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min\OSE\Operatorzy\2 przetarg łącza\Baza do części paczek 26112018\Pomorskie\"/>
    </mc:Choice>
  </mc:AlternateContent>
  <xr:revisionPtr revIDLastSave="0" documentId="13_ncr:1_{332EC9AD-AD0D-43A6-9937-6CE31E381657}" xr6:coauthVersionLast="40" xr6:coauthVersionMax="40" xr10:uidLastSave="{00000000-0000-0000-0000-000000000000}"/>
  <bookViews>
    <workbookView xWindow="0" yWindow="0" windowWidth="20490" windowHeight="7395" tabRatio="1000" activeTab="11" xr2:uid="{00000000-000D-0000-FFFF-FFFF00000000}"/>
  </bookViews>
  <sheets>
    <sheet name="Części_Raport" sheetId="29" r:id="rId1"/>
    <sheet name="Części_wykaz_POPC" sheetId="2" r:id="rId2"/>
    <sheet name="68P" sheetId="28" r:id="rId3"/>
    <sheet name="67P" sheetId="27" r:id="rId4"/>
    <sheet name="67P.1" sheetId="26" r:id="rId5"/>
    <sheet name="66P" sheetId="25" r:id="rId6"/>
    <sheet name="65P" sheetId="24" r:id="rId7"/>
    <sheet name="65P.1" sheetId="23" r:id="rId8"/>
    <sheet name="64P.1" sheetId="22" r:id="rId9"/>
    <sheet name="64P" sheetId="21" r:id="rId10"/>
    <sheet name="63P" sheetId="20" r:id="rId11"/>
    <sheet name="62P" sheetId="19" r:id="rId12"/>
    <sheet name="61P" sheetId="18" r:id="rId13"/>
    <sheet name="61P.1" sheetId="17" r:id="rId14"/>
    <sheet name="60P" sheetId="16" r:id="rId15"/>
    <sheet name="59P" sheetId="15" r:id="rId16"/>
    <sheet name="58P" sheetId="14" r:id="rId17"/>
    <sheet name="58P.1" sheetId="13" r:id="rId18"/>
    <sheet name="57P" sheetId="12" r:id="rId19"/>
    <sheet name="56P" sheetId="11" r:id="rId20"/>
    <sheet name="55P" sheetId="10" r:id="rId21"/>
    <sheet name="55P.1" sheetId="9" r:id="rId22"/>
    <sheet name="54P.1" sheetId="8" r:id="rId23"/>
    <sheet name="54P" sheetId="7" r:id="rId24"/>
    <sheet name="53P.1" sheetId="6" r:id="rId25"/>
    <sheet name="53P" sheetId="5" r:id="rId26"/>
    <sheet name="52P" sheetId="4" r:id="rId27"/>
  </sheets>
  <definedNames>
    <definedName name="_xlnm._FilterDatabase" localSheetId="1" hidden="1">Części_wykaz_POPC!$A$2:$F$27</definedName>
  </definedNames>
  <calcPr calcId="181029"/>
  <pivotCaches>
    <pivotCache cacheId="0" r:id="rId2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2" l="1"/>
  <c r="J5" i="4" l="1"/>
  <c r="J4" i="4"/>
  <c r="J5" i="5"/>
  <c r="J4" i="5"/>
  <c r="J5" i="6"/>
  <c r="J4" i="6"/>
  <c r="J5" i="7"/>
  <c r="J4" i="7"/>
  <c r="J5" i="8"/>
  <c r="J4" i="8"/>
  <c r="J5" i="9"/>
  <c r="J4" i="9"/>
  <c r="J5" i="10"/>
  <c r="J4" i="10"/>
  <c r="J5" i="11"/>
  <c r="J4" i="11"/>
  <c r="J5" i="12"/>
  <c r="J4" i="12"/>
  <c r="J5" i="13"/>
  <c r="J4" i="13"/>
  <c r="J5" i="14"/>
  <c r="J4" i="14"/>
  <c r="J5" i="15"/>
  <c r="J4" i="15"/>
  <c r="J5" i="16"/>
  <c r="J4" i="16"/>
  <c r="J5" i="17"/>
  <c r="J4" i="17"/>
  <c r="J5" i="18"/>
  <c r="J4" i="18"/>
  <c r="J5" i="19"/>
  <c r="J4" i="19"/>
  <c r="J5" i="20"/>
  <c r="J4" i="20"/>
  <c r="J5" i="21"/>
  <c r="J4" i="21"/>
  <c r="J5" i="22"/>
  <c r="J4" i="22"/>
  <c r="J5" i="23"/>
  <c r="J4" i="23"/>
  <c r="J5" i="24"/>
  <c r="J4" i="24"/>
  <c r="J5" i="25"/>
  <c r="J4" i="25"/>
  <c r="J5" i="26"/>
  <c r="J4" i="26"/>
  <c r="J5" i="27"/>
  <c r="J4" i="27"/>
  <c r="J5" i="28"/>
  <c r="J4" i="28"/>
  <c r="W32" i="4" l="1"/>
  <c r="W40" i="4"/>
  <c r="V17" i="4"/>
  <c r="W17" i="4" s="1"/>
  <c r="V18" i="4"/>
  <c r="W18" i="4" s="1"/>
  <c r="V19" i="4"/>
  <c r="W19" i="4" s="1"/>
  <c r="V20" i="4"/>
  <c r="W20" i="4" s="1"/>
  <c r="V21" i="4"/>
  <c r="W21" i="4" s="1"/>
  <c r="V22" i="4"/>
  <c r="W22" i="4" s="1"/>
  <c r="V23" i="4"/>
  <c r="W23" i="4" s="1"/>
  <c r="V24" i="4"/>
  <c r="W24" i="4" s="1"/>
  <c r="V25" i="4"/>
  <c r="W25" i="4" s="1"/>
  <c r="V26" i="4"/>
  <c r="W26" i="4" s="1"/>
  <c r="V27" i="4"/>
  <c r="W27" i="4" s="1"/>
  <c r="V28" i="4"/>
  <c r="W28" i="4" s="1"/>
  <c r="V29" i="4"/>
  <c r="W29" i="4" s="1"/>
  <c r="V30" i="4"/>
  <c r="W30" i="4" s="1"/>
  <c r="V31" i="4"/>
  <c r="W31" i="4" s="1"/>
  <c r="V32" i="4"/>
  <c r="V33" i="4"/>
  <c r="W33" i="4" s="1"/>
  <c r="V34" i="4"/>
  <c r="W34" i="4" s="1"/>
  <c r="V35" i="4"/>
  <c r="W35" i="4" s="1"/>
  <c r="V36" i="4"/>
  <c r="W36" i="4" s="1"/>
  <c r="V37" i="4"/>
  <c r="W37" i="4" s="1"/>
  <c r="V38" i="4"/>
  <c r="W38" i="4" s="1"/>
  <c r="V39" i="4"/>
  <c r="W39" i="4" s="1"/>
  <c r="V40" i="4"/>
  <c r="V41" i="4"/>
  <c r="W41" i="4" s="1"/>
  <c r="V42" i="4"/>
  <c r="W42" i="4" s="1"/>
  <c r="V43" i="4"/>
  <c r="W43" i="4" s="1"/>
  <c r="V44" i="4"/>
  <c r="W44" i="4" s="1"/>
  <c r="V45" i="4"/>
  <c r="W45" i="4" s="1"/>
  <c r="V46" i="4"/>
  <c r="W46" i="4" s="1"/>
  <c r="V47" i="4"/>
  <c r="W47" i="4" s="1"/>
  <c r="V48" i="4"/>
  <c r="W48" i="4" s="1"/>
  <c r="V49" i="4"/>
  <c r="W49" i="4" s="1"/>
  <c r="V50" i="4"/>
  <c r="W50" i="4" s="1"/>
  <c r="V51" i="4"/>
  <c r="W51" i="4" s="1"/>
  <c r="V52" i="4"/>
  <c r="W52" i="4" s="1"/>
  <c r="V53" i="4"/>
  <c r="W53" i="4" s="1"/>
  <c r="R17" i="4"/>
  <c r="S17" i="4" s="1"/>
  <c r="R18" i="4"/>
  <c r="S18" i="4" s="1"/>
  <c r="R19" i="4"/>
  <c r="S19" i="4" s="1"/>
  <c r="R20" i="4"/>
  <c r="S20" i="4" s="1"/>
  <c r="R21" i="4"/>
  <c r="S21" i="4" s="1"/>
  <c r="R22" i="4"/>
  <c r="S22" i="4" s="1"/>
  <c r="R23" i="4"/>
  <c r="S23" i="4" s="1"/>
  <c r="R24" i="4"/>
  <c r="S24" i="4" s="1"/>
  <c r="R25" i="4"/>
  <c r="S25" i="4" s="1"/>
  <c r="R26" i="4"/>
  <c r="S26" i="4" s="1"/>
  <c r="R27" i="4"/>
  <c r="S27" i="4" s="1"/>
  <c r="R28" i="4"/>
  <c r="S28" i="4" s="1"/>
  <c r="R29" i="4"/>
  <c r="S29" i="4" s="1"/>
  <c r="R30" i="4"/>
  <c r="S30" i="4" s="1"/>
  <c r="R31" i="4"/>
  <c r="S31" i="4" s="1"/>
  <c r="R32" i="4"/>
  <c r="S32" i="4" s="1"/>
  <c r="R33" i="4"/>
  <c r="S33" i="4" s="1"/>
  <c r="R34" i="4"/>
  <c r="S34" i="4" s="1"/>
  <c r="R35" i="4"/>
  <c r="S35" i="4" s="1"/>
  <c r="R36" i="4"/>
  <c r="S36" i="4" s="1"/>
  <c r="R37" i="4"/>
  <c r="S37" i="4" s="1"/>
  <c r="R38" i="4"/>
  <c r="S38" i="4" s="1"/>
  <c r="R39" i="4"/>
  <c r="S39" i="4" s="1"/>
  <c r="R40" i="4"/>
  <c r="S40" i="4" s="1"/>
  <c r="R41" i="4"/>
  <c r="S41" i="4" s="1"/>
  <c r="R42" i="4"/>
  <c r="S42" i="4" s="1"/>
  <c r="R43" i="4"/>
  <c r="S43" i="4" s="1"/>
  <c r="R44" i="4"/>
  <c r="S44" i="4" s="1"/>
  <c r="R45" i="4"/>
  <c r="S45" i="4" s="1"/>
  <c r="R46" i="4"/>
  <c r="S46" i="4" s="1"/>
  <c r="R47" i="4"/>
  <c r="S47" i="4" s="1"/>
  <c r="R48" i="4"/>
  <c r="S48" i="4" s="1"/>
  <c r="R49" i="4"/>
  <c r="S49" i="4" s="1"/>
  <c r="R50" i="4"/>
  <c r="S50" i="4" s="1"/>
  <c r="R51" i="4"/>
  <c r="S51" i="4" s="1"/>
  <c r="R52" i="4"/>
  <c r="S52" i="4" s="1"/>
  <c r="R53" i="4"/>
  <c r="S53" i="4" s="1"/>
  <c r="N14" i="4"/>
  <c r="M14" i="4" s="1"/>
  <c r="B2" i="4" s="1"/>
  <c r="V17" i="5"/>
  <c r="W17" i="5" s="1"/>
  <c r="V18" i="5"/>
  <c r="W18" i="5" s="1"/>
  <c r="V19" i="5"/>
  <c r="W19" i="5" s="1"/>
  <c r="V20" i="5"/>
  <c r="W20" i="5" s="1"/>
  <c r="V21" i="5"/>
  <c r="W21" i="5" s="1"/>
  <c r="V22" i="5"/>
  <c r="W22" i="5" s="1"/>
  <c r="V23" i="5"/>
  <c r="W23" i="5" s="1"/>
  <c r="S17" i="5"/>
  <c r="S21" i="5"/>
  <c r="R17" i="5"/>
  <c r="R18" i="5"/>
  <c r="S18" i="5" s="1"/>
  <c r="R19" i="5"/>
  <c r="S19" i="5" s="1"/>
  <c r="R20" i="5"/>
  <c r="S20" i="5" s="1"/>
  <c r="R21" i="5"/>
  <c r="R22" i="5"/>
  <c r="S22" i="5" s="1"/>
  <c r="R23" i="5"/>
  <c r="S23" i="5" s="1"/>
  <c r="N14" i="5"/>
  <c r="M14" i="5" s="1"/>
  <c r="W26" i="6"/>
  <c r="V17" i="6"/>
  <c r="W17" i="6" s="1"/>
  <c r="V18" i="6"/>
  <c r="W18" i="6" s="1"/>
  <c r="V19" i="6"/>
  <c r="W19" i="6" s="1"/>
  <c r="V20" i="6"/>
  <c r="W20" i="6" s="1"/>
  <c r="V21" i="6"/>
  <c r="W21" i="6" s="1"/>
  <c r="V22" i="6"/>
  <c r="W22" i="6" s="1"/>
  <c r="V23" i="6"/>
  <c r="W23" i="6" s="1"/>
  <c r="V24" i="6"/>
  <c r="W24" i="6" s="1"/>
  <c r="V25" i="6"/>
  <c r="W25" i="6" s="1"/>
  <c r="V26" i="6"/>
  <c r="V27" i="6"/>
  <c r="W27" i="6" s="1"/>
  <c r="V28" i="6"/>
  <c r="W28" i="6" s="1"/>
  <c r="V29" i="6"/>
  <c r="W29" i="6" s="1"/>
  <c r="R17" i="6"/>
  <c r="S17" i="6" s="1"/>
  <c r="R18" i="6"/>
  <c r="S18" i="6" s="1"/>
  <c r="R19" i="6"/>
  <c r="S19" i="6" s="1"/>
  <c r="R20" i="6"/>
  <c r="S20" i="6" s="1"/>
  <c r="R21" i="6"/>
  <c r="S21" i="6" s="1"/>
  <c r="R22" i="6"/>
  <c r="S22" i="6" s="1"/>
  <c r="R23" i="6"/>
  <c r="S23" i="6" s="1"/>
  <c r="R24" i="6"/>
  <c r="S24" i="6" s="1"/>
  <c r="R25" i="6"/>
  <c r="S25" i="6" s="1"/>
  <c r="R26" i="6"/>
  <c r="S26" i="6" s="1"/>
  <c r="R27" i="6"/>
  <c r="S27" i="6" s="1"/>
  <c r="R28" i="6"/>
  <c r="S28" i="6" s="1"/>
  <c r="R29" i="6"/>
  <c r="S29" i="6" s="1"/>
  <c r="N14" i="6"/>
  <c r="W17" i="7"/>
  <c r="W21" i="7"/>
  <c r="W25" i="7"/>
  <c r="V17" i="7"/>
  <c r="V18" i="7"/>
  <c r="W18" i="7" s="1"/>
  <c r="V19" i="7"/>
  <c r="W19" i="7" s="1"/>
  <c r="V20" i="7"/>
  <c r="W20" i="7" s="1"/>
  <c r="V21" i="7"/>
  <c r="V22" i="7"/>
  <c r="W22" i="7" s="1"/>
  <c r="V23" i="7"/>
  <c r="W23" i="7" s="1"/>
  <c r="V24" i="7"/>
  <c r="W24" i="7" s="1"/>
  <c r="V25" i="7"/>
  <c r="V26" i="7"/>
  <c r="W26" i="7" s="1"/>
  <c r="V27" i="7"/>
  <c r="W27" i="7" s="1"/>
  <c r="V28" i="7"/>
  <c r="W28" i="7" s="1"/>
  <c r="R17" i="7"/>
  <c r="S17" i="7" s="1"/>
  <c r="R18" i="7"/>
  <c r="S18" i="7" s="1"/>
  <c r="R19" i="7"/>
  <c r="S19" i="7" s="1"/>
  <c r="R20" i="7"/>
  <c r="S20" i="7" s="1"/>
  <c r="R21" i="7"/>
  <c r="S21" i="7" s="1"/>
  <c r="R22" i="7"/>
  <c r="S22" i="7" s="1"/>
  <c r="R23" i="7"/>
  <c r="S23" i="7" s="1"/>
  <c r="R24" i="7"/>
  <c r="S24" i="7" s="1"/>
  <c r="R25" i="7"/>
  <c r="S25" i="7" s="1"/>
  <c r="R26" i="7"/>
  <c r="S26" i="7" s="1"/>
  <c r="R27" i="7"/>
  <c r="S27" i="7" s="1"/>
  <c r="R28" i="7"/>
  <c r="S28" i="7" s="1"/>
  <c r="N14" i="7"/>
  <c r="V17" i="8"/>
  <c r="W17" i="8" s="1"/>
  <c r="V18" i="8"/>
  <c r="W18" i="8" s="1"/>
  <c r="V19" i="8"/>
  <c r="W19" i="8" s="1"/>
  <c r="V20" i="8"/>
  <c r="W20" i="8" s="1"/>
  <c r="V21" i="8"/>
  <c r="W21" i="8" s="1"/>
  <c r="V22" i="8"/>
  <c r="W22" i="8" s="1"/>
  <c r="V23" i="8"/>
  <c r="W23" i="8" s="1"/>
  <c r="V24" i="8"/>
  <c r="W24" i="8" s="1"/>
  <c r="V25" i="8"/>
  <c r="W25" i="8" s="1"/>
  <c r="R17" i="8"/>
  <c r="S17" i="8" s="1"/>
  <c r="R18" i="8"/>
  <c r="S18" i="8" s="1"/>
  <c r="R19" i="8"/>
  <c r="S19" i="8" s="1"/>
  <c r="R20" i="8"/>
  <c r="S20" i="8" s="1"/>
  <c r="R21" i="8"/>
  <c r="S21" i="8" s="1"/>
  <c r="R22" i="8"/>
  <c r="S22" i="8" s="1"/>
  <c r="R23" i="8"/>
  <c r="S23" i="8" s="1"/>
  <c r="R24" i="8"/>
  <c r="S24" i="8" s="1"/>
  <c r="R25" i="8"/>
  <c r="S25" i="8" s="1"/>
  <c r="N14" i="8"/>
  <c r="M14" i="8" s="1"/>
  <c r="B2" i="8" s="1"/>
  <c r="V17" i="9"/>
  <c r="W17" i="9" s="1"/>
  <c r="V18" i="9"/>
  <c r="W18" i="9" s="1"/>
  <c r="V19" i="9"/>
  <c r="W19" i="9" s="1"/>
  <c r="V20" i="9"/>
  <c r="W20" i="9" s="1"/>
  <c r="V21" i="9"/>
  <c r="W21" i="9" s="1"/>
  <c r="V22" i="9"/>
  <c r="W22" i="9" s="1"/>
  <c r="S19" i="9"/>
  <c r="R17" i="9"/>
  <c r="S17" i="9" s="1"/>
  <c r="R18" i="9"/>
  <c r="S18" i="9" s="1"/>
  <c r="R19" i="9"/>
  <c r="R20" i="9"/>
  <c r="S20" i="9" s="1"/>
  <c r="R21" i="9"/>
  <c r="S21" i="9" s="1"/>
  <c r="R22" i="9"/>
  <c r="S22" i="9" s="1"/>
  <c r="N14" i="9"/>
  <c r="M14" i="9" s="1"/>
  <c r="W26" i="10"/>
  <c r="W50" i="10"/>
  <c r="V17" i="10"/>
  <c r="W17" i="10" s="1"/>
  <c r="V18" i="10"/>
  <c r="W18" i="10" s="1"/>
  <c r="V19" i="10"/>
  <c r="W19" i="10" s="1"/>
  <c r="V20" i="10"/>
  <c r="W20" i="10" s="1"/>
  <c r="V21" i="10"/>
  <c r="W21" i="10" s="1"/>
  <c r="V22" i="10"/>
  <c r="W22" i="10" s="1"/>
  <c r="V23" i="10"/>
  <c r="W23" i="10" s="1"/>
  <c r="V24" i="10"/>
  <c r="W24" i="10" s="1"/>
  <c r="V25" i="10"/>
  <c r="W25" i="10" s="1"/>
  <c r="V26" i="10"/>
  <c r="V27" i="10"/>
  <c r="W27" i="10" s="1"/>
  <c r="V28" i="10"/>
  <c r="W28" i="10" s="1"/>
  <c r="V29" i="10"/>
  <c r="W29" i="10" s="1"/>
  <c r="V30" i="10"/>
  <c r="W30" i="10" s="1"/>
  <c r="V31" i="10"/>
  <c r="W31" i="10" s="1"/>
  <c r="V32" i="10"/>
  <c r="W32" i="10" s="1"/>
  <c r="V33" i="10"/>
  <c r="W33" i="10" s="1"/>
  <c r="V34" i="10"/>
  <c r="W34" i="10" s="1"/>
  <c r="V35" i="10"/>
  <c r="W35" i="10" s="1"/>
  <c r="V36" i="10"/>
  <c r="W36" i="10" s="1"/>
  <c r="V37" i="10"/>
  <c r="W37" i="10" s="1"/>
  <c r="V38" i="10"/>
  <c r="W38" i="10" s="1"/>
  <c r="V39" i="10"/>
  <c r="W39" i="10" s="1"/>
  <c r="V40" i="10"/>
  <c r="W40" i="10" s="1"/>
  <c r="V41" i="10"/>
  <c r="W41" i="10" s="1"/>
  <c r="V42" i="10"/>
  <c r="W42" i="10" s="1"/>
  <c r="V43" i="10"/>
  <c r="W43" i="10" s="1"/>
  <c r="V44" i="10"/>
  <c r="W44" i="10" s="1"/>
  <c r="V45" i="10"/>
  <c r="W45" i="10" s="1"/>
  <c r="V46" i="10"/>
  <c r="W46" i="10" s="1"/>
  <c r="V47" i="10"/>
  <c r="W47" i="10" s="1"/>
  <c r="V48" i="10"/>
  <c r="W48" i="10" s="1"/>
  <c r="V49" i="10"/>
  <c r="W49" i="10" s="1"/>
  <c r="V50" i="10"/>
  <c r="S22" i="10"/>
  <c r="S30" i="10"/>
  <c r="S34" i="10"/>
  <c r="S46" i="10"/>
  <c r="S50" i="10"/>
  <c r="R17" i="10"/>
  <c r="S17" i="10" s="1"/>
  <c r="R18" i="10"/>
  <c r="S18" i="10" s="1"/>
  <c r="R19" i="10"/>
  <c r="S19" i="10" s="1"/>
  <c r="R20" i="10"/>
  <c r="S20" i="10" s="1"/>
  <c r="R21" i="10"/>
  <c r="S21" i="10" s="1"/>
  <c r="R22" i="10"/>
  <c r="R23" i="10"/>
  <c r="S23" i="10" s="1"/>
  <c r="R24" i="10"/>
  <c r="S24" i="10" s="1"/>
  <c r="R25" i="10"/>
  <c r="S25" i="10" s="1"/>
  <c r="R26" i="10"/>
  <c r="S26" i="10" s="1"/>
  <c r="R27" i="10"/>
  <c r="S27" i="10" s="1"/>
  <c r="R28" i="10"/>
  <c r="S28" i="10" s="1"/>
  <c r="R29" i="10"/>
  <c r="S29" i="10" s="1"/>
  <c r="R30" i="10"/>
  <c r="R31" i="10"/>
  <c r="S31" i="10" s="1"/>
  <c r="R32" i="10"/>
  <c r="S32" i="10" s="1"/>
  <c r="R33" i="10"/>
  <c r="S33" i="10" s="1"/>
  <c r="R34" i="10"/>
  <c r="R35" i="10"/>
  <c r="S35" i="10" s="1"/>
  <c r="R36" i="10"/>
  <c r="S36" i="10" s="1"/>
  <c r="R37" i="10"/>
  <c r="S37" i="10" s="1"/>
  <c r="R38" i="10"/>
  <c r="S38" i="10" s="1"/>
  <c r="R39" i="10"/>
  <c r="S39" i="10" s="1"/>
  <c r="R40" i="10"/>
  <c r="S40" i="10" s="1"/>
  <c r="R41" i="10"/>
  <c r="S41" i="10" s="1"/>
  <c r="R42" i="10"/>
  <c r="S42" i="10" s="1"/>
  <c r="R43" i="10"/>
  <c r="S43" i="10" s="1"/>
  <c r="R44" i="10"/>
  <c r="S44" i="10" s="1"/>
  <c r="R45" i="10"/>
  <c r="S45" i="10" s="1"/>
  <c r="R46" i="10"/>
  <c r="R47" i="10"/>
  <c r="S47" i="10" s="1"/>
  <c r="R48" i="10"/>
  <c r="S48" i="10" s="1"/>
  <c r="R49" i="10"/>
  <c r="S49" i="10" s="1"/>
  <c r="R50" i="10"/>
  <c r="N14" i="10"/>
  <c r="M14" i="10" s="1"/>
  <c r="W33" i="11"/>
  <c r="V17" i="11"/>
  <c r="W17" i="11" s="1"/>
  <c r="V18" i="11"/>
  <c r="W18" i="11" s="1"/>
  <c r="V19" i="11"/>
  <c r="W19" i="11" s="1"/>
  <c r="V20" i="11"/>
  <c r="W20" i="11" s="1"/>
  <c r="V21" i="11"/>
  <c r="W21" i="11" s="1"/>
  <c r="V22" i="11"/>
  <c r="W22" i="11" s="1"/>
  <c r="V23" i="11"/>
  <c r="W23" i="11" s="1"/>
  <c r="V24" i="11"/>
  <c r="W24" i="11" s="1"/>
  <c r="V25" i="11"/>
  <c r="W25" i="11" s="1"/>
  <c r="V26" i="11"/>
  <c r="W26" i="11" s="1"/>
  <c r="V27" i="11"/>
  <c r="W27" i="11" s="1"/>
  <c r="V28" i="11"/>
  <c r="W28" i="11" s="1"/>
  <c r="V29" i="11"/>
  <c r="W29" i="11" s="1"/>
  <c r="V30" i="11"/>
  <c r="W30" i="11" s="1"/>
  <c r="V31" i="11"/>
  <c r="W31" i="11" s="1"/>
  <c r="V32" i="11"/>
  <c r="W32" i="11" s="1"/>
  <c r="V33" i="11"/>
  <c r="V34" i="11"/>
  <c r="W34" i="11" s="1"/>
  <c r="V35" i="11"/>
  <c r="W35" i="11" s="1"/>
  <c r="V36" i="11"/>
  <c r="W36" i="11" s="1"/>
  <c r="V37" i="11"/>
  <c r="W37" i="11" s="1"/>
  <c r="V38" i="11"/>
  <c r="W38" i="11" s="1"/>
  <c r="V39" i="11"/>
  <c r="W39" i="11" s="1"/>
  <c r="V40" i="11"/>
  <c r="W40" i="11" s="1"/>
  <c r="V41" i="11"/>
  <c r="W41" i="11" s="1"/>
  <c r="V42" i="11"/>
  <c r="W42" i="11" s="1"/>
  <c r="V43" i="11"/>
  <c r="W43" i="11" s="1"/>
  <c r="V44" i="11"/>
  <c r="W44" i="11" s="1"/>
  <c r="V45" i="11"/>
  <c r="W45" i="11" s="1"/>
  <c r="V46" i="11"/>
  <c r="W46" i="11" s="1"/>
  <c r="V47" i="11"/>
  <c r="W47" i="11" s="1"/>
  <c r="V48" i="11"/>
  <c r="W48" i="11" s="1"/>
  <c r="V49" i="11"/>
  <c r="W49" i="11" s="1"/>
  <c r="V50" i="11"/>
  <c r="W50" i="11" s="1"/>
  <c r="V51" i="11"/>
  <c r="W51" i="11" s="1"/>
  <c r="V52" i="11"/>
  <c r="W52" i="11" s="1"/>
  <c r="V53" i="11"/>
  <c r="W53" i="11" s="1"/>
  <c r="V54" i="11"/>
  <c r="W54" i="11" s="1"/>
  <c r="V55" i="11"/>
  <c r="W55" i="11" s="1"/>
  <c r="V56" i="11"/>
  <c r="W56" i="11" s="1"/>
  <c r="V57" i="11"/>
  <c r="W57" i="11" s="1"/>
  <c r="V58" i="11"/>
  <c r="W58" i="11" s="1"/>
  <c r="V59" i="11"/>
  <c r="W59" i="11" s="1"/>
  <c r="V60" i="11"/>
  <c r="W60" i="11" s="1"/>
  <c r="V61" i="11"/>
  <c r="W61" i="11" s="1"/>
  <c r="V62" i="11"/>
  <c r="W62" i="11" s="1"/>
  <c r="V63" i="11"/>
  <c r="W63" i="11" s="1"/>
  <c r="V64" i="11"/>
  <c r="W64" i="11" s="1"/>
  <c r="V65" i="11"/>
  <c r="W65" i="11" s="1"/>
  <c r="V66" i="11"/>
  <c r="W66" i="11" s="1"/>
  <c r="V67" i="11"/>
  <c r="W67" i="11" s="1"/>
  <c r="V68" i="11"/>
  <c r="W68" i="11" s="1"/>
  <c r="V69" i="11"/>
  <c r="W69" i="11" s="1"/>
  <c r="V70" i="11"/>
  <c r="W70" i="11" s="1"/>
  <c r="V71" i="11"/>
  <c r="W71" i="11" s="1"/>
  <c r="V72" i="11"/>
  <c r="W72" i="11" s="1"/>
  <c r="V73" i="11"/>
  <c r="W73" i="11" s="1"/>
  <c r="V74" i="11"/>
  <c r="W74" i="11" s="1"/>
  <c r="V75" i="11"/>
  <c r="W75" i="11" s="1"/>
  <c r="V76" i="11"/>
  <c r="W76" i="11" s="1"/>
  <c r="V77" i="11"/>
  <c r="W77" i="11" s="1"/>
  <c r="V78" i="11"/>
  <c r="W78" i="11" s="1"/>
  <c r="V79" i="11"/>
  <c r="W79" i="11" s="1"/>
  <c r="V80" i="11"/>
  <c r="W80" i="11" s="1"/>
  <c r="V81" i="11"/>
  <c r="W81" i="11" s="1"/>
  <c r="V82" i="11"/>
  <c r="W82" i="11" s="1"/>
  <c r="V83" i="11"/>
  <c r="W83" i="11" s="1"/>
  <c r="V84" i="11"/>
  <c r="W84" i="11" s="1"/>
  <c r="V85" i="11"/>
  <c r="W85" i="11" s="1"/>
  <c r="V86" i="11"/>
  <c r="W86" i="11" s="1"/>
  <c r="V87" i="11"/>
  <c r="W87" i="11" s="1"/>
  <c r="V88" i="11"/>
  <c r="W88" i="11" s="1"/>
  <c r="V89" i="11"/>
  <c r="W89" i="11" s="1"/>
  <c r="V90" i="11"/>
  <c r="W90" i="11" s="1"/>
  <c r="V91" i="11"/>
  <c r="W91" i="11" s="1"/>
  <c r="S42" i="11"/>
  <c r="S54" i="11"/>
  <c r="S55" i="11"/>
  <c r="S71" i="11"/>
  <c r="S82" i="11"/>
  <c r="S91" i="11"/>
  <c r="R17" i="11"/>
  <c r="S17" i="11" s="1"/>
  <c r="R18" i="11"/>
  <c r="S18" i="11" s="1"/>
  <c r="R19" i="11"/>
  <c r="S19" i="11" s="1"/>
  <c r="R20" i="11"/>
  <c r="S20" i="11" s="1"/>
  <c r="R21" i="11"/>
  <c r="S21" i="11" s="1"/>
  <c r="R22" i="11"/>
  <c r="S22" i="11" s="1"/>
  <c r="R23" i="11"/>
  <c r="S23" i="11" s="1"/>
  <c r="R24" i="11"/>
  <c r="S24" i="11" s="1"/>
  <c r="R25" i="11"/>
  <c r="S25" i="11" s="1"/>
  <c r="R26" i="11"/>
  <c r="S26" i="11" s="1"/>
  <c r="R27" i="11"/>
  <c r="S27" i="11" s="1"/>
  <c r="R28" i="11"/>
  <c r="S28" i="11" s="1"/>
  <c r="R29" i="11"/>
  <c r="S29" i="11" s="1"/>
  <c r="R30" i="11"/>
  <c r="S30" i="11" s="1"/>
  <c r="R31" i="11"/>
  <c r="S31" i="11" s="1"/>
  <c r="R32" i="11"/>
  <c r="S32" i="11" s="1"/>
  <c r="R33" i="11"/>
  <c r="S33" i="11" s="1"/>
  <c r="R34" i="11"/>
  <c r="S34" i="11" s="1"/>
  <c r="R35" i="11"/>
  <c r="S35" i="11" s="1"/>
  <c r="R36" i="11"/>
  <c r="S36" i="11" s="1"/>
  <c r="R37" i="11"/>
  <c r="S37" i="11" s="1"/>
  <c r="R38" i="11"/>
  <c r="S38" i="11" s="1"/>
  <c r="R39" i="11"/>
  <c r="S39" i="11" s="1"/>
  <c r="R40" i="11"/>
  <c r="S40" i="11" s="1"/>
  <c r="R41" i="11"/>
  <c r="S41" i="11" s="1"/>
  <c r="R42" i="11"/>
  <c r="R43" i="11"/>
  <c r="S43" i="11" s="1"/>
  <c r="R44" i="11"/>
  <c r="S44" i="11" s="1"/>
  <c r="R45" i="11"/>
  <c r="S45" i="11" s="1"/>
  <c r="R46" i="11"/>
  <c r="S46" i="11" s="1"/>
  <c r="R47" i="11"/>
  <c r="S47" i="11" s="1"/>
  <c r="R48" i="11"/>
  <c r="S48" i="11" s="1"/>
  <c r="R49" i="11"/>
  <c r="S49" i="11" s="1"/>
  <c r="R50" i="11"/>
  <c r="S50" i="11" s="1"/>
  <c r="R51" i="11"/>
  <c r="S51" i="11" s="1"/>
  <c r="R52" i="11"/>
  <c r="S52" i="11" s="1"/>
  <c r="R53" i="11"/>
  <c r="S53" i="11" s="1"/>
  <c r="R54" i="11"/>
  <c r="R55" i="11"/>
  <c r="R56" i="11"/>
  <c r="S56" i="11" s="1"/>
  <c r="R57" i="11"/>
  <c r="S57" i="11" s="1"/>
  <c r="R58" i="11"/>
  <c r="S58" i="11" s="1"/>
  <c r="R59" i="11"/>
  <c r="S59" i="11" s="1"/>
  <c r="R60" i="11"/>
  <c r="S60" i="11" s="1"/>
  <c r="R61" i="11"/>
  <c r="S61" i="11" s="1"/>
  <c r="R62" i="11"/>
  <c r="S62" i="11" s="1"/>
  <c r="R63" i="11"/>
  <c r="S63" i="11" s="1"/>
  <c r="R64" i="11"/>
  <c r="S64" i="11" s="1"/>
  <c r="R65" i="11"/>
  <c r="S65" i="11" s="1"/>
  <c r="R66" i="11"/>
  <c r="S66" i="11" s="1"/>
  <c r="R67" i="11"/>
  <c r="S67" i="11" s="1"/>
  <c r="R68" i="11"/>
  <c r="S68" i="11" s="1"/>
  <c r="R69" i="11"/>
  <c r="S69" i="11" s="1"/>
  <c r="R70" i="11"/>
  <c r="S70" i="11" s="1"/>
  <c r="R71" i="11"/>
  <c r="R72" i="11"/>
  <c r="S72" i="11" s="1"/>
  <c r="R73" i="11"/>
  <c r="S73" i="11" s="1"/>
  <c r="R74" i="11"/>
  <c r="S74" i="11" s="1"/>
  <c r="R75" i="11"/>
  <c r="S75" i="11" s="1"/>
  <c r="R76" i="11"/>
  <c r="S76" i="11" s="1"/>
  <c r="R77" i="11"/>
  <c r="S77" i="11" s="1"/>
  <c r="R78" i="11"/>
  <c r="S78" i="11" s="1"/>
  <c r="R79" i="11"/>
  <c r="S79" i="11" s="1"/>
  <c r="R80" i="11"/>
  <c r="S80" i="11" s="1"/>
  <c r="R81" i="11"/>
  <c r="S81" i="11" s="1"/>
  <c r="R82" i="11"/>
  <c r="R83" i="11"/>
  <c r="S83" i="11" s="1"/>
  <c r="R84" i="11"/>
  <c r="S84" i="11" s="1"/>
  <c r="R85" i="11"/>
  <c r="S85" i="11" s="1"/>
  <c r="R86" i="11"/>
  <c r="S86" i="11" s="1"/>
  <c r="R87" i="11"/>
  <c r="S87" i="11" s="1"/>
  <c r="R88" i="11"/>
  <c r="S88" i="11" s="1"/>
  <c r="R89" i="11"/>
  <c r="S89" i="11" s="1"/>
  <c r="R90" i="11"/>
  <c r="S90" i="11" s="1"/>
  <c r="R91" i="11"/>
  <c r="N14" i="11"/>
  <c r="M14" i="11" s="1"/>
  <c r="V17" i="12"/>
  <c r="W17" i="12" s="1"/>
  <c r="V18" i="12"/>
  <c r="W18" i="12" s="1"/>
  <c r="V19" i="12"/>
  <c r="W19" i="12" s="1"/>
  <c r="V20" i="12"/>
  <c r="W20" i="12" s="1"/>
  <c r="V21" i="12"/>
  <c r="W21" i="12" s="1"/>
  <c r="V22" i="12"/>
  <c r="W22" i="12" s="1"/>
  <c r="V23" i="12"/>
  <c r="W23" i="12" s="1"/>
  <c r="V24" i="12"/>
  <c r="W24" i="12" s="1"/>
  <c r="V25" i="12"/>
  <c r="W25" i="12" s="1"/>
  <c r="V26" i="12"/>
  <c r="W26" i="12" s="1"/>
  <c r="V27" i="12"/>
  <c r="W27" i="12" s="1"/>
  <c r="V28" i="12"/>
  <c r="W28" i="12" s="1"/>
  <c r="V29" i="12"/>
  <c r="W29" i="12" s="1"/>
  <c r="V30" i="12"/>
  <c r="W30" i="12" s="1"/>
  <c r="V31" i="12"/>
  <c r="W31" i="12" s="1"/>
  <c r="V32" i="12"/>
  <c r="W32" i="12" s="1"/>
  <c r="V33" i="12"/>
  <c r="W33" i="12" s="1"/>
  <c r="V34" i="12"/>
  <c r="W34" i="12" s="1"/>
  <c r="V35" i="12"/>
  <c r="W35" i="12" s="1"/>
  <c r="V36" i="12"/>
  <c r="W36" i="12" s="1"/>
  <c r="V37" i="12"/>
  <c r="W37" i="12" s="1"/>
  <c r="V38" i="12"/>
  <c r="W38" i="12" s="1"/>
  <c r="V39" i="12"/>
  <c r="W39" i="12" s="1"/>
  <c r="V40" i="12"/>
  <c r="W40" i="12" s="1"/>
  <c r="R17" i="12"/>
  <c r="S17" i="12" s="1"/>
  <c r="R18" i="12"/>
  <c r="S18" i="12" s="1"/>
  <c r="R19" i="12"/>
  <c r="S19" i="12" s="1"/>
  <c r="R20" i="12"/>
  <c r="S20" i="12" s="1"/>
  <c r="R21" i="12"/>
  <c r="S21" i="12" s="1"/>
  <c r="R22" i="12"/>
  <c r="S22" i="12" s="1"/>
  <c r="R23" i="12"/>
  <c r="S23" i="12" s="1"/>
  <c r="R24" i="12"/>
  <c r="S24" i="12" s="1"/>
  <c r="R25" i="12"/>
  <c r="S25" i="12" s="1"/>
  <c r="R26" i="12"/>
  <c r="S26" i="12" s="1"/>
  <c r="R27" i="12"/>
  <c r="S27" i="12" s="1"/>
  <c r="R28" i="12"/>
  <c r="S28" i="12" s="1"/>
  <c r="R29" i="12"/>
  <c r="S29" i="12" s="1"/>
  <c r="R30" i="12"/>
  <c r="S30" i="12" s="1"/>
  <c r="R31" i="12"/>
  <c r="S31" i="12" s="1"/>
  <c r="R32" i="12"/>
  <c r="S32" i="12" s="1"/>
  <c r="R33" i="12"/>
  <c r="S33" i="12" s="1"/>
  <c r="R34" i="12"/>
  <c r="S34" i="12" s="1"/>
  <c r="R35" i="12"/>
  <c r="S35" i="12" s="1"/>
  <c r="R36" i="12"/>
  <c r="S36" i="12" s="1"/>
  <c r="R37" i="12"/>
  <c r="S37" i="12" s="1"/>
  <c r="R38" i="12"/>
  <c r="S38" i="12" s="1"/>
  <c r="R39" i="12"/>
  <c r="S39" i="12" s="1"/>
  <c r="R40" i="12"/>
  <c r="S40" i="12" s="1"/>
  <c r="N14" i="12"/>
  <c r="M14" i="12" s="1"/>
  <c r="V17" i="13"/>
  <c r="W17" i="13" s="1"/>
  <c r="V18" i="13"/>
  <c r="W18" i="13" s="1"/>
  <c r="V19" i="13"/>
  <c r="W19" i="13" s="1"/>
  <c r="V20" i="13"/>
  <c r="W20" i="13" s="1"/>
  <c r="R17" i="13"/>
  <c r="S17" i="13" s="1"/>
  <c r="R18" i="13"/>
  <c r="S18" i="13" s="1"/>
  <c r="R19" i="13"/>
  <c r="S19" i="13" s="1"/>
  <c r="R20" i="13"/>
  <c r="S20" i="13" s="1"/>
  <c r="N14" i="13"/>
  <c r="M14" i="13" s="1"/>
  <c r="W27" i="14"/>
  <c r="V17" i="14"/>
  <c r="W17" i="14" s="1"/>
  <c r="V18" i="14"/>
  <c r="W18" i="14" s="1"/>
  <c r="V19" i="14"/>
  <c r="W19" i="14" s="1"/>
  <c r="V20" i="14"/>
  <c r="W20" i="14" s="1"/>
  <c r="V21" i="14"/>
  <c r="W21" i="14" s="1"/>
  <c r="V22" i="14"/>
  <c r="W22" i="14" s="1"/>
  <c r="V23" i="14"/>
  <c r="W23" i="14" s="1"/>
  <c r="V24" i="14"/>
  <c r="W24" i="14" s="1"/>
  <c r="V25" i="14"/>
  <c r="W25" i="14" s="1"/>
  <c r="V26" i="14"/>
  <c r="W26" i="14" s="1"/>
  <c r="V27" i="14"/>
  <c r="V28" i="14"/>
  <c r="W28" i="14" s="1"/>
  <c r="V29" i="14"/>
  <c r="W29" i="14" s="1"/>
  <c r="S17" i="14"/>
  <c r="R17" i="14"/>
  <c r="R18" i="14"/>
  <c r="S18" i="14" s="1"/>
  <c r="R19" i="14"/>
  <c r="S19" i="14" s="1"/>
  <c r="R20" i="14"/>
  <c r="S20" i="14" s="1"/>
  <c r="R21" i="14"/>
  <c r="S21" i="14" s="1"/>
  <c r="R22" i="14"/>
  <c r="S22" i="14" s="1"/>
  <c r="R23" i="14"/>
  <c r="S23" i="14" s="1"/>
  <c r="R24" i="14"/>
  <c r="S24" i="14" s="1"/>
  <c r="R25" i="14"/>
  <c r="S25" i="14" s="1"/>
  <c r="R26" i="14"/>
  <c r="S26" i="14" s="1"/>
  <c r="R27" i="14"/>
  <c r="S27" i="14" s="1"/>
  <c r="R28" i="14"/>
  <c r="S28" i="14" s="1"/>
  <c r="R29" i="14"/>
  <c r="S29" i="14" s="1"/>
  <c r="N14" i="14"/>
  <c r="M14" i="14" s="1"/>
  <c r="W17" i="15"/>
  <c r="W18" i="15"/>
  <c r="W26" i="15"/>
  <c r="V17" i="15"/>
  <c r="V18" i="15"/>
  <c r="V19" i="15"/>
  <c r="W19" i="15" s="1"/>
  <c r="V20" i="15"/>
  <c r="W20" i="15" s="1"/>
  <c r="V21" i="15"/>
  <c r="W21" i="15" s="1"/>
  <c r="V22" i="15"/>
  <c r="W22" i="15" s="1"/>
  <c r="V23" i="15"/>
  <c r="W23" i="15" s="1"/>
  <c r="V24" i="15"/>
  <c r="W24" i="15" s="1"/>
  <c r="V25" i="15"/>
  <c r="W25" i="15" s="1"/>
  <c r="V26" i="15"/>
  <c r="V27" i="15"/>
  <c r="W27" i="15" s="1"/>
  <c r="S18" i="15"/>
  <c r="R17" i="15"/>
  <c r="S17" i="15" s="1"/>
  <c r="R18" i="15"/>
  <c r="R19" i="15"/>
  <c r="S19" i="15" s="1"/>
  <c r="R20" i="15"/>
  <c r="S20" i="15" s="1"/>
  <c r="R21" i="15"/>
  <c r="S21" i="15" s="1"/>
  <c r="R22" i="15"/>
  <c r="S22" i="15" s="1"/>
  <c r="R23" i="15"/>
  <c r="S23" i="15" s="1"/>
  <c r="R24" i="15"/>
  <c r="S24" i="15" s="1"/>
  <c r="R25" i="15"/>
  <c r="S25" i="15" s="1"/>
  <c r="R26" i="15"/>
  <c r="S26" i="15" s="1"/>
  <c r="R27" i="15"/>
  <c r="S27" i="15" s="1"/>
  <c r="N14" i="15"/>
  <c r="M14" i="15" s="1"/>
  <c r="V17" i="16"/>
  <c r="W17" i="16" s="1"/>
  <c r="V18" i="16"/>
  <c r="W18" i="16" s="1"/>
  <c r="V19" i="16"/>
  <c r="W19" i="16" s="1"/>
  <c r="V20" i="16"/>
  <c r="W20" i="16" s="1"/>
  <c r="V21" i="16"/>
  <c r="W21" i="16" s="1"/>
  <c r="V22" i="16"/>
  <c r="W22" i="16" s="1"/>
  <c r="V23" i="16"/>
  <c r="W23" i="16" s="1"/>
  <c r="V24" i="16"/>
  <c r="W24" i="16" s="1"/>
  <c r="R17" i="16"/>
  <c r="S17" i="16" s="1"/>
  <c r="R18" i="16"/>
  <c r="S18" i="16" s="1"/>
  <c r="R19" i="16"/>
  <c r="S19" i="16" s="1"/>
  <c r="R20" i="16"/>
  <c r="S20" i="16" s="1"/>
  <c r="R21" i="16"/>
  <c r="S21" i="16" s="1"/>
  <c r="R22" i="16"/>
  <c r="S22" i="16" s="1"/>
  <c r="R23" i="16"/>
  <c r="S23" i="16" s="1"/>
  <c r="R24" i="16"/>
  <c r="S24" i="16" s="1"/>
  <c r="N14" i="16"/>
  <c r="W18" i="17"/>
  <c r="V17" i="17"/>
  <c r="W17" i="17" s="1"/>
  <c r="V18" i="17"/>
  <c r="V19" i="17"/>
  <c r="W19" i="17" s="1"/>
  <c r="V20" i="17"/>
  <c r="W20" i="17" s="1"/>
  <c r="V21" i="17"/>
  <c r="W21" i="17" s="1"/>
  <c r="R17" i="17"/>
  <c r="S17" i="17" s="1"/>
  <c r="R18" i="17"/>
  <c r="S18" i="17" s="1"/>
  <c r="R19" i="17"/>
  <c r="S19" i="17" s="1"/>
  <c r="R20" i="17"/>
  <c r="S20" i="17" s="1"/>
  <c r="R21" i="17"/>
  <c r="S21" i="17" s="1"/>
  <c r="N14" i="17"/>
  <c r="M14" i="17" s="1"/>
  <c r="W19" i="18"/>
  <c r="V17" i="18"/>
  <c r="W17" i="18" s="1"/>
  <c r="V18" i="18"/>
  <c r="W18" i="18" s="1"/>
  <c r="V19" i="18"/>
  <c r="V20" i="18"/>
  <c r="W20" i="18" s="1"/>
  <c r="V21" i="18"/>
  <c r="W21" i="18" s="1"/>
  <c r="V22" i="18"/>
  <c r="W22" i="18" s="1"/>
  <c r="V23" i="18"/>
  <c r="W23" i="18" s="1"/>
  <c r="V24" i="18"/>
  <c r="W24" i="18" s="1"/>
  <c r="V25" i="18"/>
  <c r="W25" i="18" s="1"/>
  <c r="V26" i="18"/>
  <c r="W26" i="18" s="1"/>
  <c r="V27" i="18"/>
  <c r="W27" i="18" s="1"/>
  <c r="S21" i="18"/>
  <c r="S25" i="18"/>
  <c r="R17" i="18"/>
  <c r="S17" i="18" s="1"/>
  <c r="R18" i="18"/>
  <c r="S18" i="18" s="1"/>
  <c r="R19" i="18"/>
  <c r="S19" i="18" s="1"/>
  <c r="R20" i="18"/>
  <c r="S20" i="18" s="1"/>
  <c r="R21" i="18"/>
  <c r="R22" i="18"/>
  <c r="S22" i="18" s="1"/>
  <c r="R23" i="18"/>
  <c r="S23" i="18" s="1"/>
  <c r="R24" i="18"/>
  <c r="S24" i="18" s="1"/>
  <c r="R25" i="18"/>
  <c r="R26" i="18"/>
  <c r="S26" i="18" s="1"/>
  <c r="R27" i="18"/>
  <c r="S27" i="18" s="1"/>
  <c r="N14" i="18"/>
  <c r="M14" i="18" s="1"/>
  <c r="J8" i="18" s="1"/>
  <c r="K8" i="18" s="1"/>
  <c r="L8" i="18" s="1"/>
  <c r="V17" i="19"/>
  <c r="W17" i="19" s="1"/>
  <c r="V18" i="19"/>
  <c r="W18" i="19" s="1"/>
  <c r="V19" i="19"/>
  <c r="W19" i="19" s="1"/>
  <c r="V20" i="19"/>
  <c r="W20" i="19" s="1"/>
  <c r="V21" i="19"/>
  <c r="W21" i="19" s="1"/>
  <c r="V22" i="19"/>
  <c r="W22" i="19" s="1"/>
  <c r="V23" i="19"/>
  <c r="W23" i="19" s="1"/>
  <c r="V24" i="19"/>
  <c r="W24" i="19" s="1"/>
  <c r="V25" i="19"/>
  <c r="W25" i="19" s="1"/>
  <c r="V26" i="19"/>
  <c r="W26" i="19" s="1"/>
  <c r="V27" i="19"/>
  <c r="W27" i="19" s="1"/>
  <c r="V28" i="19"/>
  <c r="W28" i="19" s="1"/>
  <c r="V29" i="19"/>
  <c r="W29" i="19" s="1"/>
  <c r="V30" i="19"/>
  <c r="W30" i="19" s="1"/>
  <c r="V31" i="19"/>
  <c r="W31" i="19" s="1"/>
  <c r="V32" i="19"/>
  <c r="W32" i="19" s="1"/>
  <c r="S26" i="19"/>
  <c r="S30" i="19"/>
  <c r="R17" i="19"/>
  <c r="S17" i="19" s="1"/>
  <c r="R18" i="19"/>
  <c r="S18" i="19" s="1"/>
  <c r="R19" i="19"/>
  <c r="S19" i="19" s="1"/>
  <c r="R20" i="19"/>
  <c r="S20" i="19" s="1"/>
  <c r="R21" i="19"/>
  <c r="S21" i="19" s="1"/>
  <c r="R22" i="19"/>
  <c r="S22" i="19" s="1"/>
  <c r="R23" i="19"/>
  <c r="S23" i="19" s="1"/>
  <c r="R24" i="19"/>
  <c r="S24" i="19" s="1"/>
  <c r="R25" i="19"/>
  <c r="S25" i="19" s="1"/>
  <c r="R26" i="19"/>
  <c r="R27" i="19"/>
  <c r="S27" i="19" s="1"/>
  <c r="R28" i="19"/>
  <c r="S28" i="19" s="1"/>
  <c r="R29" i="19"/>
  <c r="S29" i="19" s="1"/>
  <c r="R30" i="19"/>
  <c r="R31" i="19"/>
  <c r="S31" i="19" s="1"/>
  <c r="R32" i="19"/>
  <c r="S32" i="19" s="1"/>
  <c r="N14" i="19"/>
  <c r="M14" i="19" s="1"/>
  <c r="W29" i="20"/>
  <c r="W37" i="20"/>
  <c r="W53" i="20"/>
  <c r="V17" i="20"/>
  <c r="W17" i="20" s="1"/>
  <c r="V18" i="20"/>
  <c r="W18" i="20" s="1"/>
  <c r="V19" i="20"/>
  <c r="W19" i="20" s="1"/>
  <c r="V20" i="20"/>
  <c r="W20" i="20" s="1"/>
  <c r="V21" i="20"/>
  <c r="W21" i="20" s="1"/>
  <c r="V22" i="20"/>
  <c r="W22" i="20" s="1"/>
  <c r="V23" i="20"/>
  <c r="W23" i="20" s="1"/>
  <c r="V24" i="20"/>
  <c r="W24" i="20" s="1"/>
  <c r="V25" i="20"/>
  <c r="W25" i="20" s="1"/>
  <c r="V26" i="20"/>
  <c r="W26" i="20" s="1"/>
  <c r="V27" i="20"/>
  <c r="W27" i="20" s="1"/>
  <c r="V28" i="20"/>
  <c r="W28" i="20" s="1"/>
  <c r="V29" i="20"/>
  <c r="V30" i="20"/>
  <c r="W30" i="20" s="1"/>
  <c r="V31" i="20"/>
  <c r="W31" i="20" s="1"/>
  <c r="V32" i="20"/>
  <c r="W32" i="20" s="1"/>
  <c r="V33" i="20"/>
  <c r="W33" i="20" s="1"/>
  <c r="V34" i="20"/>
  <c r="W34" i="20" s="1"/>
  <c r="V35" i="20"/>
  <c r="W35" i="20" s="1"/>
  <c r="V36" i="20"/>
  <c r="W36" i="20" s="1"/>
  <c r="V37" i="20"/>
  <c r="V38" i="20"/>
  <c r="W38" i="20" s="1"/>
  <c r="V39" i="20"/>
  <c r="W39" i="20" s="1"/>
  <c r="V40" i="20"/>
  <c r="W40" i="20" s="1"/>
  <c r="V41" i="20"/>
  <c r="W41" i="20" s="1"/>
  <c r="V42" i="20"/>
  <c r="W42" i="20" s="1"/>
  <c r="V43" i="20"/>
  <c r="W43" i="20" s="1"/>
  <c r="V44" i="20"/>
  <c r="W44" i="20" s="1"/>
  <c r="V45" i="20"/>
  <c r="W45" i="20" s="1"/>
  <c r="V46" i="20"/>
  <c r="W46" i="20" s="1"/>
  <c r="V47" i="20"/>
  <c r="W47" i="20" s="1"/>
  <c r="V48" i="20"/>
  <c r="W48" i="20" s="1"/>
  <c r="V49" i="20"/>
  <c r="W49" i="20" s="1"/>
  <c r="V50" i="20"/>
  <c r="W50" i="20" s="1"/>
  <c r="V51" i="20"/>
  <c r="W51" i="20" s="1"/>
  <c r="V52" i="20"/>
  <c r="W52" i="20" s="1"/>
  <c r="V53" i="20"/>
  <c r="S31" i="20"/>
  <c r="R17" i="20"/>
  <c r="S17" i="20" s="1"/>
  <c r="R18" i="20"/>
  <c r="S18" i="20" s="1"/>
  <c r="R19" i="20"/>
  <c r="S19" i="20" s="1"/>
  <c r="R20" i="20"/>
  <c r="S20" i="20" s="1"/>
  <c r="R21" i="20"/>
  <c r="S21" i="20" s="1"/>
  <c r="R22" i="20"/>
  <c r="S22" i="20" s="1"/>
  <c r="R23" i="20"/>
  <c r="S23" i="20" s="1"/>
  <c r="R24" i="20"/>
  <c r="S24" i="20" s="1"/>
  <c r="R25" i="20"/>
  <c r="S25" i="20" s="1"/>
  <c r="R26" i="20"/>
  <c r="S26" i="20" s="1"/>
  <c r="R27" i="20"/>
  <c r="S27" i="20" s="1"/>
  <c r="R28" i="20"/>
  <c r="S28" i="20" s="1"/>
  <c r="R29" i="20"/>
  <c r="S29" i="20" s="1"/>
  <c r="R30" i="20"/>
  <c r="S30" i="20" s="1"/>
  <c r="R31" i="20"/>
  <c r="R32" i="20"/>
  <c r="S32" i="20" s="1"/>
  <c r="R33" i="20"/>
  <c r="S33" i="20" s="1"/>
  <c r="R34" i="20"/>
  <c r="S34" i="20" s="1"/>
  <c r="R35" i="20"/>
  <c r="S35" i="20" s="1"/>
  <c r="R36" i="20"/>
  <c r="S36" i="20" s="1"/>
  <c r="R37" i="20"/>
  <c r="S37" i="20" s="1"/>
  <c r="R38" i="20"/>
  <c r="S38" i="20" s="1"/>
  <c r="R39" i="20"/>
  <c r="S39" i="20" s="1"/>
  <c r="R40" i="20"/>
  <c r="S40" i="20" s="1"/>
  <c r="R41" i="20"/>
  <c r="S41" i="20" s="1"/>
  <c r="R42" i="20"/>
  <c r="S42" i="20" s="1"/>
  <c r="R43" i="20"/>
  <c r="S43" i="20" s="1"/>
  <c r="R44" i="20"/>
  <c r="S44" i="20" s="1"/>
  <c r="R45" i="20"/>
  <c r="S45" i="20" s="1"/>
  <c r="R46" i="20"/>
  <c r="S46" i="20" s="1"/>
  <c r="R47" i="20"/>
  <c r="S47" i="20" s="1"/>
  <c r="R48" i="20"/>
  <c r="S48" i="20" s="1"/>
  <c r="R49" i="20"/>
  <c r="S49" i="20" s="1"/>
  <c r="R50" i="20"/>
  <c r="S50" i="20" s="1"/>
  <c r="R51" i="20"/>
  <c r="S51" i="20" s="1"/>
  <c r="R52" i="20"/>
  <c r="S52" i="20" s="1"/>
  <c r="R53" i="20"/>
  <c r="S53" i="20" s="1"/>
  <c r="N14" i="20"/>
  <c r="M14" i="20" s="1"/>
  <c r="V17" i="21"/>
  <c r="W17" i="21" s="1"/>
  <c r="V18" i="21"/>
  <c r="W18" i="21" s="1"/>
  <c r="V19" i="21"/>
  <c r="W19" i="21" s="1"/>
  <c r="V20" i="21"/>
  <c r="W20" i="21" s="1"/>
  <c r="R17" i="21"/>
  <c r="S17" i="21" s="1"/>
  <c r="R18" i="21"/>
  <c r="S18" i="21" s="1"/>
  <c r="R19" i="21"/>
  <c r="S19" i="21" s="1"/>
  <c r="R20" i="21"/>
  <c r="S20" i="21" s="1"/>
  <c r="N14" i="21"/>
  <c r="M14" i="21" s="1"/>
  <c r="V17" i="22"/>
  <c r="W17" i="22" s="1"/>
  <c r="R17" i="22"/>
  <c r="S17" i="22" s="1"/>
  <c r="N14" i="22"/>
  <c r="W24" i="23"/>
  <c r="W30" i="23"/>
  <c r="V17" i="23"/>
  <c r="W17" i="23" s="1"/>
  <c r="V18" i="23"/>
  <c r="W18" i="23" s="1"/>
  <c r="V19" i="23"/>
  <c r="W19" i="23" s="1"/>
  <c r="V20" i="23"/>
  <c r="W20" i="23" s="1"/>
  <c r="V21" i="23"/>
  <c r="W21" i="23" s="1"/>
  <c r="V22" i="23"/>
  <c r="W22" i="23" s="1"/>
  <c r="V23" i="23"/>
  <c r="W23" i="23" s="1"/>
  <c r="V24" i="23"/>
  <c r="V25" i="23"/>
  <c r="W25" i="23" s="1"/>
  <c r="V26" i="23"/>
  <c r="W26" i="23" s="1"/>
  <c r="V27" i="23"/>
  <c r="W27" i="23" s="1"/>
  <c r="V28" i="23"/>
  <c r="W28" i="23" s="1"/>
  <c r="V29" i="23"/>
  <c r="W29" i="23" s="1"/>
  <c r="V30" i="23"/>
  <c r="V31" i="23"/>
  <c r="W31" i="23" s="1"/>
  <c r="V32" i="23"/>
  <c r="W32" i="23" s="1"/>
  <c r="V33" i="23"/>
  <c r="W33" i="23" s="1"/>
  <c r="V34" i="23"/>
  <c r="W34" i="23" s="1"/>
  <c r="V35" i="23"/>
  <c r="W35" i="23" s="1"/>
  <c r="V36" i="23"/>
  <c r="W36" i="23" s="1"/>
  <c r="V37" i="23"/>
  <c r="W37" i="23" s="1"/>
  <c r="S26" i="23"/>
  <c r="R17" i="23"/>
  <c r="S17" i="23" s="1"/>
  <c r="R18" i="23"/>
  <c r="S18" i="23" s="1"/>
  <c r="R19" i="23"/>
  <c r="S19" i="23" s="1"/>
  <c r="R20" i="23"/>
  <c r="S20" i="23" s="1"/>
  <c r="R21" i="23"/>
  <c r="S21" i="23" s="1"/>
  <c r="R22" i="23"/>
  <c r="S22" i="23" s="1"/>
  <c r="R23" i="23"/>
  <c r="S23" i="23" s="1"/>
  <c r="R24" i="23"/>
  <c r="S24" i="23" s="1"/>
  <c r="R25" i="23"/>
  <c r="S25" i="23" s="1"/>
  <c r="R26" i="23"/>
  <c r="R27" i="23"/>
  <c r="S27" i="23" s="1"/>
  <c r="R28" i="23"/>
  <c r="S28" i="23" s="1"/>
  <c r="R29" i="23"/>
  <c r="S29" i="23" s="1"/>
  <c r="R30" i="23"/>
  <c r="S30" i="23" s="1"/>
  <c r="R31" i="23"/>
  <c r="S31" i="23" s="1"/>
  <c r="R32" i="23"/>
  <c r="S32" i="23" s="1"/>
  <c r="R33" i="23"/>
  <c r="S33" i="23" s="1"/>
  <c r="R34" i="23"/>
  <c r="S34" i="23" s="1"/>
  <c r="R35" i="23"/>
  <c r="S35" i="23" s="1"/>
  <c r="R36" i="23"/>
  <c r="S36" i="23" s="1"/>
  <c r="R37" i="23"/>
  <c r="S37" i="23" s="1"/>
  <c r="N14" i="23"/>
  <c r="W19" i="24"/>
  <c r="V17" i="24"/>
  <c r="W17" i="24" s="1"/>
  <c r="V18" i="24"/>
  <c r="W18" i="24" s="1"/>
  <c r="V19" i="24"/>
  <c r="V20" i="24"/>
  <c r="W20" i="24" s="1"/>
  <c r="V21" i="24"/>
  <c r="W21" i="24" s="1"/>
  <c r="V22" i="24"/>
  <c r="W22" i="24" s="1"/>
  <c r="V23" i="24"/>
  <c r="W23" i="24" s="1"/>
  <c r="V24" i="24"/>
  <c r="W24" i="24" s="1"/>
  <c r="V25" i="24"/>
  <c r="W25" i="24" s="1"/>
  <c r="V26" i="24"/>
  <c r="W26" i="24" s="1"/>
  <c r="V27" i="24"/>
  <c r="W27" i="24" s="1"/>
  <c r="V28" i="24"/>
  <c r="W28" i="24" s="1"/>
  <c r="V29" i="24"/>
  <c r="W29" i="24" s="1"/>
  <c r="V30" i="24"/>
  <c r="W30" i="24" s="1"/>
  <c r="R17" i="24"/>
  <c r="S17" i="24" s="1"/>
  <c r="R18" i="24"/>
  <c r="S18" i="24" s="1"/>
  <c r="R19" i="24"/>
  <c r="S19" i="24" s="1"/>
  <c r="R20" i="24"/>
  <c r="S20" i="24" s="1"/>
  <c r="R21" i="24"/>
  <c r="S21" i="24" s="1"/>
  <c r="R22" i="24"/>
  <c r="S22" i="24" s="1"/>
  <c r="R23" i="24"/>
  <c r="S23" i="24" s="1"/>
  <c r="R24" i="24"/>
  <c r="S24" i="24" s="1"/>
  <c r="R25" i="24"/>
  <c r="S25" i="24" s="1"/>
  <c r="R26" i="24"/>
  <c r="S26" i="24" s="1"/>
  <c r="R27" i="24"/>
  <c r="S27" i="24" s="1"/>
  <c r="R28" i="24"/>
  <c r="S28" i="24" s="1"/>
  <c r="R29" i="24"/>
  <c r="S29" i="24" s="1"/>
  <c r="R30" i="24"/>
  <c r="S30" i="24" s="1"/>
  <c r="N14" i="24"/>
  <c r="W20" i="25"/>
  <c r="W24" i="25"/>
  <c r="V17" i="25"/>
  <c r="W17" i="25" s="1"/>
  <c r="V18" i="25"/>
  <c r="W18" i="25" s="1"/>
  <c r="V19" i="25"/>
  <c r="W19" i="25" s="1"/>
  <c r="V20" i="25"/>
  <c r="V21" i="25"/>
  <c r="W21" i="25" s="1"/>
  <c r="V22" i="25"/>
  <c r="W22" i="25" s="1"/>
  <c r="V23" i="25"/>
  <c r="W23" i="25" s="1"/>
  <c r="V24" i="25"/>
  <c r="V25" i="25"/>
  <c r="W25" i="25" s="1"/>
  <c r="V26" i="25"/>
  <c r="W26" i="25" s="1"/>
  <c r="V27" i="25"/>
  <c r="W27" i="25" s="1"/>
  <c r="V28" i="25"/>
  <c r="W28" i="25" s="1"/>
  <c r="V29" i="25"/>
  <c r="W29" i="25" s="1"/>
  <c r="V30" i="25"/>
  <c r="W30" i="25" s="1"/>
  <c r="V31" i="25"/>
  <c r="W31" i="25" s="1"/>
  <c r="R17" i="25"/>
  <c r="S17" i="25" s="1"/>
  <c r="R18" i="25"/>
  <c r="S18" i="25" s="1"/>
  <c r="R19" i="25"/>
  <c r="S19" i="25" s="1"/>
  <c r="R20" i="25"/>
  <c r="S20" i="25" s="1"/>
  <c r="R21" i="25"/>
  <c r="S21" i="25" s="1"/>
  <c r="R22" i="25"/>
  <c r="S22" i="25" s="1"/>
  <c r="R23" i="25"/>
  <c r="S23" i="25" s="1"/>
  <c r="R24" i="25"/>
  <c r="S24" i="25" s="1"/>
  <c r="R25" i="25"/>
  <c r="S25" i="25" s="1"/>
  <c r="R26" i="25"/>
  <c r="S26" i="25" s="1"/>
  <c r="R27" i="25"/>
  <c r="S27" i="25" s="1"/>
  <c r="R28" i="25"/>
  <c r="S28" i="25" s="1"/>
  <c r="R29" i="25"/>
  <c r="S29" i="25" s="1"/>
  <c r="R30" i="25"/>
  <c r="S30" i="25" s="1"/>
  <c r="R31" i="25"/>
  <c r="S31" i="25" s="1"/>
  <c r="N14" i="25"/>
  <c r="M14" i="25" s="1"/>
  <c r="W22" i="26"/>
  <c r="W30" i="26"/>
  <c r="V17" i="26"/>
  <c r="W17" i="26" s="1"/>
  <c r="V18" i="26"/>
  <c r="W18" i="26" s="1"/>
  <c r="V19" i="26"/>
  <c r="W19" i="26" s="1"/>
  <c r="V20" i="26"/>
  <c r="W20" i="26" s="1"/>
  <c r="V21" i="26"/>
  <c r="W21" i="26" s="1"/>
  <c r="V22" i="26"/>
  <c r="V23" i="26"/>
  <c r="W23" i="26" s="1"/>
  <c r="V24" i="26"/>
  <c r="W24" i="26" s="1"/>
  <c r="V25" i="26"/>
  <c r="W25" i="26" s="1"/>
  <c r="V26" i="26"/>
  <c r="W26" i="26" s="1"/>
  <c r="V27" i="26"/>
  <c r="W27" i="26" s="1"/>
  <c r="V28" i="26"/>
  <c r="W28" i="26" s="1"/>
  <c r="V29" i="26"/>
  <c r="W29" i="26" s="1"/>
  <c r="V30" i="26"/>
  <c r="S30" i="26"/>
  <c r="R17" i="26"/>
  <c r="S17" i="26" s="1"/>
  <c r="R18" i="26"/>
  <c r="S18" i="26" s="1"/>
  <c r="R19" i="26"/>
  <c r="S19" i="26" s="1"/>
  <c r="R20" i="26"/>
  <c r="S20" i="26" s="1"/>
  <c r="R21" i="26"/>
  <c r="S21" i="26" s="1"/>
  <c r="R22" i="26"/>
  <c r="S22" i="26" s="1"/>
  <c r="R23" i="26"/>
  <c r="S23" i="26" s="1"/>
  <c r="R24" i="26"/>
  <c r="S24" i="26" s="1"/>
  <c r="R25" i="26"/>
  <c r="S25" i="26" s="1"/>
  <c r="R26" i="26"/>
  <c r="S26" i="26" s="1"/>
  <c r="R27" i="26"/>
  <c r="S27" i="26" s="1"/>
  <c r="R28" i="26"/>
  <c r="S28" i="26" s="1"/>
  <c r="R29" i="26"/>
  <c r="S29" i="26" s="1"/>
  <c r="R30" i="26"/>
  <c r="N14" i="26"/>
  <c r="V17" i="27"/>
  <c r="W17" i="27" s="1"/>
  <c r="V18" i="27"/>
  <c r="W18" i="27" s="1"/>
  <c r="V19" i="27"/>
  <c r="W19" i="27" s="1"/>
  <c r="V20" i="27"/>
  <c r="W20" i="27" s="1"/>
  <c r="V21" i="27"/>
  <c r="W21" i="27" s="1"/>
  <c r="V22" i="27"/>
  <c r="W22" i="27" s="1"/>
  <c r="V23" i="27"/>
  <c r="W23" i="27" s="1"/>
  <c r="V24" i="27"/>
  <c r="W24" i="27" s="1"/>
  <c r="V25" i="27"/>
  <c r="W25" i="27" s="1"/>
  <c r="R17" i="27"/>
  <c r="S17" i="27" s="1"/>
  <c r="R18" i="27"/>
  <c r="S18" i="27" s="1"/>
  <c r="R19" i="27"/>
  <c r="S19" i="27" s="1"/>
  <c r="R20" i="27"/>
  <c r="S20" i="27" s="1"/>
  <c r="R21" i="27"/>
  <c r="S21" i="27" s="1"/>
  <c r="R22" i="27"/>
  <c r="S22" i="27" s="1"/>
  <c r="R23" i="27"/>
  <c r="S23" i="27" s="1"/>
  <c r="R24" i="27"/>
  <c r="S24" i="27" s="1"/>
  <c r="R25" i="27"/>
  <c r="S25" i="27" s="1"/>
  <c r="N14" i="27"/>
  <c r="M14" i="27" s="1"/>
  <c r="V17" i="28"/>
  <c r="W17" i="28" s="1"/>
  <c r="V18" i="28"/>
  <c r="W18" i="28" s="1"/>
  <c r="V19" i="28"/>
  <c r="W19" i="28" s="1"/>
  <c r="V20" i="28"/>
  <c r="W20" i="28" s="1"/>
  <c r="V21" i="28"/>
  <c r="W21" i="28" s="1"/>
  <c r="V22" i="28"/>
  <c r="W22" i="28" s="1"/>
  <c r="V23" i="28"/>
  <c r="W23" i="28" s="1"/>
  <c r="V24" i="28"/>
  <c r="W24" i="28" s="1"/>
  <c r="V25" i="28"/>
  <c r="W25" i="28" s="1"/>
  <c r="V26" i="28"/>
  <c r="W26" i="28" s="1"/>
  <c r="V27" i="28"/>
  <c r="W27" i="28" s="1"/>
  <c r="V28" i="28"/>
  <c r="W28" i="28" s="1"/>
  <c r="V29" i="28"/>
  <c r="W29" i="28" s="1"/>
  <c r="V30" i="28"/>
  <c r="W30" i="28" s="1"/>
  <c r="V31" i="28"/>
  <c r="W31" i="28" s="1"/>
  <c r="V32" i="28"/>
  <c r="W32" i="28" s="1"/>
  <c r="V33" i="28"/>
  <c r="W33" i="28" s="1"/>
  <c r="V34" i="28"/>
  <c r="W34" i="28" s="1"/>
  <c r="V35" i="28"/>
  <c r="W35" i="28" s="1"/>
  <c r="V36" i="28"/>
  <c r="W36" i="28" s="1"/>
  <c r="V37" i="28"/>
  <c r="W37" i="28" s="1"/>
  <c r="V38" i="28"/>
  <c r="W38" i="28" s="1"/>
  <c r="V39" i="28"/>
  <c r="W39" i="28" s="1"/>
  <c r="V40" i="28"/>
  <c r="W40" i="28" s="1"/>
  <c r="V41" i="28"/>
  <c r="W41" i="28" s="1"/>
  <c r="V42" i="28"/>
  <c r="W42" i="28" s="1"/>
  <c r="V43" i="28"/>
  <c r="W43" i="28" s="1"/>
  <c r="V44" i="28"/>
  <c r="W44" i="28" s="1"/>
  <c r="S33" i="28"/>
  <c r="S41" i="28"/>
  <c r="R17" i="28"/>
  <c r="S17" i="28" s="1"/>
  <c r="R18" i="28"/>
  <c r="S18" i="28" s="1"/>
  <c r="R19" i="28"/>
  <c r="S19" i="28" s="1"/>
  <c r="R20" i="28"/>
  <c r="S20" i="28" s="1"/>
  <c r="R21" i="28"/>
  <c r="S21" i="28" s="1"/>
  <c r="R22" i="28"/>
  <c r="S22" i="28" s="1"/>
  <c r="R23" i="28"/>
  <c r="S23" i="28" s="1"/>
  <c r="R24" i="28"/>
  <c r="S24" i="28" s="1"/>
  <c r="R25" i="28"/>
  <c r="S25" i="28" s="1"/>
  <c r="R26" i="28"/>
  <c r="S26" i="28" s="1"/>
  <c r="R27" i="28"/>
  <c r="S27" i="28" s="1"/>
  <c r="R28" i="28"/>
  <c r="S28" i="28" s="1"/>
  <c r="R29" i="28"/>
  <c r="S29" i="28" s="1"/>
  <c r="R30" i="28"/>
  <c r="S30" i="28" s="1"/>
  <c r="R31" i="28"/>
  <c r="S31" i="28" s="1"/>
  <c r="R32" i="28"/>
  <c r="S32" i="28" s="1"/>
  <c r="R33" i="28"/>
  <c r="R34" i="28"/>
  <c r="S34" i="28" s="1"/>
  <c r="R35" i="28"/>
  <c r="S35" i="28" s="1"/>
  <c r="R36" i="28"/>
  <c r="S36" i="28" s="1"/>
  <c r="R37" i="28"/>
  <c r="S37" i="28" s="1"/>
  <c r="R38" i="28"/>
  <c r="S38" i="28" s="1"/>
  <c r="R39" i="28"/>
  <c r="S39" i="28" s="1"/>
  <c r="R40" i="28"/>
  <c r="S40" i="28" s="1"/>
  <c r="R41" i="28"/>
  <c r="R42" i="28"/>
  <c r="S42" i="28" s="1"/>
  <c r="R43" i="28"/>
  <c r="S43" i="28" s="1"/>
  <c r="R44" i="28"/>
  <c r="S44" i="28" s="1"/>
  <c r="N14" i="28"/>
  <c r="M14" i="28" s="1"/>
  <c r="V16" i="27"/>
  <c r="V16" i="26"/>
  <c r="V16" i="25"/>
  <c r="V16" i="24"/>
  <c r="V16" i="23"/>
  <c r="V16" i="22"/>
  <c r="V16" i="21"/>
  <c r="V16" i="20"/>
  <c r="V16" i="19"/>
  <c r="V16" i="18"/>
  <c r="V16" i="17"/>
  <c r="V16" i="16"/>
  <c r="V16" i="15"/>
  <c r="V16" i="14"/>
  <c r="V16" i="13"/>
  <c r="V16" i="12"/>
  <c r="V16" i="11"/>
  <c r="V16" i="10"/>
  <c r="V16" i="9"/>
  <c r="V16" i="8"/>
  <c r="V16" i="7"/>
  <c r="V16" i="6"/>
  <c r="V16" i="5"/>
  <c r="V16" i="4"/>
  <c r="V16" i="28"/>
  <c r="R16" i="27"/>
  <c r="R16" i="26"/>
  <c r="R16" i="25"/>
  <c r="R16" i="24"/>
  <c r="R16" i="23"/>
  <c r="R16" i="22"/>
  <c r="R16" i="21"/>
  <c r="R16" i="20"/>
  <c r="R16" i="19"/>
  <c r="R16" i="18"/>
  <c r="R16" i="17"/>
  <c r="R16" i="16"/>
  <c r="R16" i="15"/>
  <c r="R16" i="14"/>
  <c r="R16" i="13"/>
  <c r="R16" i="12"/>
  <c r="R16" i="11"/>
  <c r="R16" i="10"/>
  <c r="R16" i="9"/>
  <c r="R16" i="8"/>
  <c r="R16" i="7"/>
  <c r="R16" i="6"/>
  <c r="R16" i="5"/>
  <c r="R16" i="4"/>
  <c r="R16" i="28"/>
  <c r="M14" i="26"/>
  <c r="M14" i="24"/>
  <c r="J8" i="24" s="1"/>
  <c r="K8" i="24" s="1"/>
  <c r="L8" i="24" s="1"/>
  <c r="M14" i="23"/>
  <c r="M14" i="22"/>
  <c r="B2" i="22" s="1"/>
  <c r="M14" i="16"/>
  <c r="M14" i="7"/>
  <c r="M14" i="6"/>
  <c r="B2" i="6" s="1"/>
  <c r="H10" i="27"/>
  <c r="I10" i="27" s="1"/>
  <c r="H9" i="27"/>
  <c r="I9" i="27" s="1"/>
  <c r="I8" i="27"/>
  <c r="H8" i="27"/>
  <c r="H7" i="27"/>
  <c r="H6" i="27"/>
  <c r="L3" i="27"/>
  <c r="K3" i="27"/>
  <c r="J3" i="27"/>
  <c r="C2" i="27"/>
  <c r="H10" i="26"/>
  <c r="I10" i="26" s="1"/>
  <c r="H9" i="26"/>
  <c r="I9" i="26" s="1"/>
  <c r="H8" i="26"/>
  <c r="I8" i="26" s="1"/>
  <c r="H7" i="26"/>
  <c r="H6" i="26"/>
  <c r="I6" i="26" s="1"/>
  <c r="L3" i="26"/>
  <c r="K3" i="26"/>
  <c r="J3" i="26"/>
  <c r="C2" i="26"/>
  <c r="H10" i="25"/>
  <c r="I10" i="25" s="1"/>
  <c r="H9" i="25"/>
  <c r="I9" i="25" s="1"/>
  <c r="I8" i="25"/>
  <c r="H8" i="25"/>
  <c r="H7" i="25"/>
  <c r="H6" i="25"/>
  <c r="I7" i="25" s="1"/>
  <c r="L3" i="25"/>
  <c r="K3" i="25"/>
  <c r="J3" i="25"/>
  <c r="C2" i="25"/>
  <c r="H10" i="24"/>
  <c r="I10" i="24" s="1"/>
  <c r="H9" i="24"/>
  <c r="I9" i="24" s="1"/>
  <c r="H8" i="24"/>
  <c r="I8" i="24" s="1"/>
  <c r="H7" i="24"/>
  <c r="H6" i="24"/>
  <c r="L3" i="24"/>
  <c r="K3" i="24"/>
  <c r="J3" i="24"/>
  <c r="C2" i="24"/>
  <c r="I10" i="23"/>
  <c r="H10" i="23"/>
  <c r="H9" i="23"/>
  <c r="I9" i="23" s="1"/>
  <c r="I8" i="23"/>
  <c r="H8" i="23"/>
  <c r="H7" i="23"/>
  <c r="H6" i="23"/>
  <c r="I7" i="23" s="1"/>
  <c r="L3" i="23"/>
  <c r="K3" i="23"/>
  <c r="J3" i="23"/>
  <c r="C2" i="23"/>
  <c r="H10" i="22"/>
  <c r="I10" i="22" s="1"/>
  <c r="H9" i="22"/>
  <c r="I9" i="22" s="1"/>
  <c r="H8" i="22"/>
  <c r="I8" i="22" s="1"/>
  <c r="H7" i="22"/>
  <c r="H6" i="22"/>
  <c r="L3" i="22"/>
  <c r="K3" i="22"/>
  <c r="J3" i="22"/>
  <c r="C2" i="22"/>
  <c r="H10" i="21"/>
  <c r="I10" i="21" s="1"/>
  <c r="H9" i="21"/>
  <c r="I9" i="21" s="1"/>
  <c r="H8" i="21"/>
  <c r="I8" i="21" s="1"/>
  <c r="H7" i="21"/>
  <c r="H6" i="21"/>
  <c r="L3" i="21"/>
  <c r="K3" i="21"/>
  <c r="J3" i="21"/>
  <c r="C2" i="21"/>
  <c r="H10" i="20"/>
  <c r="I10" i="20" s="1"/>
  <c r="H9" i="20"/>
  <c r="I9" i="20" s="1"/>
  <c r="H8" i="20"/>
  <c r="I8" i="20" s="1"/>
  <c r="H7" i="20"/>
  <c r="H6" i="20"/>
  <c r="I6" i="20" s="1"/>
  <c r="L3" i="20"/>
  <c r="K3" i="20"/>
  <c r="J3" i="20"/>
  <c r="C2" i="20"/>
  <c r="I10" i="19"/>
  <c r="H10" i="19"/>
  <c r="H9" i="19"/>
  <c r="I9" i="19" s="1"/>
  <c r="H8" i="19"/>
  <c r="I8" i="19" s="1"/>
  <c r="H7" i="19"/>
  <c r="H6" i="19"/>
  <c r="I7" i="19" s="1"/>
  <c r="L3" i="19"/>
  <c r="K3" i="19"/>
  <c r="J3" i="19"/>
  <c r="C2" i="19"/>
  <c r="H10" i="18"/>
  <c r="I10" i="18" s="1"/>
  <c r="I9" i="18"/>
  <c r="H9" i="18"/>
  <c r="H8" i="18"/>
  <c r="I8" i="18" s="1"/>
  <c r="H7" i="18"/>
  <c r="H6" i="18"/>
  <c r="I6" i="18" s="1"/>
  <c r="L3" i="18"/>
  <c r="K3" i="18"/>
  <c r="J3" i="18"/>
  <c r="C2" i="18"/>
  <c r="H10" i="17"/>
  <c r="I10" i="17" s="1"/>
  <c r="H9" i="17"/>
  <c r="I9" i="17" s="1"/>
  <c r="H8" i="17"/>
  <c r="I8" i="17" s="1"/>
  <c r="H7" i="17"/>
  <c r="I6" i="17"/>
  <c r="H6" i="17"/>
  <c r="I7" i="17" s="1"/>
  <c r="L3" i="17"/>
  <c r="K3" i="17"/>
  <c r="J3" i="17"/>
  <c r="C2" i="17"/>
  <c r="H10" i="16"/>
  <c r="I10" i="16" s="1"/>
  <c r="I9" i="16"/>
  <c r="H9" i="16"/>
  <c r="H8" i="16"/>
  <c r="I8" i="16" s="1"/>
  <c r="H7" i="16"/>
  <c r="H6" i="16"/>
  <c r="L3" i="16"/>
  <c r="K3" i="16"/>
  <c r="J3" i="16"/>
  <c r="C2" i="16"/>
  <c r="I10" i="15"/>
  <c r="H10" i="15"/>
  <c r="H9" i="15"/>
  <c r="I9" i="15" s="1"/>
  <c r="I8" i="15"/>
  <c r="H8" i="15"/>
  <c r="H7" i="15"/>
  <c r="H6" i="15"/>
  <c r="I7" i="15" s="1"/>
  <c r="L3" i="15"/>
  <c r="K3" i="15"/>
  <c r="J3" i="15"/>
  <c r="C2" i="15"/>
  <c r="H10" i="14"/>
  <c r="I10" i="14" s="1"/>
  <c r="H9" i="14"/>
  <c r="I9" i="14" s="1"/>
  <c r="H8" i="14"/>
  <c r="I8" i="14" s="1"/>
  <c r="I7" i="14"/>
  <c r="H7" i="14"/>
  <c r="H6" i="14"/>
  <c r="I6" i="14" s="1"/>
  <c r="L3" i="14"/>
  <c r="K3" i="14"/>
  <c r="J3" i="14"/>
  <c r="C2" i="14"/>
  <c r="H10" i="13"/>
  <c r="I10" i="13" s="1"/>
  <c r="I9" i="13"/>
  <c r="H9" i="13"/>
  <c r="H8" i="13"/>
  <c r="I8" i="13" s="1"/>
  <c r="H7" i="13"/>
  <c r="H6" i="13"/>
  <c r="L3" i="13"/>
  <c r="K3" i="13"/>
  <c r="J3" i="13"/>
  <c r="C2" i="13"/>
  <c r="H10" i="12"/>
  <c r="I10" i="12" s="1"/>
  <c r="H9" i="12"/>
  <c r="I9" i="12" s="1"/>
  <c r="H8" i="12"/>
  <c r="I8" i="12" s="1"/>
  <c r="I7" i="12"/>
  <c r="H7" i="12"/>
  <c r="H6" i="12"/>
  <c r="I6" i="12" s="1"/>
  <c r="L3" i="12"/>
  <c r="K3" i="12"/>
  <c r="J3" i="12"/>
  <c r="C2" i="12"/>
  <c r="H10" i="11"/>
  <c r="I10" i="11" s="1"/>
  <c r="H9" i="11"/>
  <c r="I9" i="11" s="1"/>
  <c r="H8" i="11"/>
  <c r="I8" i="11" s="1"/>
  <c r="H7" i="11"/>
  <c r="H6" i="11"/>
  <c r="I7" i="11" s="1"/>
  <c r="L3" i="11"/>
  <c r="K3" i="11"/>
  <c r="J3" i="11"/>
  <c r="C2" i="11"/>
  <c r="H10" i="10"/>
  <c r="I10" i="10" s="1"/>
  <c r="I9" i="10"/>
  <c r="H9" i="10"/>
  <c r="H8" i="10"/>
  <c r="I8" i="10" s="1"/>
  <c r="H7" i="10"/>
  <c r="H6" i="10"/>
  <c r="I6" i="10" s="1"/>
  <c r="L3" i="10"/>
  <c r="K3" i="10"/>
  <c r="J3" i="10"/>
  <c r="C2" i="10"/>
  <c r="H10" i="9"/>
  <c r="I10" i="9" s="1"/>
  <c r="H9" i="9"/>
  <c r="I9" i="9" s="1"/>
  <c r="H8" i="9"/>
  <c r="I8" i="9" s="1"/>
  <c r="H7" i="9"/>
  <c r="H6" i="9"/>
  <c r="L3" i="9"/>
  <c r="K3" i="9"/>
  <c r="J3" i="9"/>
  <c r="C2" i="9"/>
  <c r="H10" i="8"/>
  <c r="I10" i="8" s="1"/>
  <c r="H9" i="8"/>
  <c r="I9" i="8" s="1"/>
  <c r="H8" i="8"/>
  <c r="I8" i="8" s="1"/>
  <c r="H7" i="8"/>
  <c r="H6" i="8"/>
  <c r="I6" i="8" s="1"/>
  <c r="L3" i="8"/>
  <c r="K3" i="8"/>
  <c r="J3" i="8"/>
  <c r="C2" i="8"/>
  <c r="H10" i="7"/>
  <c r="I10" i="7" s="1"/>
  <c r="H9" i="7"/>
  <c r="I9" i="7" s="1"/>
  <c r="H8" i="7"/>
  <c r="I8" i="7" s="1"/>
  <c r="H7" i="7"/>
  <c r="H6" i="7"/>
  <c r="L3" i="7"/>
  <c r="K3" i="7"/>
  <c r="J3" i="7"/>
  <c r="C2" i="7"/>
  <c r="H10" i="6"/>
  <c r="I10" i="6" s="1"/>
  <c r="H9" i="6"/>
  <c r="I9" i="6" s="1"/>
  <c r="H8" i="6"/>
  <c r="I8" i="6" s="1"/>
  <c r="H7" i="6"/>
  <c r="H6" i="6"/>
  <c r="I6" i="6" s="1"/>
  <c r="L3" i="6"/>
  <c r="K3" i="6"/>
  <c r="J3" i="6"/>
  <c r="C2" i="6"/>
  <c r="H10" i="5"/>
  <c r="I10" i="5" s="1"/>
  <c r="H9" i="5"/>
  <c r="I9" i="5" s="1"/>
  <c r="H8" i="5"/>
  <c r="I8" i="5" s="1"/>
  <c r="H7" i="5"/>
  <c r="H6" i="5"/>
  <c r="L3" i="5"/>
  <c r="K3" i="5"/>
  <c r="J3" i="5"/>
  <c r="C2" i="5"/>
  <c r="H10" i="4"/>
  <c r="I10" i="4" s="1"/>
  <c r="H9" i="4"/>
  <c r="I9" i="4" s="1"/>
  <c r="H8" i="4"/>
  <c r="I8" i="4" s="1"/>
  <c r="H7" i="4"/>
  <c r="H6" i="4"/>
  <c r="I6" i="4" s="1"/>
  <c r="L3" i="4"/>
  <c r="K3" i="4"/>
  <c r="J3" i="4"/>
  <c r="C2" i="4"/>
  <c r="H10" i="28"/>
  <c r="I10" i="28" s="1"/>
  <c r="H9" i="28"/>
  <c r="I9" i="28" s="1"/>
  <c r="H8" i="28"/>
  <c r="I8" i="28" s="1"/>
  <c r="H7" i="28"/>
  <c r="H6" i="28"/>
  <c r="L3" i="28"/>
  <c r="K3" i="28"/>
  <c r="J3" i="28"/>
  <c r="C2" i="28"/>
  <c r="S16" i="11" l="1"/>
  <c r="L4" i="11" s="1"/>
  <c r="K4" i="11"/>
  <c r="S16" i="19"/>
  <c r="L4" i="19" s="1"/>
  <c r="K4" i="19"/>
  <c r="S16" i="27"/>
  <c r="L4" i="27" s="1"/>
  <c r="K4" i="27"/>
  <c r="W16" i="10"/>
  <c r="L5" i="10" s="1"/>
  <c r="K5" i="10"/>
  <c r="W16" i="18"/>
  <c r="L5" i="18" s="1"/>
  <c r="K5" i="18"/>
  <c r="W16" i="26"/>
  <c r="L5" i="26" s="1"/>
  <c r="K5" i="26"/>
  <c r="S16" i="4"/>
  <c r="L4" i="4" s="1"/>
  <c r="K4" i="4"/>
  <c r="S16" i="12"/>
  <c r="L4" i="12" s="1"/>
  <c r="K4" i="12"/>
  <c r="S16" i="16"/>
  <c r="L4" i="16" s="1"/>
  <c r="K4" i="16"/>
  <c r="S16" i="24"/>
  <c r="L4" i="24" s="1"/>
  <c r="K4" i="24"/>
  <c r="W16" i="7"/>
  <c r="L5" i="7" s="1"/>
  <c r="K5" i="7"/>
  <c r="W16" i="23"/>
  <c r="L5" i="23" s="1"/>
  <c r="K5" i="23"/>
  <c r="J8" i="6"/>
  <c r="K8" i="6" s="1"/>
  <c r="S16" i="5"/>
  <c r="L4" i="5" s="1"/>
  <c r="K4" i="5"/>
  <c r="S16" i="9"/>
  <c r="L4" i="9" s="1"/>
  <c r="K4" i="9"/>
  <c r="S16" i="13"/>
  <c r="L4" i="13" s="1"/>
  <c r="K4" i="13"/>
  <c r="S16" i="17"/>
  <c r="L4" i="17" s="1"/>
  <c r="K4" i="17"/>
  <c r="S16" i="21"/>
  <c r="L4" i="21" s="1"/>
  <c r="K4" i="21"/>
  <c r="S16" i="25"/>
  <c r="L4" i="25" s="1"/>
  <c r="K4" i="25"/>
  <c r="W16" i="4"/>
  <c r="L5" i="4" s="1"/>
  <c r="K5" i="4"/>
  <c r="W16" i="8"/>
  <c r="L5" i="8" s="1"/>
  <c r="K5" i="8"/>
  <c r="W16" i="12"/>
  <c r="L5" i="12" s="1"/>
  <c r="K5" i="12"/>
  <c r="W16" i="16"/>
  <c r="L5" i="16" s="1"/>
  <c r="K5" i="16"/>
  <c r="W16" i="20"/>
  <c r="L5" i="20" s="1"/>
  <c r="K5" i="20"/>
  <c r="W16" i="24"/>
  <c r="L5" i="24" s="1"/>
  <c r="K5" i="24"/>
  <c r="S16" i="28"/>
  <c r="L4" i="28" s="1"/>
  <c r="K4" i="28"/>
  <c r="S16" i="7"/>
  <c r="L4" i="7" s="1"/>
  <c r="K4" i="7"/>
  <c r="S16" i="15"/>
  <c r="L4" i="15" s="1"/>
  <c r="K4" i="15"/>
  <c r="S16" i="23"/>
  <c r="L4" i="23" s="1"/>
  <c r="K4" i="23"/>
  <c r="W16" i="6"/>
  <c r="L5" i="6" s="1"/>
  <c r="K5" i="6"/>
  <c r="W16" i="14"/>
  <c r="L5" i="14" s="1"/>
  <c r="K5" i="14"/>
  <c r="W16" i="22"/>
  <c r="L5" i="22" s="1"/>
  <c r="K5" i="22"/>
  <c r="I6" i="15"/>
  <c r="S16" i="8"/>
  <c r="L4" i="8" s="1"/>
  <c r="K4" i="8"/>
  <c r="S16" i="20"/>
  <c r="L4" i="20" s="1"/>
  <c r="K4" i="20"/>
  <c r="W16" i="28"/>
  <c r="L5" i="28" s="1"/>
  <c r="K5" i="28"/>
  <c r="W16" i="11"/>
  <c r="L5" i="11" s="1"/>
  <c r="K5" i="11"/>
  <c r="W16" i="15"/>
  <c r="L5" i="15" s="1"/>
  <c r="K5" i="15"/>
  <c r="W16" i="19"/>
  <c r="L5" i="19" s="1"/>
  <c r="K5" i="19"/>
  <c r="W16" i="27"/>
  <c r="L5" i="27" s="1"/>
  <c r="K5" i="27"/>
  <c r="S16" i="6"/>
  <c r="L4" i="6" s="1"/>
  <c r="K4" i="6"/>
  <c r="S16" i="10"/>
  <c r="L4" i="10" s="1"/>
  <c r="K4" i="10"/>
  <c r="S16" i="14"/>
  <c r="L4" i="14" s="1"/>
  <c r="K4" i="14"/>
  <c r="S16" i="18"/>
  <c r="L4" i="18" s="1"/>
  <c r="K4" i="18"/>
  <c r="S16" i="22"/>
  <c r="L4" i="22" s="1"/>
  <c r="K4" i="22"/>
  <c r="S16" i="26"/>
  <c r="L4" i="26" s="1"/>
  <c r="K4" i="26"/>
  <c r="W16" i="5"/>
  <c r="L5" i="5" s="1"/>
  <c r="K5" i="5"/>
  <c r="W16" i="9"/>
  <c r="L5" i="9" s="1"/>
  <c r="K5" i="9"/>
  <c r="W16" i="13"/>
  <c r="L5" i="13" s="1"/>
  <c r="K5" i="13"/>
  <c r="W16" i="17"/>
  <c r="L5" i="17" s="1"/>
  <c r="K5" i="17"/>
  <c r="W16" i="21"/>
  <c r="L5" i="21" s="1"/>
  <c r="K5" i="21"/>
  <c r="W16" i="25"/>
  <c r="L5" i="25" s="1"/>
  <c r="K5" i="25"/>
  <c r="B2" i="10"/>
  <c r="J8" i="10"/>
  <c r="K8" i="10" s="1"/>
  <c r="I7" i="4"/>
  <c r="I6" i="19"/>
  <c r="I7" i="21"/>
  <c r="I6" i="21"/>
  <c r="I6" i="23"/>
  <c r="I7" i="10"/>
  <c r="I6" i="22"/>
  <c r="I7" i="22"/>
  <c r="J8" i="4"/>
  <c r="K8" i="4" s="1"/>
  <c r="I7" i="5"/>
  <c r="I6" i="5"/>
  <c r="I7" i="8"/>
  <c r="B2" i="18"/>
  <c r="I6" i="25"/>
  <c r="I7" i="27"/>
  <c r="I6" i="27"/>
  <c r="I7" i="7"/>
  <c r="I6" i="7"/>
  <c r="I7" i="13"/>
  <c r="I6" i="13"/>
  <c r="I6" i="16"/>
  <c r="I7" i="16"/>
  <c r="I7" i="28"/>
  <c r="I6" i="28"/>
  <c r="I7" i="6"/>
  <c r="J8" i="20"/>
  <c r="I6" i="24"/>
  <c r="I7" i="24"/>
  <c r="J8" i="14"/>
  <c r="J8" i="8"/>
  <c r="I7" i="9"/>
  <c r="I6" i="9"/>
  <c r="J8" i="9"/>
  <c r="K8" i="9" s="1"/>
  <c r="L8" i="9" s="1"/>
  <c r="B2" i="9"/>
  <c r="J8" i="25"/>
  <c r="K8" i="25" s="1"/>
  <c r="L8" i="25" s="1"/>
  <c r="B2" i="25"/>
  <c r="J8" i="7"/>
  <c r="K8" i="7" s="1"/>
  <c r="L8" i="7" s="1"/>
  <c r="B2" i="7"/>
  <c r="B2" i="15"/>
  <c r="J8" i="15"/>
  <c r="K8" i="15" s="1"/>
  <c r="L8" i="15" s="1"/>
  <c r="J8" i="23"/>
  <c r="B2" i="23"/>
  <c r="B2" i="17"/>
  <c r="J8" i="17"/>
  <c r="K8" i="17" s="1"/>
  <c r="L8" i="17" s="1"/>
  <c r="J8" i="5"/>
  <c r="K8" i="5" s="1"/>
  <c r="L8" i="5" s="1"/>
  <c r="B2" i="5"/>
  <c r="B2" i="13"/>
  <c r="J8" i="13"/>
  <c r="K8" i="13" s="1"/>
  <c r="L8" i="13" s="1"/>
  <c r="B2" i="21"/>
  <c r="J8" i="21"/>
  <c r="K8" i="21" s="1"/>
  <c r="L8" i="21" s="1"/>
  <c r="J8" i="28"/>
  <c r="K8" i="28" s="1"/>
  <c r="L8" i="28" s="1"/>
  <c r="B2" i="28"/>
  <c r="J8" i="11"/>
  <c r="K8" i="11" s="1"/>
  <c r="B2" i="11"/>
  <c r="J8" i="19"/>
  <c r="B2" i="19"/>
  <c r="J8" i="27"/>
  <c r="K8" i="27" s="1"/>
  <c r="L8" i="27" s="1"/>
  <c r="B2" i="27"/>
  <c r="K8" i="8"/>
  <c r="L8" i="8" s="1"/>
  <c r="J8" i="12"/>
  <c r="K8" i="12" s="1"/>
  <c r="L8" i="12" s="1"/>
  <c r="K8" i="14"/>
  <c r="L8" i="14" s="1"/>
  <c r="B2" i="16"/>
  <c r="J8" i="16"/>
  <c r="K8" i="16" s="1"/>
  <c r="L8" i="16" s="1"/>
  <c r="B2" i="20"/>
  <c r="K8" i="20"/>
  <c r="L8" i="20" s="1"/>
  <c r="J8" i="26"/>
  <c r="K8" i="26" s="1"/>
  <c r="L8" i="26" s="1"/>
  <c r="B2" i="12"/>
  <c r="B2" i="14"/>
  <c r="J8" i="22"/>
  <c r="B2" i="26"/>
  <c r="L8" i="4"/>
  <c r="L8" i="6"/>
  <c r="B2" i="24"/>
  <c r="K8" i="19"/>
  <c r="L8" i="19" s="1"/>
  <c r="I6" i="11"/>
  <c r="L8" i="11"/>
  <c r="I7" i="18"/>
  <c r="I7" i="26"/>
  <c r="I7" i="20"/>
  <c r="L8" i="10" l="1"/>
  <c r="K8" i="23"/>
  <c r="L8" i="23" s="1"/>
  <c r="K8" i="22"/>
  <c r="L8" i="22" s="1"/>
  <c r="H4" i="18" l="1"/>
  <c r="H4" i="19"/>
  <c r="H4" i="24"/>
  <c r="H4" i="27"/>
  <c r="H4" i="13"/>
  <c r="H4" i="15"/>
  <c r="H4" i="26"/>
  <c r="H4" i="14"/>
  <c r="H4" i="6"/>
  <c r="H4" i="21"/>
  <c r="H4" i="23"/>
  <c r="H4" i="12"/>
  <c r="H4" i="25"/>
  <c r="H4" i="11"/>
  <c r="H4" i="10"/>
  <c r="H4" i="8"/>
  <c r="H4" i="22"/>
  <c r="H4" i="5"/>
  <c r="H4" i="20"/>
  <c r="H4" i="16"/>
  <c r="H4" i="17"/>
  <c r="H4" i="7"/>
  <c r="H4" i="9"/>
  <c r="H4" i="28"/>
  <c r="H4" i="4"/>
  <c r="H5" i="26"/>
  <c r="H5" i="11"/>
  <c r="H5" i="6"/>
  <c r="H5" i="25"/>
  <c r="H5" i="9"/>
  <c r="H5" i="7"/>
  <c r="H5" i="4"/>
  <c r="H5" i="15"/>
  <c r="H5" i="27"/>
  <c r="H5" i="21"/>
  <c r="H5" i="24"/>
  <c r="H5" i="23"/>
  <c r="H5" i="12"/>
  <c r="H5" i="14"/>
  <c r="H5" i="17"/>
  <c r="H5" i="28"/>
  <c r="H5" i="8"/>
  <c r="H5" i="13"/>
  <c r="H5" i="10"/>
  <c r="H5" i="5"/>
  <c r="H5" i="22"/>
  <c r="H5" i="16"/>
  <c r="H5" i="18"/>
  <c r="H5" i="19"/>
  <c r="H5" i="20"/>
  <c r="G4" i="13"/>
  <c r="G4" i="28"/>
  <c r="I4" i="28" s="1"/>
  <c r="G4" i="25"/>
  <c r="I4" i="25" s="1"/>
  <c r="G4" i="23"/>
  <c r="G4" i="11"/>
  <c r="G4" i="7"/>
  <c r="G4" i="19"/>
  <c r="G4" i="20"/>
  <c r="G4" i="12"/>
  <c r="G4" i="10"/>
  <c r="I4" i="10" s="1"/>
  <c r="G4" i="26"/>
  <c r="G4" i="8"/>
  <c r="G4" i="17"/>
  <c r="G4" i="4"/>
  <c r="G4" i="24"/>
  <c r="G4" i="18"/>
  <c r="I4" i="18" s="1"/>
  <c r="G4" i="9"/>
  <c r="G4" i="15"/>
  <c r="G4" i="22"/>
  <c r="G4" i="14"/>
  <c r="G4" i="16"/>
  <c r="G4" i="21"/>
  <c r="G4" i="5"/>
  <c r="G4" i="27"/>
  <c r="G4" i="6"/>
  <c r="I4" i="6" s="1"/>
  <c r="G5" i="25"/>
  <c r="G5" i="16"/>
  <c r="G5" i="10"/>
  <c r="G5" i="19"/>
  <c r="I5" i="19" s="1"/>
  <c r="G5" i="15"/>
  <c r="I5" i="15" s="1"/>
  <c r="G5" i="18"/>
  <c r="G5" i="23"/>
  <c r="I5" i="23" s="1"/>
  <c r="G5" i="22"/>
  <c r="G5" i="28"/>
  <c r="I5" i="28" s="1"/>
  <c r="G5" i="27"/>
  <c r="G5" i="13"/>
  <c r="G5" i="8"/>
  <c r="G5" i="7"/>
  <c r="G5" i="12"/>
  <c r="I5" i="12" s="1"/>
  <c r="G5" i="9"/>
  <c r="I5" i="9" s="1"/>
  <c r="G5" i="20"/>
  <c r="G5" i="21"/>
  <c r="G5" i="14"/>
  <c r="G5" i="6"/>
  <c r="G5" i="11"/>
  <c r="G5" i="26"/>
  <c r="G5" i="5"/>
  <c r="G5" i="24"/>
  <c r="G5" i="4"/>
  <c r="G5" i="17"/>
  <c r="I4" i="27" l="1"/>
  <c r="I4" i="14"/>
  <c r="I5" i="24"/>
  <c r="I5" i="18"/>
  <c r="I4" i="13"/>
  <c r="I5" i="4"/>
  <c r="I4" i="4"/>
  <c r="I5" i="5"/>
  <c r="I4" i="5"/>
  <c r="I5" i="6"/>
  <c r="I5" i="7"/>
  <c r="I4" i="7"/>
  <c r="I5" i="8"/>
  <c r="I4" i="8"/>
  <c r="I4" i="9"/>
  <c r="I5" i="10"/>
  <c r="I5" i="11"/>
  <c r="I4" i="11"/>
  <c r="I4" i="12"/>
  <c r="I5" i="13"/>
  <c r="I5" i="14"/>
  <c r="I4" i="15"/>
  <c r="I5" i="16"/>
  <c r="I4" i="16"/>
  <c r="I5" i="17"/>
  <c r="I4" i="17"/>
  <c r="I4" i="19"/>
  <c r="I5" i="20"/>
  <c r="I4" i="20"/>
  <c r="I5" i="21"/>
  <c r="I4" i="21"/>
  <c r="I5" i="22"/>
  <c r="I4" i="22"/>
  <c r="I4" i="23"/>
  <c r="I4" i="24"/>
  <c r="I5" i="25"/>
  <c r="I5" i="26"/>
  <c r="I4" i="26"/>
  <c r="I5" i="27"/>
</calcChain>
</file>

<file path=xl/sharedStrings.xml><?xml version="1.0" encoding="utf-8"?>
<sst xmlns="http://schemas.openxmlformats.org/spreadsheetml/2006/main" count="5862" uniqueCount="2118">
  <si>
    <t>Identyfikatory</t>
  </si>
  <si>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</si>
  <si>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</si>
  <si>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</si>
  <si>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</si>
  <si>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</si>
  <si>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</si>
  <si>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</si>
  <si>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</si>
  <si>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</si>
  <si>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</si>
  <si>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</si>
  <si>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</si>
  <si>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</si>
  <si>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POMORSKIE</t>
  </si>
  <si>
    <t>CHOJNICKI</t>
  </si>
  <si>
    <t>BRUSY</t>
  </si>
  <si>
    <t>99999</t>
  </si>
  <si>
    <t/>
  </si>
  <si>
    <t>05635</t>
  </si>
  <si>
    <t>UL. GŁÓWNA</t>
  </si>
  <si>
    <t>7567915</t>
  </si>
  <si>
    <t>63498</t>
  </si>
  <si>
    <t>0079869</t>
  </si>
  <si>
    <t>KOSOBUDY</t>
  </si>
  <si>
    <t>21970</t>
  </si>
  <si>
    <t>UL. SZKOLNA</t>
  </si>
  <si>
    <t>5145624</t>
  </si>
  <si>
    <t>92638</t>
  </si>
  <si>
    <t>0080269</t>
  </si>
  <si>
    <t>ROLBIK</t>
  </si>
  <si>
    <t>5274530</t>
  </si>
  <si>
    <t>80935</t>
  </si>
  <si>
    <t>0080482</t>
  </si>
  <si>
    <t>ZALESIE</t>
  </si>
  <si>
    <t>05431</t>
  </si>
  <si>
    <t>UL. GDAŃSKA</t>
  </si>
  <si>
    <t>CHOJNICE</t>
  </si>
  <si>
    <t>KŁODAWA</t>
  </si>
  <si>
    <t>3938119</t>
  </si>
  <si>
    <t>10780</t>
  </si>
  <si>
    <t>0081783</t>
  </si>
  <si>
    <t>LICHNOWY</t>
  </si>
  <si>
    <t>NOWA CERKIEW</t>
  </si>
  <si>
    <t>2381885</t>
  </si>
  <si>
    <t>10798</t>
  </si>
  <si>
    <t>0082067</t>
  </si>
  <si>
    <t>OSTROWITE</t>
  </si>
  <si>
    <t>2670734</t>
  </si>
  <si>
    <t>14920</t>
  </si>
  <si>
    <t>CZERSK</t>
  </si>
  <si>
    <t>0082541</t>
  </si>
  <si>
    <t>GOTELP</t>
  </si>
  <si>
    <t>5145785</t>
  </si>
  <si>
    <t>20985,20986</t>
  </si>
  <si>
    <t>0083032</t>
  </si>
  <si>
    <t>ŁĄG</t>
  </si>
  <si>
    <t>02826</t>
  </si>
  <si>
    <t>UL. CHOJNICKA</t>
  </si>
  <si>
    <t>2A</t>
  </si>
  <si>
    <t>4065535</t>
  </si>
  <si>
    <t>71661</t>
  </si>
  <si>
    <t>0083109</t>
  </si>
  <si>
    <t>ŁUBNA</t>
  </si>
  <si>
    <t>6293927</t>
  </si>
  <si>
    <t>71660,77922,86428,86487</t>
  </si>
  <si>
    <t>0083121</t>
  </si>
  <si>
    <t>MALACHIN</t>
  </si>
  <si>
    <t>1266472</t>
  </si>
  <si>
    <t>14923</t>
  </si>
  <si>
    <t>0083180</t>
  </si>
  <si>
    <t>ODRY</t>
  </si>
  <si>
    <t>5911213</t>
  </si>
  <si>
    <t>53698</t>
  </si>
  <si>
    <t>SZTUMSKI</t>
  </si>
  <si>
    <t>DZIERZGOŃ</t>
  </si>
  <si>
    <t>0148903</t>
  </si>
  <si>
    <t>BĄGART</t>
  </si>
  <si>
    <t>STAROGARDZKI</t>
  </si>
  <si>
    <t>2068660</t>
  </si>
  <si>
    <t>72992</t>
  </si>
  <si>
    <t>0148955</t>
  </si>
  <si>
    <t>BRUK</t>
  </si>
  <si>
    <t>B/N</t>
  </si>
  <si>
    <t>1281395</t>
  </si>
  <si>
    <t>105823</t>
  </si>
  <si>
    <t>KWIDZYŃSKI</t>
  </si>
  <si>
    <t>GARDEJA</t>
  </si>
  <si>
    <t>0149831</t>
  </si>
  <si>
    <t>CYGANY</t>
  </si>
  <si>
    <t>2490399</t>
  </si>
  <si>
    <t>105820</t>
  </si>
  <si>
    <t>0149854</t>
  </si>
  <si>
    <t>CZARNE DOLNE</t>
  </si>
  <si>
    <t>7-9</t>
  </si>
  <si>
    <t>4129285</t>
  </si>
  <si>
    <t>89859,89861</t>
  </si>
  <si>
    <t>0149883</t>
  </si>
  <si>
    <t>20683</t>
  </si>
  <si>
    <t>UL. SPORTOWA</t>
  </si>
  <si>
    <t>7887106</t>
  </si>
  <si>
    <t>105822</t>
  </si>
  <si>
    <t>0150024</t>
  </si>
  <si>
    <t>MORAWY</t>
  </si>
  <si>
    <t>1282309</t>
  </si>
  <si>
    <t>105824</t>
  </si>
  <si>
    <t>0150060</t>
  </si>
  <si>
    <t>OTŁOWIEC</t>
  </si>
  <si>
    <t>4827060</t>
  </si>
  <si>
    <t>105825</t>
  </si>
  <si>
    <t>0150159</t>
  </si>
  <si>
    <t>TRUMIEJE</t>
  </si>
  <si>
    <t>5274308</t>
  </si>
  <si>
    <t>105821</t>
  </si>
  <si>
    <t>0150165</t>
  </si>
  <si>
    <t>WANDOWO</t>
  </si>
  <si>
    <t>KWIDZYN</t>
  </si>
  <si>
    <t>UL. KWIDZYŃSKA</t>
  </si>
  <si>
    <t>1283366</t>
  </si>
  <si>
    <t>52769</t>
  </si>
  <si>
    <t>0151199</t>
  </si>
  <si>
    <t>LICZE</t>
  </si>
  <si>
    <t>8268803</t>
  </si>
  <si>
    <t>51437</t>
  </si>
  <si>
    <t>0151319</t>
  </si>
  <si>
    <t>RAKOWIEC</t>
  </si>
  <si>
    <t>7568183</t>
  </si>
  <si>
    <t>51801</t>
  </si>
  <si>
    <t>0151360</t>
  </si>
  <si>
    <t>TYCHNOWY</t>
  </si>
  <si>
    <t>19</t>
  </si>
  <si>
    <t>2672598</t>
  </si>
  <si>
    <t>53164,61788</t>
  </si>
  <si>
    <t>MALBORSKI</t>
  </si>
  <si>
    <t>0151733</t>
  </si>
  <si>
    <t>26326</t>
  </si>
  <si>
    <t>UL. ZWYCIĘSTWA</t>
  </si>
  <si>
    <t>1284437</t>
  </si>
  <si>
    <t>53168,61846</t>
  </si>
  <si>
    <t>0151785</t>
  </si>
  <si>
    <t>LISEWO MALBORSKIE</t>
  </si>
  <si>
    <t>12248</t>
  </si>
  <si>
    <t>UL. 10 MARCA</t>
  </si>
  <si>
    <t>6677228</t>
  </si>
  <si>
    <t>61923</t>
  </si>
  <si>
    <t>0151845</t>
  </si>
  <si>
    <t>SZYMANKOWO</t>
  </si>
  <si>
    <t>01689</t>
  </si>
  <si>
    <t>UL. BOHATERÓW WRZEŚNIA 1939 R.</t>
  </si>
  <si>
    <t>4911506</t>
  </si>
  <si>
    <t>30684</t>
  </si>
  <si>
    <t>MALBORK</t>
  </si>
  <si>
    <t>0151992</t>
  </si>
  <si>
    <t>NOWA WIEŚ MALBORSKA</t>
  </si>
  <si>
    <t>UL. STANISŁAWA MONIUSZKI</t>
  </si>
  <si>
    <t>1319718</t>
  </si>
  <si>
    <t>113662,113663,113738,113739</t>
  </si>
  <si>
    <t>MIKOŁAJKI POMORSKIE</t>
  </si>
  <si>
    <t>0152371</t>
  </si>
  <si>
    <t>KOŁOZĄB</t>
  </si>
  <si>
    <t>2131064</t>
  </si>
  <si>
    <t>22017,22018</t>
  </si>
  <si>
    <t>0152431</t>
  </si>
  <si>
    <t>22089</t>
  </si>
  <si>
    <t>UL. SZREIBERA</t>
  </si>
  <si>
    <t>10-12</t>
  </si>
  <si>
    <t>4701178</t>
  </si>
  <si>
    <t>53946</t>
  </si>
  <si>
    <t>MIŁORADZ</t>
  </si>
  <si>
    <t>0152678</t>
  </si>
  <si>
    <t>KOŃCZEWICE</t>
  </si>
  <si>
    <t>7059131</t>
  </si>
  <si>
    <t>53945</t>
  </si>
  <si>
    <t>0152744</t>
  </si>
  <si>
    <t>26567</t>
  </si>
  <si>
    <t>UL. ŻUŁAWSKA</t>
  </si>
  <si>
    <t>2144704</t>
  </si>
  <si>
    <t>31107,31177</t>
  </si>
  <si>
    <t>NOWODWORSKI</t>
  </si>
  <si>
    <t>NOWY DWÓR GDAŃSKI</t>
  </si>
  <si>
    <t>0153146</t>
  </si>
  <si>
    <t>KMIECIN</t>
  </si>
  <si>
    <t>4193088</t>
  </si>
  <si>
    <t>13759</t>
  </si>
  <si>
    <t>0153175</t>
  </si>
  <si>
    <t>LUBIESZEWO</t>
  </si>
  <si>
    <t>1285748</t>
  </si>
  <si>
    <t>31203,31301</t>
  </si>
  <si>
    <t>0153235</t>
  </si>
  <si>
    <t>MARZĘCINO</t>
  </si>
  <si>
    <t>17011</t>
  </si>
  <si>
    <t>UL. POLNA</t>
  </si>
  <si>
    <t>5A</t>
  </si>
  <si>
    <t>5912020</t>
  </si>
  <si>
    <t>13784</t>
  </si>
  <si>
    <t>0153420</t>
  </si>
  <si>
    <t>WIERCINY</t>
  </si>
  <si>
    <t>8269492</t>
  </si>
  <si>
    <t>70713,70714</t>
  </si>
  <si>
    <t>OSTASZEWO</t>
  </si>
  <si>
    <t>0154105</t>
  </si>
  <si>
    <t>09572</t>
  </si>
  <si>
    <t>UL. KOŚCIUSZKI</t>
  </si>
  <si>
    <t>8524664</t>
  </si>
  <si>
    <t>26005</t>
  </si>
  <si>
    <t>PRABUTY</t>
  </si>
  <si>
    <t>0155731</t>
  </si>
  <si>
    <t>OBRZYNOWO</t>
  </si>
  <si>
    <t>1281476</t>
  </si>
  <si>
    <t>70534</t>
  </si>
  <si>
    <t>RYJEWO</t>
  </si>
  <si>
    <t>0156200</t>
  </si>
  <si>
    <t>BARCICE</t>
  </si>
  <si>
    <t>2094201</t>
  </si>
  <si>
    <t>18411,18468</t>
  </si>
  <si>
    <t>0156357</t>
  </si>
  <si>
    <t>06260</t>
  </si>
  <si>
    <t>UL. GRUNWALDZKA</t>
  </si>
  <si>
    <t>8459297</t>
  </si>
  <si>
    <t>15133</t>
  </si>
  <si>
    <t>0156363</t>
  </si>
  <si>
    <t>STRASZEWO</t>
  </si>
  <si>
    <t>4445111</t>
  </si>
  <si>
    <t>35306,35307</t>
  </si>
  <si>
    <t>SADLINKI</t>
  </si>
  <si>
    <t>0156506</t>
  </si>
  <si>
    <t>NEBROWO WIELKIE</t>
  </si>
  <si>
    <t>7843813</t>
  </si>
  <si>
    <t>35304,35305</t>
  </si>
  <si>
    <t>0156541</t>
  </si>
  <si>
    <t>06236</t>
  </si>
  <si>
    <t>UL. GRUDZIĄDZKA</t>
  </si>
  <si>
    <t>14A</t>
  </si>
  <si>
    <t>1284015</t>
  </si>
  <si>
    <t>121670,121671</t>
  </si>
  <si>
    <t>STARE POLE</t>
  </si>
  <si>
    <t>0156707</t>
  </si>
  <si>
    <t>01014</t>
  </si>
  <si>
    <t>UL. GEN. JÓZEFA BEMA</t>
  </si>
  <si>
    <t>7313686</t>
  </si>
  <si>
    <t>25214</t>
  </si>
  <si>
    <t>STARY DZIERZGOŃ</t>
  </si>
  <si>
    <t>0156972</t>
  </si>
  <si>
    <t>MYŚLICE</t>
  </si>
  <si>
    <t>5911107</t>
  </si>
  <si>
    <t>25213</t>
  </si>
  <si>
    <t>0157121</t>
  </si>
  <si>
    <t>5081541</t>
  </si>
  <si>
    <t>85773,87414</t>
  </si>
  <si>
    <t>STARY TARG</t>
  </si>
  <si>
    <t>0157486</t>
  </si>
  <si>
    <t>22484</t>
  </si>
  <si>
    <t>UL. GEN. ŚWIERCZEWSKIEGO</t>
  </si>
  <si>
    <t>6164744</t>
  </si>
  <si>
    <t>69357</t>
  </si>
  <si>
    <t>0157500</t>
  </si>
  <si>
    <t>SZROPY</t>
  </si>
  <si>
    <t>5913074</t>
  </si>
  <si>
    <t>86054</t>
  </si>
  <si>
    <t>0157606</t>
  </si>
  <si>
    <t>WAPLEWO WIELKIE</t>
  </si>
  <si>
    <t>15A</t>
  </si>
  <si>
    <t>7823609</t>
  </si>
  <si>
    <t>59131</t>
  </si>
  <si>
    <t>STEGNA</t>
  </si>
  <si>
    <t>0157701</t>
  </si>
  <si>
    <t>DREWNICA</t>
  </si>
  <si>
    <t>24170</t>
  </si>
  <si>
    <t>UL. WIERZBOWA</t>
  </si>
  <si>
    <t>2314492</t>
  </si>
  <si>
    <t>59128</t>
  </si>
  <si>
    <t>0157760</t>
  </si>
  <si>
    <t>JANTAR</t>
  </si>
  <si>
    <t>19142</t>
  </si>
  <si>
    <t>UL. RYBACKA</t>
  </si>
  <si>
    <t>66B</t>
  </si>
  <si>
    <t>3874453</t>
  </si>
  <si>
    <t>59123</t>
  </si>
  <si>
    <t>0157799</t>
  </si>
  <si>
    <t>MIKOSZEWO</t>
  </si>
  <si>
    <t>3682610</t>
  </si>
  <si>
    <t>59124,59130</t>
  </si>
  <si>
    <t>0157871</t>
  </si>
  <si>
    <t>17372</t>
  </si>
  <si>
    <t>UL. POWSTAŃCÓW WARSZAWY</t>
  </si>
  <si>
    <t>4574152</t>
  </si>
  <si>
    <t>59125,59129</t>
  </si>
  <si>
    <t>0157902</t>
  </si>
  <si>
    <t>TUJSK</t>
  </si>
  <si>
    <t>SZTUM</t>
  </si>
  <si>
    <t>7632581</t>
  </si>
  <si>
    <t>92383</t>
  </si>
  <si>
    <t>0158511</t>
  </si>
  <si>
    <t>GOŚCISZEWO</t>
  </si>
  <si>
    <t>18154341</t>
  </si>
  <si>
    <t>81828</t>
  </si>
  <si>
    <t>0158630</t>
  </si>
  <si>
    <t>NOWA WIEŚ</t>
  </si>
  <si>
    <t>1317462</t>
  </si>
  <si>
    <t>113696,114146,120932</t>
  </si>
  <si>
    <t>0158793</t>
  </si>
  <si>
    <t>UŚNICE</t>
  </si>
  <si>
    <t>3618831</t>
  </si>
  <si>
    <t>61927,68577</t>
  </si>
  <si>
    <t>SZTUTOWO</t>
  </si>
  <si>
    <t>0158965</t>
  </si>
  <si>
    <t>4320196</t>
  </si>
  <si>
    <t>85760,85772</t>
  </si>
  <si>
    <t>BOBOWO</t>
  </si>
  <si>
    <t>0159491</t>
  </si>
  <si>
    <t>05527</t>
  </si>
  <si>
    <t>UL. GIMNAZJALNA</t>
  </si>
  <si>
    <t>8589268</t>
  </si>
  <si>
    <t>115601,121794</t>
  </si>
  <si>
    <t>GDAŃSKI</t>
  </si>
  <si>
    <t>CEDRY WIELKIE</t>
  </si>
  <si>
    <t>0159628</t>
  </si>
  <si>
    <t>CEDRY MAŁE</t>
  </si>
  <si>
    <t>4892150</t>
  </si>
  <si>
    <t>115608,115610</t>
  </si>
  <si>
    <t>0159640</t>
  </si>
  <si>
    <t>15229</t>
  </si>
  <si>
    <t>UL. OSADNIKÓW WOJSKOWYCH</t>
  </si>
  <si>
    <t>2353225</t>
  </si>
  <si>
    <t>53963</t>
  </si>
  <si>
    <t>0159663</t>
  </si>
  <si>
    <t>GIEMLICE</t>
  </si>
  <si>
    <t>2354991</t>
  </si>
  <si>
    <t>53962</t>
  </si>
  <si>
    <t>0159746</t>
  </si>
  <si>
    <t>TRUTNOWY</t>
  </si>
  <si>
    <t>31924</t>
  </si>
  <si>
    <t>UL. ŚW. PIOTRA I PAWŁA</t>
  </si>
  <si>
    <t>1264200</t>
  </si>
  <si>
    <t>53964</t>
  </si>
  <si>
    <t>0159806</t>
  </si>
  <si>
    <t>WOCŁAWY</t>
  </si>
  <si>
    <t>UL. WŁADYSŁAWA ŁOKIETKA</t>
  </si>
  <si>
    <t>40</t>
  </si>
  <si>
    <t>2157534</t>
  </si>
  <si>
    <t>56558</t>
  </si>
  <si>
    <t>KARTUSKI</t>
  </si>
  <si>
    <t>CHMIELNO</t>
  </si>
  <si>
    <t>0159812</t>
  </si>
  <si>
    <t>BORZESTOWO</t>
  </si>
  <si>
    <t>2104655</t>
  </si>
  <si>
    <t>68371,90609</t>
  </si>
  <si>
    <t>0159870</t>
  </si>
  <si>
    <t>06330</t>
  </si>
  <si>
    <t>UL. BERNARDA GRZĘDZICKIEGO</t>
  </si>
  <si>
    <t>7122393</t>
  </si>
  <si>
    <t>86716</t>
  </si>
  <si>
    <t>0160005</t>
  </si>
  <si>
    <t>KOŻYCZKOWO</t>
  </si>
  <si>
    <t>7950977</t>
  </si>
  <si>
    <t>74118,74119</t>
  </si>
  <si>
    <t>0160063</t>
  </si>
  <si>
    <t>MIECHUCINO</t>
  </si>
  <si>
    <t>3556371</t>
  </si>
  <si>
    <t>86166</t>
  </si>
  <si>
    <t>0160123</t>
  </si>
  <si>
    <t>RESKOWO</t>
  </si>
  <si>
    <t>7950619</t>
  </si>
  <si>
    <t>52703,52802</t>
  </si>
  <si>
    <t>WEJHEROWSKI</t>
  </si>
  <si>
    <t>CHOCZEWO</t>
  </si>
  <si>
    <t>0160235</t>
  </si>
  <si>
    <t>3810131</t>
  </si>
  <si>
    <t>43426</t>
  </si>
  <si>
    <t>0160258</t>
  </si>
  <si>
    <t>CIEKOCINO</t>
  </si>
  <si>
    <t>2230522</t>
  </si>
  <si>
    <t>88712,89780</t>
  </si>
  <si>
    <t>KOŚCIERSKI</t>
  </si>
  <si>
    <t>DZIEMIANY</t>
  </si>
  <si>
    <t>0160614</t>
  </si>
  <si>
    <t>25133</t>
  </si>
  <si>
    <t>UL. WYZWOLENIA</t>
  </si>
  <si>
    <t>3491215</t>
  </si>
  <si>
    <t>88713</t>
  </si>
  <si>
    <t>0160689</t>
  </si>
  <si>
    <t>KALISZ</t>
  </si>
  <si>
    <t>17088</t>
  </si>
  <si>
    <t>UL. POMORSKA</t>
  </si>
  <si>
    <t>5977132</t>
  </si>
  <si>
    <t>5486</t>
  </si>
  <si>
    <t>TCZEWSKI</t>
  </si>
  <si>
    <t>GNIEW</t>
  </si>
  <si>
    <t>0161140</t>
  </si>
  <si>
    <t>GOGOLEWO</t>
  </si>
  <si>
    <t>7951158</t>
  </si>
  <si>
    <t>28155,28156</t>
  </si>
  <si>
    <t>0161329</t>
  </si>
  <si>
    <t>OPALENIE</t>
  </si>
  <si>
    <t>36356</t>
  </si>
  <si>
    <t>UL. KS. LUDWIKA WARNECKIEGO</t>
  </si>
  <si>
    <t>3361574</t>
  </si>
  <si>
    <t>19460</t>
  </si>
  <si>
    <t>0161387</t>
  </si>
  <si>
    <t>PIASECZNO</t>
  </si>
  <si>
    <t>UL. KARDYNAŁA WOJTYŁY</t>
  </si>
  <si>
    <t>15</t>
  </si>
  <si>
    <t>2107226</t>
  </si>
  <si>
    <t>19646</t>
  </si>
  <si>
    <t>0161424</t>
  </si>
  <si>
    <t>POLSKIE GRONOWO</t>
  </si>
  <si>
    <t>1307065</t>
  </si>
  <si>
    <t>5459</t>
  </si>
  <si>
    <t>0161565</t>
  </si>
  <si>
    <t>TYMAWA</t>
  </si>
  <si>
    <t>18154136</t>
  </si>
  <si>
    <t>26640,26643</t>
  </si>
  <si>
    <t>CZARNA WODA</t>
  </si>
  <si>
    <t>0162139</t>
  </si>
  <si>
    <t>12734</t>
  </si>
  <si>
    <t>UL. MICKIEWICZA</t>
  </si>
  <si>
    <t>1J</t>
  </si>
  <si>
    <t>6741071</t>
  </si>
  <si>
    <t>70867,70893</t>
  </si>
  <si>
    <t>2284293</t>
  </si>
  <si>
    <t>44101,44103</t>
  </si>
  <si>
    <t>KALISKA</t>
  </si>
  <si>
    <t>0162240</t>
  </si>
  <si>
    <t>03839</t>
  </si>
  <si>
    <t>UL. DŁUGA</t>
  </si>
  <si>
    <t>1309631</t>
  </si>
  <si>
    <t>44106</t>
  </si>
  <si>
    <t>0162292</t>
  </si>
  <si>
    <t>PIECE</t>
  </si>
  <si>
    <t>09546</t>
  </si>
  <si>
    <t>UL. KOŚCIELNA</t>
  </si>
  <si>
    <t>6802489</t>
  </si>
  <si>
    <t>31095,31096</t>
  </si>
  <si>
    <t>KARSIN</t>
  </si>
  <si>
    <t>0162553</t>
  </si>
  <si>
    <t>3745674</t>
  </si>
  <si>
    <t>31097,31099</t>
  </si>
  <si>
    <t>0162783</t>
  </si>
  <si>
    <t>WIELE</t>
  </si>
  <si>
    <t>18745</t>
  </si>
  <si>
    <t>UL. WICKA ROGALI</t>
  </si>
  <si>
    <t>4637766</t>
  </si>
  <si>
    <t>83461</t>
  </si>
  <si>
    <t>KARTUZY</t>
  </si>
  <si>
    <t>0162978</t>
  </si>
  <si>
    <t>BRODNICA GÓRNA</t>
  </si>
  <si>
    <t>02758</t>
  </si>
  <si>
    <t>UL. CHMIELEŃSKA</t>
  </si>
  <si>
    <t>2317173</t>
  </si>
  <si>
    <t>104917</t>
  </si>
  <si>
    <t>0163104</t>
  </si>
  <si>
    <t>DZIERŻĄŻNO</t>
  </si>
  <si>
    <t>04732</t>
  </si>
  <si>
    <t>UL. EDUKACJI NARODOWEJ</t>
  </si>
  <si>
    <t>4A</t>
  </si>
  <si>
    <t>1271755</t>
  </si>
  <si>
    <t>78062,78064</t>
  </si>
  <si>
    <t>22073</t>
  </si>
  <si>
    <t>UL. SZPITALNA</t>
  </si>
  <si>
    <t>4383886</t>
  </si>
  <si>
    <t>70778</t>
  </si>
  <si>
    <t>0163185</t>
  </si>
  <si>
    <t>GRZYBNO</t>
  </si>
  <si>
    <t>8333516</t>
  </si>
  <si>
    <t>104918,106088</t>
  </si>
  <si>
    <t>0163268</t>
  </si>
  <si>
    <t>KIEŁPINO</t>
  </si>
  <si>
    <t>8524674</t>
  </si>
  <si>
    <t>70779</t>
  </si>
  <si>
    <t>0163311</t>
  </si>
  <si>
    <t>KOLONIA</t>
  </si>
  <si>
    <t>9033107</t>
  </si>
  <si>
    <t>70781</t>
  </si>
  <si>
    <t>0163386</t>
  </si>
  <si>
    <t>ŁAPALICE</t>
  </si>
  <si>
    <t>3746172</t>
  </si>
  <si>
    <t>70782</t>
  </si>
  <si>
    <t>0163417</t>
  </si>
  <si>
    <t>MIRACHOWO</t>
  </si>
  <si>
    <t>8205053</t>
  </si>
  <si>
    <t>70773</t>
  </si>
  <si>
    <t>0163506</t>
  </si>
  <si>
    <t>POMIECZYŃSKA HUTA</t>
  </si>
  <si>
    <t>4787867</t>
  </si>
  <si>
    <t>70780</t>
  </si>
  <si>
    <t>0163529</t>
  </si>
  <si>
    <t>PROKOWO</t>
  </si>
  <si>
    <t>2049911</t>
  </si>
  <si>
    <t>83718</t>
  </si>
  <si>
    <t>0163707</t>
  </si>
  <si>
    <t>STANISZEWO</t>
  </si>
  <si>
    <t>2060443</t>
  </si>
  <si>
    <t>70775</t>
  </si>
  <si>
    <t>0163802</t>
  </si>
  <si>
    <t>STARA HUTA</t>
  </si>
  <si>
    <t>2116583</t>
  </si>
  <si>
    <t>25871</t>
  </si>
  <si>
    <t>KOLBUDY</t>
  </si>
  <si>
    <t>0163831</t>
  </si>
  <si>
    <t>BIELKÓWKO</t>
  </si>
  <si>
    <t>06094</t>
  </si>
  <si>
    <t>UL. BRUNONA GREGORKIEWICZA</t>
  </si>
  <si>
    <t>7441065</t>
  </si>
  <si>
    <t>54010</t>
  </si>
  <si>
    <t>0163860</t>
  </si>
  <si>
    <t>BUSZKOWY</t>
  </si>
  <si>
    <t>10901</t>
  </si>
  <si>
    <t>UL. LEŚNA GÓRA</t>
  </si>
  <si>
    <t>3426971</t>
  </si>
  <si>
    <t>24654,25618,25870</t>
  </si>
  <si>
    <t>0163950</t>
  </si>
  <si>
    <t>24906</t>
  </si>
  <si>
    <t>UL. GEN. JÓZEFA WYBICKIEGO</t>
  </si>
  <si>
    <t>0163989</t>
  </si>
  <si>
    <t>KOWALE</t>
  </si>
  <si>
    <t>3938046</t>
  </si>
  <si>
    <t>90017</t>
  </si>
  <si>
    <t>06274</t>
  </si>
  <si>
    <t>UL. GRUSZKOWA</t>
  </si>
  <si>
    <t>6486134</t>
  </si>
  <si>
    <t>124445</t>
  </si>
  <si>
    <t>31934</t>
  </si>
  <si>
    <t>PL. ŚW. KINGI</t>
  </si>
  <si>
    <t>5655933</t>
  </si>
  <si>
    <t>22651</t>
  </si>
  <si>
    <t>0164003</t>
  </si>
  <si>
    <t>LUBLEWO GDAŃSKIE</t>
  </si>
  <si>
    <t>PUCKI</t>
  </si>
  <si>
    <t>KOSAKOWO</t>
  </si>
  <si>
    <t>6995134</t>
  </si>
  <si>
    <t>11816</t>
  </si>
  <si>
    <t>0164167</t>
  </si>
  <si>
    <t>MOSTY</t>
  </si>
  <si>
    <t>6930701</t>
  </si>
  <si>
    <t>8127</t>
  </si>
  <si>
    <t>KOŚCIERZYNA</t>
  </si>
  <si>
    <t>0164380</t>
  </si>
  <si>
    <t>KALISKA KOŚCIERSKIE</t>
  </si>
  <si>
    <t>7</t>
  </si>
  <si>
    <t>8587978</t>
  </si>
  <si>
    <t>8126</t>
  </si>
  <si>
    <t>0164405</t>
  </si>
  <si>
    <t>KORNE</t>
  </si>
  <si>
    <t>UL. MŁYŃSKA</t>
  </si>
  <si>
    <t>14</t>
  </si>
  <si>
    <t>3746043</t>
  </si>
  <si>
    <t>8129,85071</t>
  </si>
  <si>
    <t>0164500</t>
  </si>
  <si>
    <t>ŁUBIANA</t>
  </si>
  <si>
    <t>1290972</t>
  </si>
  <si>
    <t>8124</t>
  </si>
  <si>
    <t>0164530</t>
  </si>
  <si>
    <t>NIEDAMOWO</t>
  </si>
  <si>
    <t>5147329</t>
  </si>
  <si>
    <t>8125</t>
  </si>
  <si>
    <t>0164612</t>
  </si>
  <si>
    <t>NOWY KLINCZ</t>
  </si>
  <si>
    <t>UL. SPACEROWA</t>
  </si>
  <si>
    <t>25</t>
  </si>
  <si>
    <t>5784840</t>
  </si>
  <si>
    <t>8134,8135</t>
  </si>
  <si>
    <t>0164670</t>
  </si>
  <si>
    <t>SKORZEWO</t>
  </si>
  <si>
    <t>31131</t>
  </si>
  <si>
    <t>UL. FRANCISZKA PEPLIŃSKIEGO</t>
  </si>
  <si>
    <t>7060258</t>
  </si>
  <si>
    <t>8140,8141</t>
  </si>
  <si>
    <t>0164776</t>
  </si>
  <si>
    <t>WĄGLIKOWICE</t>
  </si>
  <si>
    <t>09556</t>
  </si>
  <si>
    <t>UL. KOŚCIERSKA</t>
  </si>
  <si>
    <t>5083109</t>
  </si>
  <si>
    <t>8131,85100</t>
  </si>
  <si>
    <t>0164842</t>
  </si>
  <si>
    <t>WIELKI KLINCZ</t>
  </si>
  <si>
    <t>6038488</t>
  </si>
  <si>
    <t>8137,8138</t>
  </si>
  <si>
    <t>0164888</t>
  </si>
  <si>
    <t>WIELKI PODLEŚ</t>
  </si>
  <si>
    <t>4065623</t>
  </si>
  <si>
    <t>111536,111537,111538</t>
  </si>
  <si>
    <t>KROKOWA</t>
  </si>
  <si>
    <t>0165103</t>
  </si>
  <si>
    <t>KŁANINO</t>
  </si>
  <si>
    <t>4</t>
  </si>
  <si>
    <t>8843131</t>
  </si>
  <si>
    <t>74324</t>
  </si>
  <si>
    <t>0165155</t>
  </si>
  <si>
    <t>LUBOCINO</t>
  </si>
  <si>
    <t>8014242</t>
  </si>
  <si>
    <t>13740</t>
  </si>
  <si>
    <t>LINIA</t>
  </si>
  <si>
    <t>0165422</t>
  </si>
  <si>
    <t>KĘTRZYNO</t>
  </si>
  <si>
    <t>1320132</t>
  </si>
  <si>
    <t>13737</t>
  </si>
  <si>
    <t>0165534</t>
  </si>
  <si>
    <t>MIŁOSZEWO</t>
  </si>
  <si>
    <t>1320298</t>
  </si>
  <si>
    <t>13738</t>
  </si>
  <si>
    <t>0165586</t>
  </si>
  <si>
    <t>NIEPOCZOŁOWICE</t>
  </si>
  <si>
    <t>POBŁOCIE</t>
  </si>
  <si>
    <t>2165164</t>
  </si>
  <si>
    <t>108846,108848</t>
  </si>
  <si>
    <t>0165681</t>
  </si>
  <si>
    <t>STRZEPCZ</t>
  </si>
  <si>
    <t>03769</t>
  </si>
  <si>
    <t>UL. HIERONIMA DERDOWSKIEGO</t>
  </si>
  <si>
    <t>6422599</t>
  </si>
  <si>
    <t>13892</t>
  </si>
  <si>
    <t>33633</t>
  </si>
  <si>
    <t>UL. GŁODNICA</t>
  </si>
  <si>
    <t>5848723</t>
  </si>
  <si>
    <t>27391</t>
  </si>
  <si>
    <t>LINIEWO</t>
  </si>
  <si>
    <t>0165824</t>
  </si>
  <si>
    <t>GARCZYN</t>
  </si>
  <si>
    <t>5273812</t>
  </si>
  <si>
    <t>23883</t>
  </si>
  <si>
    <t>0165853</t>
  </si>
  <si>
    <t>GŁODOWO</t>
  </si>
  <si>
    <t>5018290</t>
  </si>
  <si>
    <t>27388,27389</t>
  </si>
  <si>
    <t>0165882</t>
  </si>
  <si>
    <t>5593406</t>
  </si>
  <si>
    <t>23882</t>
  </si>
  <si>
    <t>0166025</t>
  </si>
  <si>
    <t>WYSIN</t>
  </si>
  <si>
    <t>3300333</t>
  </si>
  <si>
    <t>52891,52896</t>
  </si>
  <si>
    <t>LIPUSZ</t>
  </si>
  <si>
    <t>0166120</t>
  </si>
  <si>
    <t>03767</t>
  </si>
  <si>
    <t>UL. DERDOWSKIEGO</t>
  </si>
  <si>
    <t>7A</t>
  </si>
  <si>
    <t>8589232</t>
  </si>
  <si>
    <t>57266</t>
  </si>
  <si>
    <t>LUBICHOWO</t>
  </si>
  <si>
    <t>0166539</t>
  </si>
  <si>
    <t>04434</t>
  </si>
  <si>
    <t>UL. DWORCOWA</t>
  </si>
  <si>
    <t>18154146</t>
  </si>
  <si>
    <t>57267</t>
  </si>
  <si>
    <t>44812</t>
  </si>
  <si>
    <t>UL. KSIĘDZA LORENZA</t>
  </si>
  <si>
    <t>7441356</t>
  </si>
  <si>
    <t>44444</t>
  </si>
  <si>
    <t>LUZINO</t>
  </si>
  <si>
    <t>0166835</t>
  </si>
  <si>
    <t>BARŁOMINO</t>
  </si>
  <si>
    <t>0166930</t>
  </si>
  <si>
    <t>8332781</t>
  </si>
  <si>
    <t>30346</t>
  </si>
  <si>
    <t>8650965</t>
  </si>
  <si>
    <t>30637</t>
  </si>
  <si>
    <t>0166982</t>
  </si>
  <si>
    <t>SYCHOWO</t>
  </si>
  <si>
    <t>2258968</t>
  </si>
  <si>
    <t>30493</t>
  </si>
  <si>
    <t>0167020</t>
  </si>
  <si>
    <t>WYSZECINO</t>
  </si>
  <si>
    <t>2391267</t>
  </si>
  <si>
    <t>14223,14234</t>
  </si>
  <si>
    <t>ŁĘCZYCE</t>
  </si>
  <si>
    <t>0167102</t>
  </si>
  <si>
    <t>BOŻEPOLE WIELKIE</t>
  </si>
  <si>
    <t>6890824</t>
  </si>
  <si>
    <t>52704,52705</t>
  </si>
  <si>
    <t>0167272</t>
  </si>
  <si>
    <t>22880</t>
  </si>
  <si>
    <t>UL. TOPOLOWA</t>
  </si>
  <si>
    <t>8714666</t>
  </si>
  <si>
    <t>64627</t>
  </si>
  <si>
    <t>0167361</t>
  </si>
  <si>
    <t>ROZŁAZINO</t>
  </si>
  <si>
    <t>7632565</t>
  </si>
  <si>
    <t>14081,65002</t>
  </si>
  <si>
    <t>0167467</t>
  </si>
  <si>
    <t>STRZEBIELINO-OSIEDLE</t>
  </si>
  <si>
    <t>03148</t>
  </si>
  <si>
    <t>UL. MARII CURIE-SKŁODOWSKIEJ</t>
  </si>
  <si>
    <t>4446276</t>
  </si>
  <si>
    <t>13584,13601</t>
  </si>
  <si>
    <t>MORZESZCZYN</t>
  </si>
  <si>
    <t>0167734</t>
  </si>
  <si>
    <t>99998</t>
  </si>
  <si>
    <t>UL. KOCIEWSKA</t>
  </si>
  <si>
    <t>3</t>
  </si>
  <si>
    <t>5208946</t>
  </si>
  <si>
    <t>8966</t>
  </si>
  <si>
    <t>0167740</t>
  </si>
  <si>
    <t>2220696</t>
  </si>
  <si>
    <t>31537,31538</t>
  </si>
  <si>
    <t>NOWA KARCZMA</t>
  </si>
  <si>
    <t>0167786</t>
  </si>
  <si>
    <t>GRABOWO KOŚCIERSKIE</t>
  </si>
  <si>
    <t>20998</t>
  </si>
  <si>
    <t>UL. STAROWIEJSKA</t>
  </si>
  <si>
    <t>8779571</t>
  </si>
  <si>
    <t>31540,31541</t>
  </si>
  <si>
    <t>0167912</t>
  </si>
  <si>
    <t>5019141</t>
  </si>
  <si>
    <t>5510</t>
  </si>
  <si>
    <t>0168053</t>
  </si>
  <si>
    <t>SZATARPY</t>
  </si>
  <si>
    <t>2456487</t>
  </si>
  <si>
    <t>107064,107102</t>
  </si>
  <si>
    <t>OSIECZNA</t>
  </si>
  <si>
    <t>0168202</t>
  </si>
  <si>
    <t>6420818</t>
  </si>
  <si>
    <t>107114,107138</t>
  </si>
  <si>
    <t>0168277</t>
  </si>
  <si>
    <t>SZLACHTA</t>
  </si>
  <si>
    <t>11937</t>
  </si>
  <si>
    <t>UL. 3 MAJA</t>
  </si>
  <si>
    <t>1312138</t>
  </si>
  <si>
    <t>115668,115669</t>
  </si>
  <si>
    <t>OSIEK</t>
  </si>
  <si>
    <t>0168573</t>
  </si>
  <si>
    <t>15735</t>
  </si>
  <si>
    <t>UL. PARTYZANTÓW KOCIEWSKICH</t>
  </si>
  <si>
    <t>PELPLIN</t>
  </si>
  <si>
    <t>8269576</t>
  </si>
  <si>
    <t>49598</t>
  </si>
  <si>
    <t>0168828</t>
  </si>
  <si>
    <t>MAŁE WALICHNOWY</t>
  </si>
  <si>
    <t>1989618</t>
  </si>
  <si>
    <t>66776,70487</t>
  </si>
  <si>
    <t>0168886</t>
  </si>
  <si>
    <t>RAJKOWY</t>
  </si>
  <si>
    <t>07506</t>
  </si>
  <si>
    <t>UL. JESIONOWA</t>
  </si>
  <si>
    <t>PRUSZCZ GDAŃSKI</t>
  </si>
  <si>
    <t>BORKOWO</t>
  </si>
  <si>
    <t>2127464</t>
  </si>
  <si>
    <t>3678</t>
  </si>
  <si>
    <t>0169207</t>
  </si>
  <si>
    <t>WOJANOWO</t>
  </si>
  <si>
    <t>15710</t>
  </si>
  <si>
    <t>UL. PARKOWA</t>
  </si>
  <si>
    <t>6549691</t>
  </si>
  <si>
    <t>13496,21558</t>
  </si>
  <si>
    <t>0169236</t>
  </si>
  <si>
    <t>ŁĘGOWO</t>
  </si>
  <si>
    <t>6292946</t>
  </si>
  <si>
    <t>92281,92283,92284</t>
  </si>
  <si>
    <t>0169242</t>
  </si>
  <si>
    <t>RUSOCIN</t>
  </si>
  <si>
    <t>18468</t>
  </si>
  <si>
    <t>UL. RATAJA</t>
  </si>
  <si>
    <t>2390973</t>
  </si>
  <si>
    <t>4599</t>
  </si>
  <si>
    <t>0169265</t>
  </si>
  <si>
    <t>PRZEJAZDOWO</t>
  </si>
  <si>
    <t>20935</t>
  </si>
  <si>
    <t>UL. STAROGARDZKA</t>
  </si>
  <si>
    <t>5082871</t>
  </si>
  <si>
    <t>4600</t>
  </si>
  <si>
    <t>0169390</t>
  </si>
  <si>
    <t>WIŚLINKA</t>
  </si>
  <si>
    <t>8675547</t>
  </si>
  <si>
    <t>69913</t>
  </si>
  <si>
    <t>PRZODKOWO</t>
  </si>
  <si>
    <t>0169472</t>
  </si>
  <si>
    <t>WILANOWO</t>
  </si>
  <si>
    <t>05948</t>
  </si>
  <si>
    <t>UL. GÓRNA</t>
  </si>
  <si>
    <t>2054143</t>
  </si>
  <si>
    <t>80232,80233</t>
  </si>
  <si>
    <t>0169489</t>
  </si>
  <si>
    <t>CZECZEWO</t>
  </si>
  <si>
    <t>5148383</t>
  </si>
  <si>
    <t>80229,80231</t>
  </si>
  <si>
    <t>0169650</t>
  </si>
  <si>
    <t>POMIECZYNO</t>
  </si>
  <si>
    <t>08124</t>
  </si>
  <si>
    <t>UL. KARTUSKA</t>
  </si>
  <si>
    <t>2280381</t>
  </si>
  <si>
    <t>38703,38704,54127</t>
  </si>
  <si>
    <t>0169680</t>
  </si>
  <si>
    <t>02462</t>
  </si>
  <si>
    <t>UL. BURSZTYNOWA</t>
  </si>
  <si>
    <t>3492498</t>
  </si>
  <si>
    <t>80228,80230</t>
  </si>
  <si>
    <t>12</t>
  </si>
  <si>
    <t>2671943</t>
  </si>
  <si>
    <t>53128</t>
  </si>
  <si>
    <t>0169762</t>
  </si>
  <si>
    <t>SZARŁATA</t>
  </si>
  <si>
    <t>UL. WSPÓLNA</t>
  </si>
  <si>
    <t>32</t>
  </si>
  <si>
    <t>2360532</t>
  </si>
  <si>
    <t>110042</t>
  </si>
  <si>
    <t>PRZYWIDZ</t>
  </si>
  <si>
    <t>0169897</t>
  </si>
  <si>
    <t>BOROWINA</t>
  </si>
  <si>
    <t>4446539</t>
  </si>
  <si>
    <t>113999</t>
  </si>
  <si>
    <t>0170044</t>
  </si>
  <si>
    <t>NOWA WIEŚ PRZYWIDZKA</t>
  </si>
  <si>
    <t>2213833</t>
  </si>
  <si>
    <t>110041</t>
  </si>
  <si>
    <t>0170104</t>
  </si>
  <si>
    <t>POMLEWO</t>
  </si>
  <si>
    <t>6868059</t>
  </si>
  <si>
    <t>113768,113769</t>
  </si>
  <si>
    <t>0170110</t>
  </si>
  <si>
    <t>PSZCZÓŁKI</t>
  </si>
  <si>
    <t>2269590</t>
  </si>
  <si>
    <t>44627</t>
  </si>
  <si>
    <t>0170222</t>
  </si>
  <si>
    <t>7440216</t>
  </si>
  <si>
    <t>56309</t>
  </si>
  <si>
    <t>7760780</t>
  </si>
  <si>
    <t>68307</t>
  </si>
  <si>
    <t>0170268</t>
  </si>
  <si>
    <t>RÓŻYNY</t>
  </si>
  <si>
    <t>4955958</t>
  </si>
  <si>
    <t>71666</t>
  </si>
  <si>
    <t>0170274</t>
  </si>
  <si>
    <t>SKOWARCZ</t>
  </si>
  <si>
    <t>PUCK</t>
  </si>
  <si>
    <t>18079</t>
  </si>
  <si>
    <t>UL. PUCKA</t>
  </si>
  <si>
    <t>07123</t>
  </si>
  <si>
    <t>UL. JANA PAWŁA II</t>
  </si>
  <si>
    <t>6547801</t>
  </si>
  <si>
    <t>48166</t>
  </si>
  <si>
    <t>0170423</t>
  </si>
  <si>
    <t>GNIEŻDŻEWO</t>
  </si>
  <si>
    <t>3427661</t>
  </si>
  <si>
    <t>48873</t>
  </si>
  <si>
    <t>0170506</t>
  </si>
  <si>
    <t>ŁEBCZ</t>
  </si>
  <si>
    <t>7503181</t>
  </si>
  <si>
    <t>48879</t>
  </si>
  <si>
    <t>0170587</t>
  </si>
  <si>
    <t>MIEROSZYNO</t>
  </si>
  <si>
    <t>4085164</t>
  </si>
  <si>
    <t>48875</t>
  </si>
  <si>
    <t>0170660</t>
  </si>
  <si>
    <t>POŁCHOWO</t>
  </si>
  <si>
    <t>6804431</t>
  </si>
  <si>
    <t>48877</t>
  </si>
  <si>
    <t>0170720</t>
  </si>
  <si>
    <t>REKOWO GÓRNE</t>
  </si>
  <si>
    <t>35372</t>
  </si>
  <si>
    <t>UL. WIKTORA CZAPIEWSKIEGO</t>
  </si>
  <si>
    <t>7568640</t>
  </si>
  <si>
    <t>48185</t>
  </si>
  <si>
    <t>0170848</t>
  </si>
  <si>
    <t>SWARZEWO</t>
  </si>
  <si>
    <t>2150935</t>
  </si>
  <si>
    <t>43660</t>
  </si>
  <si>
    <t>SIERAKOWICE</t>
  </si>
  <si>
    <t>0170920</t>
  </si>
  <si>
    <t>LISIE JAMY</t>
  </si>
  <si>
    <t>60B</t>
  </si>
  <si>
    <t>3113647</t>
  </si>
  <si>
    <t>26989,26990</t>
  </si>
  <si>
    <t>0170937</t>
  </si>
  <si>
    <t>GOWIDLINO</t>
  </si>
  <si>
    <t>25117</t>
  </si>
  <si>
    <t>UL. PRYMASA WYSZYŃSKIEGO</t>
  </si>
  <si>
    <t>1275996</t>
  </si>
  <si>
    <t>26996,26997</t>
  </si>
  <si>
    <t>0170950</t>
  </si>
  <si>
    <t>KAMIENICA KRÓLEWSKA</t>
  </si>
  <si>
    <t>7506232</t>
  </si>
  <si>
    <t>43655</t>
  </si>
  <si>
    <t>0171138</t>
  </si>
  <si>
    <t>ŁYŚNIEWO SIERAKOWICKIE</t>
  </si>
  <si>
    <t>6675416</t>
  </si>
  <si>
    <t>43656</t>
  </si>
  <si>
    <t>0171144</t>
  </si>
  <si>
    <t>MOJUSZ</t>
  </si>
  <si>
    <t>4637740</t>
  </si>
  <si>
    <t>43662</t>
  </si>
  <si>
    <t>0171233</t>
  </si>
  <si>
    <t>PUZDROWO</t>
  </si>
  <si>
    <t>7568712</t>
  </si>
  <si>
    <t>26987,38705,38706</t>
  </si>
  <si>
    <t>0171279</t>
  </si>
  <si>
    <t>2313797</t>
  </si>
  <si>
    <t>43659</t>
  </si>
  <si>
    <t>10316</t>
  </si>
  <si>
    <t>UL. KUBUSIA PUCHATKA</t>
  </si>
  <si>
    <t>2205188</t>
  </si>
  <si>
    <t>43663</t>
  </si>
  <si>
    <t>20641</t>
  </si>
  <si>
    <t>7377277</t>
  </si>
  <si>
    <t>43644</t>
  </si>
  <si>
    <t>0171351</t>
  </si>
  <si>
    <t>JELONKO</t>
  </si>
  <si>
    <t>7950783</t>
  </si>
  <si>
    <t>26993,26995</t>
  </si>
  <si>
    <t>0171457</t>
  </si>
  <si>
    <t>SZOPA</t>
  </si>
  <si>
    <t>2079425</t>
  </si>
  <si>
    <t>26991,26992</t>
  </si>
  <si>
    <t>0171492</t>
  </si>
  <si>
    <t>TUCHLINO</t>
  </si>
  <si>
    <t>16B</t>
  </si>
  <si>
    <t>3682252</t>
  </si>
  <si>
    <t>43657</t>
  </si>
  <si>
    <t>0171523</t>
  </si>
  <si>
    <t>ZAŁAKOWO</t>
  </si>
  <si>
    <t>3300088</t>
  </si>
  <si>
    <t>27064,27067</t>
  </si>
  <si>
    <t>SKARSZEWY</t>
  </si>
  <si>
    <t>0171569</t>
  </si>
  <si>
    <t>BOLESŁAWOWO</t>
  </si>
  <si>
    <t>5975785</t>
  </si>
  <si>
    <t>6558</t>
  </si>
  <si>
    <t>0171641</t>
  </si>
  <si>
    <t>DEMLIN</t>
  </si>
  <si>
    <t>5017981</t>
  </si>
  <si>
    <t>17618,25075</t>
  </si>
  <si>
    <t>0171664</t>
  </si>
  <si>
    <t>GODZISZEWO</t>
  </si>
  <si>
    <t>4890245</t>
  </si>
  <si>
    <t>6939,7017</t>
  </si>
  <si>
    <t>0171836</t>
  </si>
  <si>
    <t>POGÓDKI</t>
  </si>
  <si>
    <t>2502999</t>
  </si>
  <si>
    <t>5075</t>
  </si>
  <si>
    <t>0171894</t>
  </si>
  <si>
    <t>WIĘCKOWY</t>
  </si>
  <si>
    <t>3554870</t>
  </si>
  <si>
    <t>18149</t>
  </si>
  <si>
    <t>SKÓRCZ</t>
  </si>
  <si>
    <t>0171990</t>
  </si>
  <si>
    <t>BARŁOŻNO</t>
  </si>
  <si>
    <t>3743985</t>
  </si>
  <si>
    <t>26804</t>
  </si>
  <si>
    <t>0172014</t>
  </si>
  <si>
    <t>MIROTKI</t>
  </si>
  <si>
    <t>7313710</t>
  </si>
  <si>
    <t>28710,34316</t>
  </si>
  <si>
    <t>0172043</t>
  </si>
  <si>
    <t>PĄCZEWO</t>
  </si>
  <si>
    <t>2258992</t>
  </si>
  <si>
    <t>12849</t>
  </si>
  <si>
    <t>0172155</t>
  </si>
  <si>
    <t>WIELKI BUKOWIEC</t>
  </si>
  <si>
    <t>SMĘTOWO GRANICZNE</t>
  </si>
  <si>
    <t>3744200</t>
  </si>
  <si>
    <t>22495</t>
  </si>
  <si>
    <t>0172250</t>
  </si>
  <si>
    <t>KOPYTKOWO</t>
  </si>
  <si>
    <t>2417917</t>
  </si>
  <si>
    <t>30763,30764</t>
  </si>
  <si>
    <t>0172356</t>
  </si>
  <si>
    <t>7376976</t>
  </si>
  <si>
    <t>48700</t>
  </si>
  <si>
    <t>SOMONINO</t>
  </si>
  <si>
    <t>0172385</t>
  </si>
  <si>
    <t>BORCZ</t>
  </si>
  <si>
    <t>3363436</t>
  </si>
  <si>
    <t>48749</t>
  </si>
  <si>
    <t>0172416</t>
  </si>
  <si>
    <t>EGIERTOWO</t>
  </si>
  <si>
    <t>2212871</t>
  </si>
  <si>
    <t>121957,121958</t>
  </si>
  <si>
    <t>0172422</t>
  </si>
  <si>
    <t>GORĘCZYNO</t>
  </si>
  <si>
    <t>24687</t>
  </si>
  <si>
    <t>UL. WOLNOŚCI</t>
  </si>
  <si>
    <t>1846158</t>
  </si>
  <si>
    <t>71177</t>
  </si>
  <si>
    <t>STARA KISZEWA</t>
  </si>
  <si>
    <t>0172847</t>
  </si>
  <si>
    <t>GÓRA</t>
  </si>
  <si>
    <t>1289388</t>
  </si>
  <si>
    <t>71246</t>
  </si>
  <si>
    <t>0173025</t>
  </si>
  <si>
    <t>NOWE POLASZKI</t>
  </si>
  <si>
    <t>8715381</t>
  </si>
  <si>
    <t>84648,84649,84650</t>
  </si>
  <si>
    <t>0173120</t>
  </si>
  <si>
    <t>23270</t>
  </si>
  <si>
    <t>UL. TYSIĄCLECIA</t>
  </si>
  <si>
    <t>5975890</t>
  </si>
  <si>
    <t>85047,85088</t>
  </si>
  <si>
    <t>0173150</t>
  </si>
  <si>
    <t>STARE POLASZKI</t>
  </si>
  <si>
    <t>4955952</t>
  </si>
  <si>
    <t>25011</t>
  </si>
  <si>
    <t>STAROGARD GDAŃSKI</t>
  </si>
  <si>
    <t>0173249</t>
  </si>
  <si>
    <t>BRZEŹNO WIELKIE</t>
  </si>
  <si>
    <t>7249906</t>
  </si>
  <si>
    <t>25009</t>
  </si>
  <si>
    <t>0173278</t>
  </si>
  <si>
    <t>DĄBRÓWKA</t>
  </si>
  <si>
    <t>8779580</t>
  </si>
  <si>
    <t>60315,60316</t>
  </si>
  <si>
    <t>0173367</t>
  </si>
  <si>
    <t>KOKOSZKOWY</t>
  </si>
  <si>
    <t>6995326</t>
  </si>
  <si>
    <t>25010</t>
  </si>
  <si>
    <t>0173522</t>
  </si>
  <si>
    <t>ROKOCIN</t>
  </si>
  <si>
    <t>4447095</t>
  </si>
  <si>
    <t>28701,29814</t>
  </si>
  <si>
    <t>0173580</t>
  </si>
  <si>
    <t>SUMIN</t>
  </si>
  <si>
    <t>5528948</t>
  </si>
  <si>
    <t>25008</t>
  </si>
  <si>
    <t>0173628</t>
  </si>
  <si>
    <t>TRZCIŃSK</t>
  </si>
  <si>
    <t>8715070</t>
  </si>
  <si>
    <t>108945,108946</t>
  </si>
  <si>
    <t>STĘŻYCA</t>
  </si>
  <si>
    <t>0173746</t>
  </si>
  <si>
    <t>GOŁUBIE</t>
  </si>
  <si>
    <t>19459</t>
  </si>
  <si>
    <t>UL. SAMBORA II</t>
  </si>
  <si>
    <t>1277882</t>
  </si>
  <si>
    <t>108799,108808</t>
  </si>
  <si>
    <t>0173769</t>
  </si>
  <si>
    <t>KAMIENICA SZLACHECKA</t>
  </si>
  <si>
    <t>7375778</t>
  </si>
  <si>
    <t>108811,108818</t>
  </si>
  <si>
    <t>0173806</t>
  </si>
  <si>
    <t>KLUKOWA HUTA</t>
  </si>
  <si>
    <t>24908</t>
  </si>
  <si>
    <t>UL. JÓZEFA WYBICKIEGO</t>
  </si>
  <si>
    <t>7760708</t>
  </si>
  <si>
    <t>107630,107662</t>
  </si>
  <si>
    <t>0174125</t>
  </si>
  <si>
    <t>00089</t>
  </si>
  <si>
    <t>UL. ABRAHAMA</t>
  </si>
  <si>
    <t>3938238</t>
  </si>
  <si>
    <t>107669,107670</t>
  </si>
  <si>
    <t>0174190</t>
  </si>
  <si>
    <t>SZYMBARK</t>
  </si>
  <si>
    <t>4762876</t>
  </si>
  <si>
    <t>90281</t>
  </si>
  <si>
    <t>SUBKOWY</t>
  </si>
  <si>
    <t>0174289</t>
  </si>
  <si>
    <t>BRZUŚCE</t>
  </si>
  <si>
    <t>29874</t>
  </si>
  <si>
    <t>UL. MILENIJNA</t>
  </si>
  <si>
    <t>5593467</t>
  </si>
  <si>
    <t>24295</t>
  </si>
  <si>
    <t>0174332</t>
  </si>
  <si>
    <t>MAŁA SŁOŃCA</t>
  </si>
  <si>
    <t>1920949</t>
  </si>
  <si>
    <t>24293</t>
  </si>
  <si>
    <t>0174378</t>
  </si>
  <si>
    <t>19B</t>
  </si>
  <si>
    <t>4446441</t>
  </si>
  <si>
    <t>40137</t>
  </si>
  <si>
    <t>25547</t>
  </si>
  <si>
    <t>UL. ZAMKOWA</t>
  </si>
  <si>
    <t>2085632</t>
  </si>
  <si>
    <t>28518</t>
  </si>
  <si>
    <t>SUCHY DĄB</t>
  </si>
  <si>
    <t>0174467</t>
  </si>
  <si>
    <t>GRABINY-ZAMECZEK</t>
  </si>
  <si>
    <t>2499445</t>
  </si>
  <si>
    <t>28577</t>
  </si>
  <si>
    <t>0174480</t>
  </si>
  <si>
    <t>KOŹLINY</t>
  </si>
  <si>
    <t>5401999</t>
  </si>
  <si>
    <t>49533,49534</t>
  </si>
  <si>
    <t>0174540</t>
  </si>
  <si>
    <t>8396947</t>
  </si>
  <si>
    <t>55704</t>
  </si>
  <si>
    <t>SULĘCZYNO</t>
  </si>
  <si>
    <t>0174562</t>
  </si>
  <si>
    <t>BOREK</t>
  </si>
  <si>
    <t>5721314</t>
  </si>
  <si>
    <t>64670,68587</t>
  </si>
  <si>
    <t>0174680</t>
  </si>
  <si>
    <t>MŚCISZEWICE</t>
  </si>
  <si>
    <t>4508740</t>
  </si>
  <si>
    <t>55705</t>
  </si>
  <si>
    <t>0174792</t>
  </si>
  <si>
    <t>PODJAZY</t>
  </si>
  <si>
    <t>2407125</t>
  </si>
  <si>
    <t>68588</t>
  </si>
  <si>
    <t>0174852</t>
  </si>
  <si>
    <t>3426856</t>
  </si>
  <si>
    <t>64671</t>
  </si>
  <si>
    <t>26469</t>
  </si>
  <si>
    <t>UL. STEFANA ŻEROMSKIEGO</t>
  </si>
  <si>
    <t>6229207</t>
  </si>
  <si>
    <t>55703</t>
  </si>
  <si>
    <t>0174881</t>
  </si>
  <si>
    <t>WĘSIORY</t>
  </si>
  <si>
    <t>63A</t>
  </si>
  <si>
    <t>4701088</t>
  </si>
  <si>
    <t>30545,52436</t>
  </si>
  <si>
    <t>SZEMUD</t>
  </si>
  <si>
    <t>0175120</t>
  </si>
  <si>
    <t>BOJANO</t>
  </si>
  <si>
    <t>3938021</t>
  </si>
  <si>
    <t>9346</t>
  </si>
  <si>
    <t>0175142</t>
  </si>
  <si>
    <t>CZĘSTKOWO</t>
  </si>
  <si>
    <t>1312628</t>
  </si>
  <si>
    <t>10242,10243</t>
  </si>
  <si>
    <t>0175202</t>
  </si>
  <si>
    <t>KARCZEMKI</t>
  </si>
  <si>
    <t>6103462</t>
  </si>
  <si>
    <t>9349</t>
  </si>
  <si>
    <t>0175231</t>
  </si>
  <si>
    <t>JELEŃSKA HUTA</t>
  </si>
  <si>
    <t>6358996</t>
  </si>
  <si>
    <t>30547,63314</t>
  </si>
  <si>
    <t>0175290</t>
  </si>
  <si>
    <t>KIELNO</t>
  </si>
  <si>
    <t>7375722</t>
  </si>
  <si>
    <t>9340</t>
  </si>
  <si>
    <t>0175308</t>
  </si>
  <si>
    <t>KOLECZKOWO</t>
  </si>
  <si>
    <t>23842</t>
  </si>
  <si>
    <t>UL. WEJHEROWSKA</t>
  </si>
  <si>
    <t>2475653</t>
  </si>
  <si>
    <t>9347</t>
  </si>
  <si>
    <t>0175372</t>
  </si>
  <si>
    <t>ŁEBIEŃSKA HUTA</t>
  </si>
  <si>
    <t>5401995</t>
  </si>
  <si>
    <t>9348</t>
  </si>
  <si>
    <t>0175395</t>
  </si>
  <si>
    <t>ŁEBNO</t>
  </si>
  <si>
    <t>4574086</t>
  </si>
  <si>
    <t>30553</t>
  </si>
  <si>
    <t>0175449</t>
  </si>
  <si>
    <t>6931476</t>
  </si>
  <si>
    <t>9345</t>
  </si>
  <si>
    <t>5848514</t>
  </si>
  <si>
    <t>26727</t>
  </si>
  <si>
    <t>TCZEW</t>
  </si>
  <si>
    <t>0175685</t>
  </si>
  <si>
    <t>DĄBRÓWKA TCZEWSKA</t>
  </si>
  <si>
    <t>2091595</t>
  </si>
  <si>
    <t>41051</t>
  </si>
  <si>
    <t>0175716</t>
  </si>
  <si>
    <t>LUBISZEWO TCZEWSKIE</t>
  </si>
  <si>
    <t>19455</t>
  </si>
  <si>
    <t>UL. SAMBORA</t>
  </si>
  <si>
    <t>2272002</t>
  </si>
  <si>
    <t>41055</t>
  </si>
  <si>
    <t>0175780</t>
  </si>
  <si>
    <t>MIŁOBĄDZ</t>
  </si>
  <si>
    <t>8206175</t>
  </si>
  <si>
    <t>111458,30463,31055</t>
  </si>
  <si>
    <t>0175863</t>
  </si>
  <si>
    <t>SWAROŻYN</t>
  </si>
  <si>
    <t>5721293</t>
  </si>
  <si>
    <t>35206,41056</t>
  </si>
  <si>
    <t>5721180</t>
  </si>
  <si>
    <t>41061</t>
  </si>
  <si>
    <t>0175952</t>
  </si>
  <si>
    <t>TURZE</t>
  </si>
  <si>
    <t>3619527</t>
  </si>
  <si>
    <t>90524</t>
  </si>
  <si>
    <t>TRĄBKI WIELKIE</t>
  </si>
  <si>
    <t>0176035</t>
  </si>
  <si>
    <t>CZERNIEWO</t>
  </si>
  <si>
    <t>3363764</t>
  </si>
  <si>
    <t>106542</t>
  </si>
  <si>
    <t>0176176</t>
  </si>
  <si>
    <t>1271192</t>
  </si>
  <si>
    <t>123874</t>
  </si>
  <si>
    <t>0176182</t>
  </si>
  <si>
    <t>MIERZESZYN</t>
  </si>
  <si>
    <t>2091781</t>
  </si>
  <si>
    <t>106544</t>
  </si>
  <si>
    <t>0176271</t>
  </si>
  <si>
    <t>SOBOWIDZ</t>
  </si>
  <si>
    <t>09582</t>
  </si>
  <si>
    <t>UL. TADEUSZA KOŚCIUSZKI</t>
  </si>
  <si>
    <t>3811408</t>
  </si>
  <si>
    <t>106543</t>
  </si>
  <si>
    <t>0176302</t>
  </si>
  <si>
    <t>7122388</t>
  </si>
  <si>
    <t>106802</t>
  </si>
  <si>
    <t>8270653</t>
  </si>
  <si>
    <t>68611</t>
  </si>
  <si>
    <t>1271516</t>
  </si>
  <si>
    <t>73771,73773</t>
  </si>
  <si>
    <t>0176325</t>
  </si>
  <si>
    <t>WARCZ</t>
  </si>
  <si>
    <t>WEJHEROWO</t>
  </si>
  <si>
    <t>4510602</t>
  </si>
  <si>
    <t>120953</t>
  </si>
  <si>
    <t>0176561</t>
  </si>
  <si>
    <t>KNIEWO</t>
  </si>
  <si>
    <t>30312</t>
  </si>
  <si>
    <t>UL. ALEJA LIPOWA</t>
  </si>
  <si>
    <t>2506789</t>
  </si>
  <si>
    <t>4153</t>
  </si>
  <si>
    <t>0176667</t>
  </si>
  <si>
    <t>NOWY DWÓR WEJHEROWSKI</t>
  </si>
  <si>
    <t>2386095</t>
  </si>
  <si>
    <t>10650,15058</t>
  </si>
  <si>
    <t>ZBLEWO</t>
  </si>
  <si>
    <t>0176822</t>
  </si>
  <si>
    <t>BORZECHOWO</t>
  </si>
  <si>
    <t>3A</t>
  </si>
  <si>
    <t>4320189</t>
  </si>
  <si>
    <t>6846,6874</t>
  </si>
  <si>
    <t>0176851</t>
  </si>
  <si>
    <t>BYTONIA</t>
  </si>
  <si>
    <t>08179</t>
  </si>
  <si>
    <t>UL. KASZTELAŃSKA</t>
  </si>
  <si>
    <t>2116538</t>
  </si>
  <si>
    <t>70002,70003</t>
  </si>
  <si>
    <t>0176897</t>
  </si>
  <si>
    <t>KLESZCZEWO KOŚCIERSKIE</t>
  </si>
  <si>
    <t>UL. SKARSZEWSKA</t>
  </si>
  <si>
    <t>2357434</t>
  </si>
  <si>
    <t>15116,26921</t>
  </si>
  <si>
    <t>0177017</t>
  </si>
  <si>
    <t>PINCZYN</t>
  </si>
  <si>
    <t>2280981</t>
  </si>
  <si>
    <t>15308,15309</t>
  </si>
  <si>
    <t>0177098</t>
  </si>
  <si>
    <t>3874473</t>
  </si>
  <si>
    <t>127457,70945</t>
  </si>
  <si>
    <t>ŻUKOWO</t>
  </si>
  <si>
    <t>0177112</t>
  </si>
  <si>
    <t>BANINO</t>
  </si>
  <si>
    <t>11270</t>
  </si>
  <si>
    <t>UL. TUCHOMSKA</t>
  </si>
  <si>
    <t>2470316</t>
  </si>
  <si>
    <t>70975</t>
  </si>
  <si>
    <t>0177158</t>
  </si>
  <si>
    <t>7122458</t>
  </si>
  <si>
    <t>59828,59829</t>
  </si>
  <si>
    <t>0177170</t>
  </si>
  <si>
    <t>CHWASZCZYNO</t>
  </si>
  <si>
    <t>12740</t>
  </si>
  <si>
    <t>UL. ADAMA MICKIEWICZA</t>
  </si>
  <si>
    <t>4892170</t>
  </si>
  <si>
    <t>42447,42448</t>
  </si>
  <si>
    <t>0177247</t>
  </si>
  <si>
    <t>LEŹNO</t>
  </si>
  <si>
    <t>1274401</t>
  </si>
  <si>
    <t>15201</t>
  </si>
  <si>
    <t>0177313</t>
  </si>
  <si>
    <t>MISZEWO</t>
  </si>
  <si>
    <t>UL. STRAŻACKA</t>
  </si>
  <si>
    <t>9</t>
  </si>
  <si>
    <t>7313454</t>
  </si>
  <si>
    <t>15203</t>
  </si>
  <si>
    <t>0177320</t>
  </si>
  <si>
    <t>NIESTĘPOWO</t>
  </si>
  <si>
    <t>18337</t>
  </si>
  <si>
    <t>UL. RADUŃSKA</t>
  </si>
  <si>
    <t>2245469</t>
  </si>
  <si>
    <t>42449,42450</t>
  </si>
  <si>
    <t>0177402</t>
  </si>
  <si>
    <t>PRZYJAŹŃ</t>
  </si>
  <si>
    <t>4828973</t>
  </si>
  <si>
    <t>15205</t>
  </si>
  <si>
    <t>0177454</t>
  </si>
  <si>
    <t>SKRZESZEWO</t>
  </si>
  <si>
    <t>UL. DWORSKA</t>
  </si>
  <si>
    <t>2143437</t>
  </si>
  <si>
    <t>15206</t>
  </si>
  <si>
    <t>0177477</t>
  </si>
  <si>
    <t>TUCHOM</t>
  </si>
  <si>
    <t>05441</t>
  </si>
  <si>
    <t>UL. GDYŃSKA</t>
  </si>
  <si>
    <t>18154057</t>
  </si>
  <si>
    <t>38716</t>
  </si>
  <si>
    <t>0177514</t>
  </si>
  <si>
    <t>8779538</t>
  </si>
  <si>
    <t>39772,48416</t>
  </si>
  <si>
    <t>BYTOWSKI</t>
  </si>
  <si>
    <t>BORZYTUCHOM</t>
  </si>
  <si>
    <t>0740837</t>
  </si>
  <si>
    <t>SŁUPSKI</t>
  </si>
  <si>
    <t>2291007</t>
  </si>
  <si>
    <t>38745</t>
  </si>
  <si>
    <t>0740910</t>
  </si>
  <si>
    <t>NIEDARZYNO</t>
  </si>
  <si>
    <t>21B</t>
  </si>
  <si>
    <t>6804176</t>
  </si>
  <si>
    <t>60076</t>
  </si>
  <si>
    <t>BYTÓW</t>
  </si>
  <si>
    <t>0740978</t>
  </si>
  <si>
    <t>GOSTKOWO</t>
  </si>
  <si>
    <t>7313721</t>
  </si>
  <si>
    <t>69950</t>
  </si>
  <si>
    <t>0741044</t>
  </si>
  <si>
    <t>NIEZABYSZEWO</t>
  </si>
  <si>
    <t>8333395</t>
  </si>
  <si>
    <t>69920</t>
  </si>
  <si>
    <t>0741133</t>
  </si>
  <si>
    <t>POMYSK WIELKI</t>
  </si>
  <si>
    <t>33</t>
  </si>
  <si>
    <t>6868037</t>
  </si>
  <si>
    <t>54263</t>
  </si>
  <si>
    <t>0741179</t>
  </si>
  <si>
    <t>REKOWO</t>
  </si>
  <si>
    <t>4509473</t>
  </si>
  <si>
    <t>34616,53278</t>
  </si>
  <si>
    <t>LĘBORSKI</t>
  </si>
  <si>
    <t>CEWICE</t>
  </si>
  <si>
    <t>0741340</t>
  </si>
  <si>
    <t>BUKOWINA</t>
  </si>
  <si>
    <t>5721317</t>
  </si>
  <si>
    <t>53275,53276</t>
  </si>
  <si>
    <t>0741363</t>
  </si>
  <si>
    <t>24459</t>
  </si>
  <si>
    <t>UL. WINCENTEGO WITOSA</t>
  </si>
  <si>
    <t>65</t>
  </si>
  <si>
    <t>6741050</t>
  </si>
  <si>
    <t>26508</t>
  </si>
  <si>
    <t>0741529</t>
  </si>
  <si>
    <t>MASZEWO LĘBORSKIE</t>
  </si>
  <si>
    <t>7568807</t>
  </si>
  <si>
    <t>26276</t>
  </si>
  <si>
    <t>0741587</t>
  </si>
  <si>
    <t>PIESKI</t>
  </si>
  <si>
    <t>CZARNA DĄBRÓWKA</t>
  </si>
  <si>
    <t>20316</t>
  </si>
  <si>
    <t>UL. SŁUPSKA</t>
  </si>
  <si>
    <t>DĘBNICA KASZUBSKA</t>
  </si>
  <si>
    <t>2057253</t>
  </si>
  <si>
    <t>53565</t>
  </si>
  <si>
    <t>0741943</t>
  </si>
  <si>
    <t>JASIEŃ</t>
  </si>
  <si>
    <t>6296110</t>
  </si>
  <si>
    <t>21978</t>
  </si>
  <si>
    <t>CZŁUCHOWSKI</t>
  </si>
  <si>
    <t>CZARNE</t>
  </si>
  <si>
    <t>0742486</t>
  </si>
  <si>
    <t>BIŃCZE</t>
  </si>
  <si>
    <t>2146667</t>
  </si>
  <si>
    <t>5130</t>
  </si>
  <si>
    <t>0742523</t>
  </si>
  <si>
    <t>KRZEMIENIEWO</t>
  </si>
  <si>
    <t>8332288</t>
  </si>
  <si>
    <t>47604</t>
  </si>
  <si>
    <t>CZŁUCHÓW</t>
  </si>
  <si>
    <t>0743072</t>
  </si>
  <si>
    <t>POLNICA</t>
  </si>
  <si>
    <t>1264567</t>
  </si>
  <si>
    <t>73162</t>
  </si>
  <si>
    <t>0743221</t>
  </si>
  <si>
    <t>STOŁCZNO</t>
  </si>
  <si>
    <t>8969889</t>
  </si>
  <si>
    <t>55377</t>
  </si>
  <si>
    <t>0743250</t>
  </si>
  <si>
    <t>WIERZCHOWO-DWORZEC</t>
  </si>
  <si>
    <t>2187650</t>
  </si>
  <si>
    <t>20384,20385</t>
  </si>
  <si>
    <t>DAMNICA</t>
  </si>
  <si>
    <t>0743296</t>
  </si>
  <si>
    <t>09186</t>
  </si>
  <si>
    <t>UL. MARII KONOPNICKIEJ</t>
  </si>
  <si>
    <t>3744112</t>
  </si>
  <si>
    <t>75446,75453,75460</t>
  </si>
  <si>
    <t>09329</t>
  </si>
  <si>
    <t>UL. JANUSZA KORCZAKA</t>
  </si>
  <si>
    <t>8651395</t>
  </si>
  <si>
    <t>18422,18434</t>
  </si>
  <si>
    <t>0743327</t>
  </si>
  <si>
    <t>DAMNO</t>
  </si>
  <si>
    <t>7059104</t>
  </si>
  <si>
    <t>120708</t>
  </si>
  <si>
    <t>0743362</t>
  </si>
  <si>
    <t>DOMARADZ</t>
  </si>
  <si>
    <t>7376468</t>
  </si>
  <si>
    <t>18309,18336</t>
  </si>
  <si>
    <t>0743528</t>
  </si>
  <si>
    <t>ZAGÓRZYCA</t>
  </si>
  <si>
    <t>DEBRZNO</t>
  </si>
  <si>
    <t>7312126</t>
  </si>
  <si>
    <t>34753</t>
  </si>
  <si>
    <t>0743847</t>
  </si>
  <si>
    <t>STARE GRONOWO</t>
  </si>
  <si>
    <t>4129477</t>
  </si>
  <si>
    <t>34394</t>
  </si>
  <si>
    <t>0743882</t>
  </si>
  <si>
    <t>UNIECHÓW</t>
  </si>
  <si>
    <t>3619224</t>
  </si>
  <si>
    <t>81806</t>
  </si>
  <si>
    <t>0743959</t>
  </si>
  <si>
    <t>20431</t>
  </si>
  <si>
    <t>UL. JANA III SOBIESKIEGO</t>
  </si>
  <si>
    <t>6358919</t>
  </si>
  <si>
    <t>74821</t>
  </si>
  <si>
    <t>0744143</t>
  </si>
  <si>
    <t>MOTARZYNO</t>
  </si>
  <si>
    <t>9A</t>
  </si>
  <si>
    <t>7569814</t>
  </si>
  <si>
    <t>47772,47773</t>
  </si>
  <si>
    <t>0744195</t>
  </si>
  <si>
    <t>NIEPOGLĘDZIE</t>
  </si>
  <si>
    <t>GŁÓWCZYCE</t>
  </si>
  <si>
    <t>1299698</t>
  </si>
  <si>
    <t>64615,64617</t>
  </si>
  <si>
    <t>0744516</t>
  </si>
  <si>
    <t>1297523</t>
  </si>
  <si>
    <t>47646,47648</t>
  </si>
  <si>
    <t>0744692</t>
  </si>
  <si>
    <t>STOWIĘCINO</t>
  </si>
  <si>
    <t>4320001</t>
  </si>
  <si>
    <t>72414,72415</t>
  </si>
  <si>
    <t>0744730</t>
  </si>
  <si>
    <t>SZCZYPKOWICE</t>
  </si>
  <si>
    <t>2073192</t>
  </si>
  <si>
    <t>52429,64624</t>
  </si>
  <si>
    <t>0744841</t>
  </si>
  <si>
    <t>ŻELKOWO</t>
  </si>
  <si>
    <t>3745990</t>
  </si>
  <si>
    <t>62353,62355</t>
  </si>
  <si>
    <t>KĘPICE</t>
  </si>
  <si>
    <t>0744887</t>
  </si>
  <si>
    <t>BARCINO</t>
  </si>
  <si>
    <t>3426704</t>
  </si>
  <si>
    <t>62351,62352</t>
  </si>
  <si>
    <t>0745042</t>
  </si>
  <si>
    <t>KORZYBIE</t>
  </si>
  <si>
    <t>5721286</t>
  </si>
  <si>
    <t>118948</t>
  </si>
  <si>
    <t>0745183</t>
  </si>
  <si>
    <t>PRZYTOCKO</t>
  </si>
  <si>
    <t>7567737</t>
  </si>
  <si>
    <t>92390</t>
  </si>
  <si>
    <t>8715424</t>
  </si>
  <si>
    <t>26711</t>
  </si>
  <si>
    <t>0745208</t>
  </si>
  <si>
    <t>WARCINO</t>
  </si>
  <si>
    <t>2077533</t>
  </si>
  <si>
    <t>42240</t>
  </si>
  <si>
    <t>1299080</t>
  </si>
  <si>
    <t>40173,40174</t>
  </si>
  <si>
    <t>KOBYLNICA</t>
  </si>
  <si>
    <t>0745289</t>
  </si>
  <si>
    <t>5402133</t>
  </si>
  <si>
    <t>34498</t>
  </si>
  <si>
    <t>0745480</t>
  </si>
  <si>
    <t>SŁONOWICE</t>
  </si>
  <si>
    <t>6485579</t>
  </si>
  <si>
    <t>48142,48475</t>
  </si>
  <si>
    <t>0745504</t>
  </si>
  <si>
    <t>SYCEWICE</t>
  </si>
  <si>
    <t>2239403</t>
  </si>
  <si>
    <t>39689,39705</t>
  </si>
  <si>
    <t>KOŁCZYGŁOWY</t>
  </si>
  <si>
    <t>0746076</t>
  </si>
  <si>
    <t>6039446</t>
  </si>
  <si>
    <t>34810,34918</t>
  </si>
  <si>
    <t>0746113</t>
  </si>
  <si>
    <t>ŁUBNO</t>
  </si>
  <si>
    <t>8396905</t>
  </si>
  <si>
    <t>106312,106316</t>
  </si>
  <si>
    <t>KONARZYNY</t>
  </si>
  <si>
    <t>0746389</t>
  </si>
  <si>
    <t>4764638</t>
  </si>
  <si>
    <t>81405,81565</t>
  </si>
  <si>
    <t>LIPNICA</t>
  </si>
  <si>
    <t>0746604</t>
  </si>
  <si>
    <t>BOROWY MŁYN</t>
  </si>
  <si>
    <t>08183</t>
  </si>
  <si>
    <t>UL. KASZUBSKA</t>
  </si>
  <si>
    <t>3491322</t>
  </si>
  <si>
    <t>81503,81520</t>
  </si>
  <si>
    <t>0746797</t>
  </si>
  <si>
    <t>BRZEŹNO SZLACHECKIE</t>
  </si>
  <si>
    <t>5976989</t>
  </si>
  <si>
    <t>81250,86120</t>
  </si>
  <si>
    <t>0746975</t>
  </si>
  <si>
    <t>5784752</t>
  </si>
  <si>
    <t>73452,73717</t>
  </si>
  <si>
    <t>MIASTKO</t>
  </si>
  <si>
    <t>0747472</t>
  </si>
  <si>
    <t>DRETYŃ</t>
  </si>
  <si>
    <t>6505772</t>
  </si>
  <si>
    <t>56537</t>
  </si>
  <si>
    <t>0747555</t>
  </si>
  <si>
    <t>KAMNICA</t>
  </si>
  <si>
    <t>2204159</t>
  </si>
  <si>
    <t>60750</t>
  </si>
  <si>
    <t>0747756</t>
  </si>
  <si>
    <t>PIASZCZYNA</t>
  </si>
  <si>
    <t>6-7</t>
  </si>
  <si>
    <t>4256847</t>
  </si>
  <si>
    <t>60112</t>
  </si>
  <si>
    <t>0747897</t>
  </si>
  <si>
    <t>SŁOSINKO</t>
  </si>
  <si>
    <t>6038463</t>
  </si>
  <si>
    <t>59988</t>
  </si>
  <si>
    <t>0747957</t>
  </si>
  <si>
    <t>ŚWIERZNO</t>
  </si>
  <si>
    <t>8333227</t>
  </si>
  <si>
    <t>26235,26236,26237</t>
  </si>
  <si>
    <t>0748030</t>
  </si>
  <si>
    <t>TURSKO</t>
  </si>
  <si>
    <t>3553379</t>
  </si>
  <si>
    <t>60766</t>
  </si>
  <si>
    <t>0748046</t>
  </si>
  <si>
    <t>WAŁDOWO</t>
  </si>
  <si>
    <t>2215607</t>
  </si>
  <si>
    <t>83498,92950</t>
  </si>
  <si>
    <t>0748112</t>
  </si>
  <si>
    <t>ŁODZIERZ</t>
  </si>
  <si>
    <t>4258137</t>
  </si>
  <si>
    <t>109335</t>
  </si>
  <si>
    <t>NOWA WIEŚ LĘBORSKA</t>
  </si>
  <si>
    <t>0748307</t>
  </si>
  <si>
    <t>GARCZEGORZE</t>
  </si>
  <si>
    <t>2461391</t>
  </si>
  <si>
    <t>109327,109330</t>
  </si>
  <si>
    <t>0748460</t>
  </si>
  <si>
    <t>ŁEBIEŃ</t>
  </si>
  <si>
    <t>93A</t>
  </si>
  <si>
    <t>5167528</t>
  </si>
  <si>
    <t>127935</t>
  </si>
  <si>
    <t>0748490</t>
  </si>
  <si>
    <t>42A</t>
  </si>
  <si>
    <t>5913061</t>
  </si>
  <si>
    <t>64489,64490</t>
  </si>
  <si>
    <t>PARCHOWO</t>
  </si>
  <si>
    <t>0748750</t>
  </si>
  <si>
    <t>NAKLA</t>
  </si>
  <si>
    <t>8078382</t>
  </si>
  <si>
    <t>64509,65012</t>
  </si>
  <si>
    <t>0748840</t>
  </si>
  <si>
    <t>19A</t>
  </si>
  <si>
    <t>4001850</t>
  </si>
  <si>
    <t>75517,75518</t>
  </si>
  <si>
    <t>POTĘGOWO</t>
  </si>
  <si>
    <t>0749465</t>
  </si>
  <si>
    <t>ŁUPAWA</t>
  </si>
  <si>
    <t>4383697</t>
  </si>
  <si>
    <t>53413,75515</t>
  </si>
  <si>
    <t>0749531</t>
  </si>
  <si>
    <t>21925</t>
  </si>
  <si>
    <t>UL. SZEROKA</t>
  </si>
  <si>
    <t>4321289</t>
  </si>
  <si>
    <t>10052</t>
  </si>
  <si>
    <t>0749590</t>
  </si>
  <si>
    <t>SKÓROWO</t>
  </si>
  <si>
    <t>13A</t>
  </si>
  <si>
    <t>PRZECHLEWO</t>
  </si>
  <si>
    <t>4193147</t>
  </si>
  <si>
    <t>10425</t>
  </si>
  <si>
    <t>0749867</t>
  </si>
  <si>
    <t>SĄPOLNO</t>
  </si>
  <si>
    <t>RZECZENICA</t>
  </si>
  <si>
    <t>7249682</t>
  </si>
  <si>
    <t>127150</t>
  </si>
  <si>
    <t>0750161</t>
  </si>
  <si>
    <t>PIENIĘŻNICA</t>
  </si>
  <si>
    <t>2317726</t>
  </si>
  <si>
    <t>22396,22397</t>
  </si>
  <si>
    <t>0750184</t>
  </si>
  <si>
    <t>17633</t>
  </si>
  <si>
    <t>UL. PRZECHLEWSKA</t>
  </si>
  <si>
    <t>4256996</t>
  </si>
  <si>
    <t>52363</t>
  </si>
  <si>
    <t>SŁUPSK</t>
  </si>
  <si>
    <t>0750570</t>
  </si>
  <si>
    <t>BIERKOWO</t>
  </si>
  <si>
    <t>06163</t>
  </si>
  <si>
    <t>UL. GRODZKA</t>
  </si>
  <si>
    <t>1842612</t>
  </si>
  <si>
    <t>43348</t>
  </si>
  <si>
    <t>0750669</t>
  </si>
  <si>
    <t>GŁOBINO</t>
  </si>
  <si>
    <t>7184552</t>
  </si>
  <si>
    <t>85511,85519</t>
  </si>
  <si>
    <t>0750681</t>
  </si>
  <si>
    <t>JEZIERZYCE</t>
  </si>
  <si>
    <t>2236000</t>
  </si>
  <si>
    <t>85495,85496</t>
  </si>
  <si>
    <t>0750830</t>
  </si>
  <si>
    <t>SIEMIANICE</t>
  </si>
  <si>
    <t>4892098</t>
  </si>
  <si>
    <t>76176</t>
  </si>
  <si>
    <t>0751019</t>
  </si>
  <si>
    <t>WRZEŚCIE</t>
  </si>
  <si>
    <t>7441126</t>
  </si>
  <si>
    <t>70009,70014</t>
  </si>
  <si>
    <t>STUDZIENICE</t>
  </si>
  <si>
    <t>0751396</t>
  </si>
  <si>
    <t>PÓŁCZNO</t>
  </si>
  <si>
    <t>5021011</t>
  </si>
  <si>
    <t>68405,69894</t>
  </si>
  <si>
    <t>0751574</t>
  </si>
  <si>
    <t>02276</t>
  </si>
  <si>
    <t>UL. BRZOZOWA</t>
  </si>
  <si>
    <t>1270141</t>
  </si>
  <si>
    <t>69984,70010</t>
  </si>
  <si>
    <t>0751597</t>
  </si>
  <si>
    <t>UGOSZCZ</t>
  </si>
  <si>
    <t>1268298</t>
  </si>
  <si>
    <t>56125</t>
  </si>
  <si>
    <t>TRZEBIELINO</t>
  </si>
  <si>
    <t>0751775</t>
  </si>
  <si>
    <t>STARKOWO</t>
  </si>
  <si>
    <t>7186142</t>
  </si>
  <si>
    <t>56124</t>
  </si>
  <si>
    <t>0751798</t>
  </si>
  <si>
    <t>UL. MŁODZIEŻOWA</t>
  </si>
  <si>
    <t>1</t>
  </si>
  <si>
    <t>8780163</t>
  </si>
  <si>
    <t>56122</t>
  </si>
  <si>
    <t>0751887</t>
  </si>
  <si>
    <t>SUCHORZE</t>
  </si>
  <si>
    <t>5</t>
  </si>
  <si>
    <t>8079276</t>
  </si>
  <si>
    <t>81167,90423</t>
  </si>
  <si>
    <t>TUCHOMIE</t>
  </si>
  <si>
    <t>0751924</t>
  </si>
  <si>
    <t>KRAMARZYNY</t>
  </si>
  <si>
    <t>2446101</t>
  </si>
  <si>
    <t>81080,81108</t>
  </si>
  <si>
    <t>0752059</t>
  </si>
  <si>
    <t>28125</t>
  </si>
  <si>
    <t>UL. KS. JANA HINZA</t>
  </si>
  <si>
    <t>6802662</t>
  </si>
  <si>
    <t>11611</t>
  </si>
  <si>
    <t>USTKA</t>
  </si>
  <si>
    <t>0752071</t>
  </si>
  <si>
    <t>CHARNOWO</t>
  </si>
  <si>
    <t>1295345</t>
  </si>
  <si>
    <t>77956</t>
  </si>
  <si>
    <t>0752444</t>
  </si>
  <si>
    <t>ZALESKIE</t>
  </si>
  <si>
    <t>8394968</t>
  </si>
  <si>
    <t>52465</t>
  </si>
  <si>
    <t>WICKO</t>
  </si>
  <si>
    <t>0752591</t>
  </si>
  <si>
    <t>MASZEWKO</t>
  </si>
  <si>
    <t>2199540</t>
  </si>
  <si>
    <t>52464</t>
  </si>
  <si>
    <t>0752697</t>
  </si>
  <si>
    <t>SZCZENURZE</t>
  </si>
  <si>
    <t>2</t>
  </si>
  <si>
    <t>6485292</t>
  </si>
  <si>
    <t>60725,60726</t>
  </si>
  <si>
    <t>0752734</t>
  </si>
  <si>
    <t>7823530</t>
  </si>
  <si>
    <t>86343,88548</t>
  </si>
  <si>
    <t>0928854</t>
  </si>
  <si>
    <t>00318</t>
  </si>
  <si>
    <t>UL. ANGOWICKA</t>
  </si>
  <si>
    <t>5208765</t>
  </si>
  <si>
    <t>2917</t>
  </si>
  <si>
    <t>5782938</t>
  </si>
  <si>
    <t>23125</t>
  </si>
  <si>
    <t>2171467</t>
  </si>
  <si>
    <t>61502,61575</t>
  </si>
  <si>
    <t>14369</t>
  </si>
  <si>
    <t>UL. NOWE MIASTO</t>
  </si>
  <si>
    <t>4-6</t>
  </si>
  <si>
    <t>2094568</t>
  </si>
  <si>
    <t>5314</t>
  </si>
  <si>
    <t>21467</t>
  </si>
  <si>
    <t>UL. 31 STYCZNIA</t>
  </si>
  <si>
    <t>21/23</t>
  </si>
  <si>
    <t>4956808</t>
  </si>
  <si>
    <t>4707</t>
  </si>
  <si>
    <t>21542</t>
  </si>
  <si>
    <t>UL. SUKIENNIKÓW</t>
  </si>
  <si>
    <t>8586893</t>
  </si>
  <si>
    <t>25599</t>
  </si>
  <si>
    <t>22555</t>
  </si>
  <si>
    <t>UL. ŚWIĘTOPEŁKA</t>
  </si>
  <si>
    <t>2272186</t>
  </si>
  <si>
    <t>110474,124013</t>
  </si>
  <si>
    <t>3875433</t>
  </si>
  <si>
    <t>86055,86288,86489</t>
  </si>
  <si>
    <t>0928920</t>
  </si>
  <si>
    <t>00886</t>
  </si>
  <si>
    <t>UL. BATOREGO</t>
  </si>
  <si>
    <t>8906809</t>
  </si>
  <si>
    <t>14921</t>
  </si>
  <si>
    <t>6929608</t>
  </si>
  <si>
    <t>107409</t>
  </si>
  <si>
    <t>3746092</t>
  </si>
  <si>
    <t>53696</t>
  </si>
  <si>
    <t>0932726</t>
  </si>
  <si>
    <t>10157</t>
  </si>
  <si>
    <t>UL. KRZYWA</t>
  </si>
  <si>
    <t>1312592</t>
  </si>
  <si>
    <t>86404,86447,86626</t>
  </si>
  <si>
    <t>25825</t>
  </si>
  <si>
    <t>UL. GEN. ALEKSANDRA ZAWADZKIEGO</t>
  </si>
  <si>
    <t>2181196</t>
  </si>
  <si>
    <t>53697</t>
  </si>
  <si>
    <t>38A</t>
  </si>
  <si>
    <t>4827205</t>
  </si>
  <si>
    <t>112022,112023</t>
  </si>
  <si>
    <t>KRYNICA MORSKA</t>
  </si>
  <si>
    <t>0932755</t>
  </si>
  <si>
    <t>55A</t>
  </si>
  <si>
    <t>20254</t>
  </si>
  <si>
    <t>UL. SŁONECZNA</t>
  </si>
  <si>
    <t>23682</t>
  </si>
  <si>
    <t>UL. WARSZAWSKA</t>
  </si>
  <si>
    <t>07029</t>
  </si>
  <si>
    <t>UL. JAGIELLOŃSKA</t>
  </si>
  <si>
    <t>6486225</t>
  </si>
  <si>
    <t>31834,31861</t>
  </si>
  <si>
    <t>0932880</t>
  </si>
  <si>
    <t>29830</t>
  </si>
  <si>
    <t>UL. 3-GO MAJA</t>
  </si>
  <si>
    <t>4403356</t>
  </si>
  <si>
    <t>13587</t>
  </si>
  <si>
    <t>1284670</t>
  </si>
  <si>
    <t>13597</t>
  </si>
  <si>
    <t>8077169</t>
  </si>
  <si>
    <t>60740,60742,60743,60746</t>
  </si>
  <si>
    <t>4574125</t>
  </si>
  <si>
    <t>42200,42204</t>
  </si>
  <si>
    <t>18154043</t>
  </si>
  <si>
    <t>13556</t>
  </si>
  <si>
    <t>2360745</t>
  </si>
  <si>
    <t>34882</t>
  </si>
  <si>
    <t>NOWY STAW</t>
  </si>
  <si>
    <t>0932904</t>
  </si>
  <si>
    <t>00692</t>
  </si>
  <si>
    <t>UL. BANKOWA</t>
  </si>
  <si>
    <t>8014881</t>
  </si>
  <si>
    <t>34880</t>
  </si>
  <si>
    <t>6230959</t>
  </si>
  <si>
    <t>27284</t>
  </si>
  <si>
    <t>0932962</t>
  </si>
  <si>
    <t>2110306</t>
  </si>
  <si>
    <t>26004</t>
  </si>
  <si>
    <t>14655</t>
  </si>
  <si>
    <t>UL. OBROŃCÓW WESTERPLATTE</t>
  </si>
  <si>
    <t>1280960</t>
  </si>
  <si>
    <t>71877,71904</t>
  </si>
  <si>
    <t>GDAŃSK</t>
  </si>
  <si>
    <t>0933016</t>
  </si>
  <si>
    <t>00891</t>
  </si>
  <si>
    <t>UL. STEFANA BATOREGO</t>
  </si>
  <si>
    <t>7506192</t>
  </si>
  <si>
    <t>41069,41071</t>
  </si>
  <si>
    <t>04446</t>
  </si>
  <si>
    <t>00432</t>
  </si>
  <si>
    <t>UL. ARMII KRAJOWEJ</t>
  </si>
  <si>
    <t>06262</t>
  </si>
  <si>
    <t>PL. GRUNWALDZKI</t>
  </si>
  <si>
    <t>06485</t>
  </si>
  <si>
    <t>UL. GEN. JÓZEFA HALLERA</t>
  </si>
  <si>
    <t>07134</t>
  </si>
  <si>
    <t>UL. JANA Z KOLNA</t>
  </si>
  <si>
    <t>13296</t>
  </si>
  <si>
    <t>UL. MORSKA</t>
  </si>
  <si>
    <t>0934470</t>
  </si>
  <si>
    <t>7186073</t>
  </si>
  <si>
    <t>19328</t>
  </si>
  <si>
    <t>21461</t>
  </si>
  <si>
    <t>UL. 27 STYCZNIA</t>
  </si>
  <si>
    <t>1300142</t>
  </si>
  <si>
    <t>30918,30990</t>
  </si>
  <si>
    <t>JASTARNIA</t>
  </si>
  <si>
    <t>0934518</t>
  </si>
  <si>
    <t>21139</t>
  </si>
  <si>
    <t>UL. MARIANA STELMASZCZYKA</t>
  </si>
  <si>
    <t>6422426</t>
  </si>
  <si>
    <t>34660,70776</t>
  </si>
  <si>
    <t>0934547</t>
  </si>
  <si>
    <t>08485</t>
  </si>
  <si>
    <t>UL. KLASZTORNA</t>
  </si>
  <si>
    <t>8141733</t>
  </si>
  <si>
    <t>40798</t>
  </si>
  <si>
    <t>5785722</t>
  </si>
  <si>
    <t>119755,119756,71825,71826,71827,71829</t>
  </si>
  <si>
    <t>8523330</t>
  </si>
  <si>
    <t>23133</t>
  </si>
  <si>
    <t>11978</t>
  </si>
  <si>
    <t>UL. DR. ALEKSANDRA MAJKOWSKIEGO</t>
  </si>
  <si>
    <t>2671159</t>
  </si>
  <si>
    <t>56605,56606</t>
  </si>
  <si>
    <t>13462</t>
  </si>
  <si>
    <t>UL. MŚCIWOJA II</t>
  </si>
  <si>
    <t>3746222</t>
  </si>
  <si>
    <t>43391</t>
  </si>
  <si>
    <t>16274</t>
  </si>
  <si>
    <t>UL. MARSZ. JÓZEFA PIŁSUDSKIEGO</t>
  </si>
  <si>
    <t>2217278</t>
  </si>
  <si>
    <t>70746</t>
  </si>
  <si>
    <t>19252</t>
  </si>
  <si>
    <t>RYNEK RYNEK</t>
  </si>
  <si>
    <t>5910087</t>
  </si>
  <si>
    <t>74930</t>
  </si>
  <si>
    <t>2370988</t>
  </si>
  <si>
    <t>108995,108996,109075</t>
  </si>
  <si>
    <t>24905</t>
  </si>
  <si>
    <t>OS. GEN. JÓZEFA WYBICKIEGO</t>
  </si>
  <si>
    <t>2189543</t>
  </si>
  <si>
    <t>70777</t>
  </si>
  <si>
    <t>25163</t>
  </si>
  <si>
    <t>UL. WZGÓRZE WOLNOŚCI</t>
  </si>
  <si>
    <t>3809131</t>
  </si>
  <si>
    <t>38713,38714,38715</t>
  </si>
  <si>
    <t>1307080</t>
  </si>
  <si>
    <t>24063</t>
  </si>
  <si>
    <t>0934599</t>
  </si>
  <si>
    <t>03205</t>
  </si>
  <si>
    <t>AL. CYSTERSÓW</t>
  </si>
  <si>
    <t>4891773</t>
  </si>
  <si>
    <t>112018</t>
  </si>
  <si>
    <t>1309459</t>
  </si>
  <si>
    <t>119426,124597,31833,31842,48656,48729</t>
  </si>
  <si>
    <t>2260113</t>
  </si>
  <si>
    <t>66377,70482</t>
  </si>
  <si>
    <t>6547882</t>
  </si>
  <si>
    <t>130702</t>
  </si>
  <si>
    <t>0934620</t>
  </si>
  <si>
    <t>02849</t>
  </si>
  <si>
    <t>UL. FRYDERYKA CHOPINA</t>
  </si>
  <si>
    <t>7057190</t>
  </si>
  <si>
    <t>104197,81172</t>
  </si>
  <si>
    <t>08153</t>
  </si>
  <si>
    <t>UL. JANA KASPROWICZA</t>
  </si>
  <si>
    <t>8205954</t>
  </si>
  <si>
    <t>125269</t>
  </si>
  <si>
    <t>09464</t>
  </si>
  <si>
    <t>UL. WOJCIECHA KOSSAKA</t>
  </si>
  <si>
    <t>1263838</t>
  </si>
  <si>
    <t>5070</t>
  </si>
  <si>
    <t>12489</t>
  </si>
  <si>
    <t>UL. JANA MATEJKI</t>
  </si>
  <si>
    <t>24628</t>
  </si>
  <si>
    <t>UL. WOJSKA POLSKIEGO</t>
  </si>
  <si>
    <t>6741091</t>
  </si>
  <si>
    <t>75105,75130</t>
  </si>
  <si>
    <t>0934636</t>
  </si>
  <si>
    <t>17626</t>
  </si>
  <si>
    <t>UL. PRZEBENDOWSKIEGO</t>
  </si>
  <si>
    <t>4320399</t>
  </si>
  <si>
    <t>24885</t>
  </si>
  <si>
    <t>7950966</t>
  </si>
  <si>
    <t>107075,83442</t>
  </si>
  <si>
    <t>27460</t>
  </si>
  <si>
    <t>UL. MORSKIEGO DYWIZJONU LOTNICZEGO</t>
  </si>
  <si>
    <t>REDA</t>
  </si>
  <si>
    <t>0934659</t>
  </si>
  <si>
    <t>5465714</t>
  </si>
  <si>
    <t>5284</t>
  </si>
  <si>
    <t>05667</t>
  </si>
  <si>
    <t>UL. GNIEWOWSKA</t>
  </si>
  <si>
    <t>10344</t>
  </si>
  <si>
    <t>UL. KUJAWSKA</t>
  </si>
  <si>
    <t>4636797</t>
  </si>
  <si>
    <t>5983</t>
  </si>
  <si>
    <t>0934754</t>
  </si>
  <si>
    <t>8331948</t>
  </si>
  <si>
    <t>114463,25076</t>
  </si>
  <si>
    <t>09276</t>
  </si>
  <si>
    <t>UL. KOPERNIKA</t>
  </si>
  <si>
    <t>8651506</t>
  </si>
  <si>
    <t>27916,34315</t>
  </si>
  <si>
    <t>0934777</t>
  </si>
  <si>
    <t>7822574</t>
  </si>
  <si>
    <t>62342,62360</t>
  </si>
  <si>
    <t>08740</t>
  </si>
  <si>
    <t>SOPOT</t>
  </si>
  <si>
    <t>0934783</t>
  </si>
  <si>
    <t>2113095</t>
  </si>
  <si>
    <t>5515</t>
  </si>
  <si>
    <t>6104605</t>
  </si>
  <si>
    <t>5059,5060</t>
  </si>
  <si>
    <t>5656967</t>
  </si>
  <si>
    <t>11699,11801</t>
  </si>
  <si>
    <t>12259</t>
  </si>
  <si>
    <t>UL. 23 MARCA</t>
  </si>
  <si>
    <t>3427441</t>
  </si>
  <si>
    <t>12123,12126,12356</t>
  </si>
  <si>
    <t>14199</t>
  </si>
  <si>
    <t>AL. NIEPODLEGŁOŚCI</t>
  </si>
  <si>
    <t>739A</t>
  </si>
  <si>
    <t>4829944</t>
  </si>
  <si>
    <t>28267,5431</t>
  </si>
  <si>
    <t>1920531</t>
  </si>
  <si>
    <t>12599</t>
  </si>
  <si>
    <t>18/20</t>
  </si>
  <si>
    <t>3491346</t>
  </si>
  <si>
    <t>5095</t>
  </si>
  <si>
    <t>0934837</t>
  </si>
  <si>
    <t>18154073</t>
  </si>
  <si>
    <t>111592,111599</t>
  </si>
  <si>
    <t>44739</t>
  </si>
  <si>
    <t>UL. BP. K. DOMINIKA</t>
  </si>
  <si>
    <t>0934903</t>
  </si>
  <si>
    <t>3555354</t>
  </si>
  <si>
    <t>67807</t>
  </si>
  <si>
    <t>0934984</t>
  </si>
  <si>
    <t>6739155</t>
  </si>
  <si>
    <t>18763</t>
  </si>
  <si>
    <t>2004557</t>
  </si>
  <si>
    <t>57147</t>
  </si>
  <si>
    <t>WŁADYSŁAWOWO</t>
  </si>
  <si>
    <t>0935015</t>
  </si>
  <si>
    <t>00011</t>
  </si>
  <si>
    <t>UL. 1000-LECIA PAŃSTWA POLSKIEGO</t>
  </si>
  <si>
    <t>2212837</t>
  </si>
  <si>
    <t>57713,57714,57716</t>
  </si>
  <si>
    <t>7186637</t>
  </si>
  <si>
    <t>57158</t>
  </si>
  <si>
    <t>0935044</t>
  </si>
  <si>
    <t>CHŁAPOWO</t>
  </si>
  <si>
    <t>24497</t>
  </si>
  <si>
    <t>UL. WŁADYSŁAWOWSKA</t>
  </si>
  <si>
    <t>1972082</t>
  </si>
  <si>
    <t>57145</t>
  </si>
  <si>
    <t>0935050</t>
  </si>
  <si>
    <t>JASTRZĘBIA GÓRA</t>
  </si>
  <si>
    <t>20286</t>
  </si>
  <si>
    <t>UL. SŁOWACKIEGO</t>
  </si>
  <si>
    <t>5530958</t>
  </si>
  <si>
    <t>46544</t>
  </si>
  <si>
    <t>0935067</t>
  </si>
  <si>
    <t>KARWIA</t>
  </si>
  <si>
    <t>3618290</t>
  </si>
  <si>
    <t>15208</t>
  </si>
  <si>
    <t>0935127</t>
  </si>
  <si>
    <t>2E</t>
  </si>
  <si>
    <t>1277921</t>
  </si>
  <si>
    <t>15207</t>
  </si>
  <si>
    <t>5465408</t>
  </si>
  <si>
    <t>72831,72832,72833</t>
  </si>
  <si>
    <t>2209322</t>
  </si>
  <si>
    <t>23693</t>
  </si>
  <si>
    <t>09509</t>
  </si>
  <si>
    <t>UL. KOSZALIŃSKA</t>
  </si>
  <si>
    <t>21805</t>
  </si>
  <si>
    <t>UL. SZCZECIŃSKA</t>
  </si>
  <si>
    <t>3619254</t>
  </si>
  <si>
    <t>23788,23790</t>
  </si>
  <si>
    <t>0977290</t>
  </si>
  <si>
    <t>7505125</t>
  </si>
  <si>
    <t>119919,69918,83992</t>
  </si>
  <si>
    <t>12809</t>
  </si>
  <si>
    <t>UL. GEN. LUDWIKA MIEROSŁAWSKIEGO</t>
  </si>
  <si>
    <t>4956518</t>
  </si>
  <si>
    <t>54328</t>
  </si>
  <si>
    <t>13132</t>
  </si>
  <si>
    <t>8651683</t>
  </si>
  <si>
    <t>127204,22914,22915</t>
  </si>
  <si>
    <t>19907</t>
  </si>
  <si>
    <t>UL. GEN. WŁADYSŁAWA SIKORSKIEGO</t>
  </si>
  <si>
    <t>5465789</t>
  </si>
  <si>
    <t>58117</t>
  </si>
  <si>
    <t>2036997</t>
  </si>
  <si>
    <t>27340,27341,27342,27343</t>
  </si>
  <si>
    <t>33870</t>
  </si>
  <si>
    <t>UL. JANA STYP-REKOWSKIEGO</t>
  </si>
  <si>
    <t>0977309</t>
  </si>
  <si>
    <t>3619272</t>
  </si>
  <si>
    <t>22047,22069</t>
  </si>
  <si>
    <t>8649013</t>
  </si>
  <si>
    <t>81245,81284,81333,81404</t>
  </si>
  <si>
    <t>0977321</t>
  </si>
  <si>
    <t>1266900</t>
  </si>
  <si>
    <t>129761,54331,56010</t>
  </si>
  <si>
    <t>6995267</t>
  </si>
  <si>
    <t>53333,53335,53337</t>
  </si>
  <si>
    <t>2B</t>
  </si>
  <si>
    <t>2112726</t>
  </si>
  <si>
    <t>124344,50272</t>
  </si>
  <si>
    <t>10493</t>
  </si>
  <si>
    <t>UL. JANUSZA KUSOCIŃSKIEGO</t>
  </si>
  <si>
    <t>3490649</t>
  </si>
  <si>
    <t>127359,50273,50274,50344,50408,53331,53332,90061</t>
  </si>
  <si>
    <t>2055253</t>
  </si>
  <si>
    <t>81545</t>
  </si>
  <si>
    <t>6931471</t>
  </si>
  <si>
    <t>39617</t>
  </si>
  <si>
    <t>3427449</t>
  </si>
  <si>
    <t>39616</t>
  </si>
  <si>
    <t>22409</t>
  </si>
  <si>
    <t>UL. ŚREDNIA</t>
  </si>
  <si>
    <t>2106643</t>
  </si>
  <si>
    <t>122850</t>
  </si>
  <si>
    <t>24457</t>
  </si>
  <si>
    <t>OS. WINCENTEGO WITOSA</t>
  </si>
  <si>
    <t>1265632</t>
  </si>
  <si>
    <t>55513,55640</t>
  </si>
  <si>
    <t>0977338</t>
  </si>
  <si>
    <t>09987</t>
  </si>
  <si>
    <t>UL. KRÓLEWSKA</t>
  </si>
  <si>
    <t>4637792</t>
  </si>
  <si>
    <t>47147,49605</t>
  </si>
  <si>
    <t>2337038</t>
  </si>
  <si>
    <t>40927,60892</t>
  </si>
  <si>
    <t>ŁEBA</t>
  </si>
  <si>
    <t>0977380</t>
  </si>
  <si>
    <t>13888</t>
  </si>
  <si>
    <t>UL. NADMORSKA</t>
  </si>
  <si>
    <t>6803331</t>
  </si>
  <si>
    <t>56166</t>
  </si>
  <si>
    <t>0977404</t>
  </si>
  <si>
    <t>7759585</t>
  </si>
  <si>
    <t>59709</t>
  </si>
  <si>
    <t>4573981</t>
  </si>
  <si>
    <t>55996</t>
  </si>
  <si>
    <t>24870</t>
  </si>
  <si>
    <t>UL. WRZOSOWA</t>
  </si>
  <si>
    <t>5975973</t>
  </si>
  <si>
    <t>63421,68441,68590,9845</t>
  </si>
  <si>
    <t>0977427</t>
  </si>
  <si>
    <t>2404774</t>
  </si>
  <si>
    <t>9902</t>
  </si>
  <si>
    <t>03616</t>
  </si>
  <si>
    <t>UL. DARŁOWSKA</t>
  </si>
  <si>
    <t>2365575</t>
  </si>
  <si>
    <t>124316</t>
  </si>
  <si>
    <t>3B</t>
  </si>
  <si>
    <t>5466872</t>
  </si>
  <si>
    <t>10239</t>
  </si>
  <si>
    <t>4764026</t>
  </si>
  <si>
    <t>75431</t>
  </si>
  <si>
    <t>24838</t>
  </si>
  <si>
    <t>UL. WALEREGO WRÓBLEWSKIEGO</t>
  </si>
  <si>
    <t>7122195</t>
  </si>
  <si>
    <t>52742</t>
  </si>
  <si>
    <t>3938088</t>
  </si>
  <si>
    <t>15202</t>
  </si>
  <si>
    <t>0991380</t>
  </si>
  <si>
    <t>GLINCZ</t>
  </si>
  <si>
    <t>1267282</t>
  </si>
  <si>
    <t>5129</t>
  </si>
  <si>
    <t>1005198</t>
  </si>
  <si>
    <t>WYCZECHY</t>
  </si>
  <si>
    <t>18154289</t>
  </si>
  <si>
    <t>62356</t>
  </si>
  <si>
    <t>1014843</t>
  </si>
  <si>
    <t>BIESOWICE</t>
  </si>
  <si>
    <t>18154049</t>
  </si>
  <si>
    <t>25216</t>
  </si>
  <si>
    <t>1015179</t>
  </si>
  <si>
    <t>PRZEZMARK</t>
  </si>
  <si>
    <t>7059101</t>
  </si>
  <si>
    <t>3960</t>
  </si>
  <si>
    <t>1066946</t>
  </si>
  <si>
    <t>PRĘGOWO GÓRNE</t>
  </si>
  <si>
    <t>02402</t>
  </si>
  <si>
    <t>UL. PROF. BRONISŁAWA BUKOWSKIEGO</t>
  </si>
  <si>
    <t>licznik</t>
  </si>
  <si>
    <t>LP.</t>
  </si>
  <si>
    <t>Numer Części</t>
  </si>
  <si>
    <t>POPC/NIE POPC</t>
  </si>
  <si>
    <t>liczba lokalizacji</t>
  </si>
  <si>
    <t>Województwo</t>
  </si>
  <si>
    <t>Powiat</t>
  </si>
  <si>
    <t>POPC</t>
  </si>
  <si>
    <t>52P</t>
  </si>
  <si>
    <t>53P</t>
  </si>
  <si>
    <t>53P.1</t>
  </si>
  <si>
    <t>54P</t>
  </si>
  <si>
    <t>54P.1</t>
  </si>
  <si>
    <t>55P.1</t>
  </si>
  <si>
    <t>55P</t>
  </si>
  <si>
    <t>56P</t>
  </si>
  <si>
    <t>57P</t>
  </si>
  <si>
    <t>58P.1</t>
  </si>
  <si>
    <t>58P</t>
  </si>
  <si>
    <t>59P</t>
  </si>
  <si>
    <t>60P</t>
  </si>
  <si>
    <t>61P.1</t>
  </si>
  <si>
    <t>61P</t>
  </si>
  <si>
    <t>62P</t>
  </si>
  <si>
    <t>63P</t>
  </si>
  <si>
    <t>64P</t>
  </si>
  <si>
    <t>64P.1</t>
  </si>
  <si>
    <t>65P.1</t>
  </si>
  <si>
    <t>65P</t>
  </si>
  <si>
    <t>66P</t>
  </si>
  <si>
    <t>67P</t>
  </si>
  <si>
    <t>67P.1</t>
  </si>
  <si>
    <t>68P</t>
  </si>
  <si>
    <t>Cena jednostkowa</t>
  </si>
  <si>
    <t>Wartość dla całego okresu obowiązywania umowy</t>
  </si>
  <si>
    <t>Uwagi</t>
  </si>
  <si>
    <t>Netto</t>
  </si>
  <si>
    <t>VAT</t>
  </si>
  <si>
    <t>Brutto</t>
  </si>
  <si>
    <t>ID PWR</t>
  </si>
  <si>
    <t>Adres: Kod pocztowy, miasto, ulica, nr budynku</t>
  </si>
  <si>
    <t>WARIANT PODSTAWOWY A - PWR proponuje Wykonawca
Średnia wartość miesięcznego abonamentu (średnia stanowi iloraz sumy miesięcznych abonamentów Usługi TD dla poszczególnych lokalizacji oraz liczby lokalizacji).</t>
  </si>
  <si>
    <t>nie może przekroczyć 227,00 zł netto</t>
  </si>
  <si>
    <t>WARIANT PODSTAWOWY A - co najmniej jeden PWR proponuje Wykonawca (specyfikacja PWR jest zawarta w pkt 2.1 Załącznika nr 1 do Zapytania ofertowego - SOPZ)</t>
  </si>
  <si>
    <t>WARIANT DODATKOWY B - Wykonawca wybiera FPS z listy Węzłów OSE
Średnia wartość miesięcznego abonamentu (średnia stanowi iloraz sumy miesięcznych abonamentów Usługi TD dla poszczególnych lokalizacji oraz liczby lokalizacji).</t>
  </si>
  <si>
    <t>nie może przekroczyć 250,00 zł netto</t>
  </si>
  <si>
    <t>Abonament miesięczny za zwiększenie przepustowości łącza o każde kolejne 50Mbps/50Mbps powyżej 100Mbps/100Mbps dla jednej Lokalizacji (cena abonamentu musi być taka sama dla każdej lokalizacji) - PWR proponuje Wykonawca</t>
  </si>
  <si>
    <t>jedna cena dla każdej lokalizacji, nie może przekroczyć 70 zł netto</t>
  </si>
  <si>
    <t>nie dotyczy</t>
  </si>
  <si>
    <t>Abonament miesięczny za zwiększenie przepustowości łącza o każde kolejne 50Mbps/50Mbps powyżej 100Mbps/100Mbps dla jednej Lokalizacji (cena abonamentu musi być taka sama dla każdej lokalizacji) - Wykonawca wybiera FPS</t>
  </si>
  <si>
    <t>jedna cena dla każdej lokalizacji, nie może przekroczyć 80 zł netto</t>
  </si>
  <si>
    <t xml:space="preserve">Jednorazowa opłata instalacyjna za uruchomienie usługi TD na łączu Abonenckim (opłata instalacyjna musi być taka sama dla każdej lokalizacji) </t>
  </si>
  <si>
    <t xml:space="preserve">nie może przekroczyć  1300,81 netto za lokalizację, </t>
  </si>
  <si>
    <t>WARIANT DODATKOWY B - Wykonawca wybiera jeden FPS z listy Węzłów OSE  (lista Węzłów OSE jest wskazana w pkt 6 Załącznika nr 1 do Zapytania ofertowego  - SOPZ)</t>
  </si>
  <si>
    <t xml:space="preserve">Zestawienie dostępu na porcie 1 GE dla poziomu Ethernet </t>
  </si>
  <si>
    <t>nie może przekroczyć 
2 876,64 zł netto</t>
  </si>
  <si>
    <t xml:space="preserve">Zestawienie dostępu na porcie 10 GE dla poziomu Ethernet </t>
  </si>
  <si>
    <t>nie może przekroczyć wartości 12 590,99 zł netto</t>
  </si>
  <si>
    <t>UWAGA: ceny znajdujące się na polach oznaczonych kolorem szarym, należy przenieść do odpowiednich pozycji Formularza OFERTA</t>
  </si>
  <si>
    <t>podpis:</t>
  </si>
  <si>
    <t>Wykonawca musi wydrukować i podpisać niniejszy formularz. 
Wszystkie pola oznaczone kolorem powinny zostać wypełnione, przy czym nie ma konieczność proponowania dwóch PWR. 
Brak wskazania co najmiej jednego PWR spowoduje odrzucenie oferty Wykonawcy. 
W sytuacji, gdy Wykonawca zaoferował cenę za WARIANT DODATKOWY B i nie wskazał żadnego FPS z listy Węzłów OSE, Zamawiający oceni ofertę jedynie w zakresie WARIANTU PODSTAWOWEGO A.</t>
  </si>
  <si>
    <t>WARIANT PODSTAWOWY A - PWR proponuje Wykonawca (Załącznik nr 1 do Zapytania Ofertowego - SOPZ pkt 2.1.1)</t>
  </si>
  <si>
    <t>WARIANT DODATKOWY B - Wykonawca wybiera FPS z listy Węzłów OSE (Załącznik nr 1 do Zapytania ofertowego - SOPZ pkt 2.1.3)</t>
  </si>
  <si>
    <t>Data gotowości Operatora do przyjęcia Zamówienia
(dd.mm.rrrr)
data nie może być późniejsza niż 31.12.2019</t>
  </si>
  <si>
    <t>ID proponowanego PWR przez Wykonawcę</t>
  </si>
  <si>
    <t xml:space="preserve">Abonament miesięczny netto za świadczenie usługi Transmisji Danych (TD) o przepustowości 100Mbps/100Mbps w całym okresie obowiązywania umowy </t>
  </si>
  <si>
    <t>Wartość podatku VAT</t>
  </si>
  <si>
    <t>Wartość brutto Abonamentu miesięcznego za świadczenie usługi TD</t>
  </si>
  <si>
    <t>ID FPS wybranego przez Wykonawcę</t>
  </si>
  <si>
    <t>Etykiety wierszy</t>
  </si>
  <si>
    <t>Suma końcowa</t>
  </si>
  <si>
    <t>Suma z liczba lokalizacji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</si>
</sst>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Fill="1" applyBorder="1" applyProtection="1"/>
    <xf numFmtId="164" fontId="1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0" fillId="0" borderId="0" xfId="0" applyProtection="1"/>
    <xf numFmtId="0" fontId="2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Protection="1"/>
    <xf numFmtId="0" fontId="1" fillId="0" borderId="8" xfId="0" applyFont="1" applyFill="1" applyBorder="1" applyProtection="1"/>
    <xf numFmtId="0" fontId="1" fillId="0" borderId="7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vertical="center" wrapText="1"/>
    </xf>
    <xf numFmtId="2" fontId="1" fillId="0" borderId="9" xfId="0" applyNumberFormat="1" applyFont="1" applyFill="1" applyBorder="1" applyProtection="1"/>
    <xf numFmtId="2" fontId="1" fillId="0" borderId="0" xfId="0" applyNumberFormat="1" applyFont="1" applyFill="1" applyBorder="1" applyProtection="1"/>
    <xf numFmtId="2" fontId="1" fillId="0" borderId="8" xfId="0" applyNumberFormat="1" applyFont="1" applyFill="1" applyBorder="1" applyProtection="1"/>
    <xf numFmtId="0" fontId="1" fillId="5" borderId="1" xfId="0" applyFont="1" applyFill="1" applyBorder="1" applyAlignment="1" applyProtection="1">
      <alignment horizontal="center"/>
      <protection locked="0"/>
    </xf>
    <xf numFmtId="2" fontId="1" fillId="5" borderId="9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 wrapText="1"/>
    </xf>
    <xf numFmtId="2" fontId="1" fillId="5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/>
    <xf numFmtId="0" fontId="1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centerContinuous" vertical="center"/>
    </xf>
    <xf numFmtId="0" fontId="0" fillId="2" borderId="1" xfId="0" applyFill="1" applyBorder="1" applyProtection="1"/>
    <xf numFmtId="0" fontId="0" fillId="2" borderId="6" xfId="0" applyFill="1" applyBorder="1" applyProtection="1"/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2" fontId="0" fillId="0" borderId="0" xfId="0" applyNumberFormat="1" applyFill="1" applyProtection="1"/>
    <xf numFmtId="164" fontId="1" fillId="0" borderId="16" xfId="0" applyNumberFormat="1" applyFont="1" applyFill="1" applyBorder="1" applyAlignment="1" applyProtection="1">
      <alignment wrapText="1"/>
    </xf>
    <xf numFmtId="0" fontId="1" fillId="0" borderId="17" xfId="0" applyFont="1" applyFill="1" applyBorder="1" applyProtection="1"/>
    <xf numFmtId="164" fontId="2" fillId="4" borderId="17" xfId="0" applyNumberFormat="1" applyFont="1" applyFill="1" applyBorder="1" applyAlignment="1" applyProtection="1">
      <alignment wrapText="1"/>
    </xf>
    <xf numFmtId="2" fontId="2" fillId="4" borderId="17" xfId="0" applyNumberFormat="1" applyFont="1" applyFill="1" applyBorder="1" applyProtection="1"/>
    <xf numFmtId="164" fontId="1" fillId="0" borderId="17" xfId="0" applyNumberFormat="1" applyFont="1" applyFill="1" applyBorder="1" applyAlignment="1" applyProtection="1">
      <alignment wrapText="1"/>
    </xf>
    <xf numFmtId="0" fontId="2" fillId="0" borderId="0" xfId="0" applyFont="1" applyFill="1" applyBorder="1" applyProtection="1"/>
    <xf numFmtId="164" fontId="1" fillId="0" borderId="0" xfId="0" applyNumberFormat="1" applyFont="1" applyFill="1" applyBorder="1" applyProtection="1"/>
    <xf numFmtId="0" fontId="0" fillId="2" borderId="1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49" fontId="0" fillId="3" borderId="0" xfId="0" applyNumberFormat="1" applyFill="1" applyBorder="1" applyAlignment="1" applyProtection="1">
      <alignment horizontal="center" vertical="center"/>
    </xf>
    <xf numFmtId="0" fontId="0" fillId="6" borderId="0" xfId="0" applyFill="1" applyProtection="1"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1" fillId="5" borderId="3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164" fontId="1" fillId="0" borderId="16" xfId="0" applyNumberFormat="1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 applyAlignment="1" applyProtection="1">
      <alignment horizontal="center" wrapText="1"/>
    </xf>
    <xf numFmtId="164" fontId="1" fillId="0" borderId="17" xfId="0" applyNumberFormat="1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164" fontId="2" fillId="0" borderId="13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center"/>
    </xf>
    <xf numFmtId="164" fontId="2" fillId="0" borderId="15" xfId="0" applyNumberFormat="1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wrapText="1"/>
    </xf>
    <xf numFmtId="164" fontId="1" fillId="0" borderId="16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164" fontId="1" fillId="0" borderId="17" xfId="0" applyNumberFormat="1" applyFont="1" applyFill="1" applyBorder="1" applyAlignment="1" applyProtection="1">
      <alignment horizontal="center"/>
    </xf>
    <xf numFmtId="164" fontId="1" fillId="0" borderId="21" xfId="0" applyNumberFormat="1" applyFont="1" applyFill="1" applyBorder="1" applyAlignment="1" applyProtection="1">
      <alignment horizontal="center"/>
    </xf>
    <xf numFmtId="164" fontId="1" fillId="0" borderId="22" xfId="0" applyNumberFormat="1" applyFont="1" applyFill="1" applyBorder="1" applyAlignment="1" applyProtection="1">
      <alignment horizontal="center"/>
    </xf>
    <xf numFmtId="164" fontId="1" fillId="0" borderId="23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19" xfId="0" applyFont="1" applyFill="1" applyBorder="1" applyAlignment="1" applyProtection="1">
      <alignment horizontal="center" wrapText="1"/>
    </xf>
    <xf numFmtId="0" fontId="1" fillId="0" borderId="20" xfId="0" applyFont="1" applyFill="1" applyBorder="1" applyAlignment="1" applyProtection="1">
      <alignment horizontal="center" wrapText="1"/>
    </xf>
    <xf numFmtId="0" fontId="1" fillId="0" borderId="24" xfId="0" applyFont="1" applyFill="1" applyBorder="1" applyAlignment="1" applyProtection="1">
      <alignment horizontal="center" wrapText="1"/>
    </xf>
    <xf numFmtId="164" fontId="2" fillId="0" borderId="9" xfId="0" applyNumberFormat="1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Żytecki Paweł" refreshedDate="43439.662288541665" createdVersion="6" refreshedVersion="6" minRefreshableVersion="3" recordCount="25" xr:uid="{1995A26F-19DA-442A-A12B-D8612DC53FCD}">
  <cacheSource type="worksheet">
    <worksheetSource ref="A2:F27" sheet="Części_wykaz_POPC"/>
  </cacheSource>
  <cacheFields count="6">
    <cacheField name="LP." numFmtId="0">
      <sharedItems containsSemiMixedTypes="0" containsString="0" containsNumber="1" containsInteger="1" minValue="1" maxValue="25"/>
    </cacheField>
    <cacheField name="Numer Części" numFmtId="0">
      <sharedItems count="25">
        <s v="52P"/>
        <s v="53P"/>
        <s v="53P.1"/>
        <s v="54P"/>
        <s v="54P.1"/>
        <s v="55P"/>
        <s v="55P.1"/>
        <s v="56P"/>
        <s v="57P"/>
        <s v="58P"/>
        <s v="58P.1"/>
        <s v="59P"/>
        <s v="60P"/>
        <s v="61P"/>
        <s v="61P.1"/>
        <s v="62P"/>
        <s v="63P"/>
        <s v="64P"/>
        <s v="64P.1"/>
        <s v="65P"/>
        <s v="65P.1"/>
        <s v="66P"/>
        <s v="67P"/>
        <s v="67P.1"/>
        <s v="68P"/>
      </sharedItems>
    </cacheField>
    <cacheField name="POPC/NIE POPC" numFmtId="0">
      <sharedItems/>
    </cacheField>
    <cacheField name="liczba lokalizacji" numFmtId="0">
      <sharedItems containsSemiMixedTypes="0" containsString="0" containsNumber="1" containsInteger="1" minValue="2" maxValue="76"/>
    </cacheField>
    <cacheField name="Województwo" numFmtId="0">
      <sharedItems count="1">
        <s v="POMORSKIE"/>
      </sharedItems>
    </cacheField>
    <cacheField name="Powiat" numFmtId="0">
      <sharedItems count="17">
        <s v="BYTOWSKI"/>
        <s v="CHOJNICKI"/>
        <s v="CZŁUCHOWSKI"/>
        <s v="GDAŃSKI"/>
        <s v="KARTUSKI"/>
        <s v="KOŚCIERSKI"/>
        <s v="KWIDZYŃSKI"/>
        <s v="LĘBORSKI"/>
        <s v="MALBORSKI"/>
        <s v="NOWODWORSKI"/>
        <s v="PUCKI"/>
        <s v="SŁUPSKI"/>
        <s v="SOPOT"/>
        <s v="STAROGARDZKI"/>
        <s v="SZTUMSKI"/>
        <s v="TCZEWSKI"/>
        <s v="WEJHEROWSK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n v="1"/>
    <x v="0"/>
    <s v="POPC"/>
    <n v="38"/>
    <x v="0"/>
    <x v="0"/>
  </r>
  <r>
    <n v="2"/>
    <x v="1"/>
    <s v="POPC"/>
    <n v="8"/>
    <x v="0"/>
    <x v="1"/>
  </r>
  <r>
    <n v="3"/>
    <x v="2"/>
    <s v="POPC"/>
    <n v="14"/>
    <x v="0"/>
    <x v="1"/>
  </r>
  <r>
    <n v="4"/>
    <x v="3"/>
    <s v="POPC"/>
    <n v="13"/>
    <x v="0"/>
    <x v="2"/>
  </r>
  <r>
    <n v="5"/>
    <x v="4"/>
    <s v="POPC"/>
    <n v="10"/>
    <x v="0"/>
    <x v="2"/>
  </r>
  <r>
    <n v="6"/>
    <x v="5"/>
    <s v="POPC"/>
    <n v="35"/>
    <x v="0"/>
    <x v="3"/>
  </r>
  <r>
    <n v="7"/>
    <x v="6"/>
    <s v="POPC"/>
    <n v="7"/>
    <x v="0"/>
    <x v="3"/>
  </r>
  <r>
    <n v="8"/>
    <x v="7"/>
    <s v="POPC"/>
    <n v="76"/>
    <x v="0"/>
    <x v="4"/>
  </r>
  <r>
    <n v="9"/>
    <x v="8"/>
    <s v="POPC"/>
    <n v="25"/>
    <x v="0"/>
    <x v="5"/>
  </r>
  <r>
    <n v="10"/>
    <x v="9"/>
    <s v="POPC"/>
    <n v="14"/>
    <x v="0"/>
    <x v="6"/>
  </r>
  <r>
    <n v="11"/>
    <x v="10"/>
    <s v="POPC"/>
    <n v="5"/>
    <x v="0"/>
    <x v="6"/>
  </r>
  <r>
    <n v="12"/>
    <x v="11"/>
    <s v="POPC"/>
    <n v="12"/>
    <x v="0"/>
    <x v="7"/>
  </r>
  <r>
    <n v="13"/>
    <x v="12"/>
    <s v="POPC"/>
    <n v="9"/>
    <x v="0"/>
    <x v="8"/>
  </r>
  <r>
    <n v="14"/>
    <x v="13"/>
    <s v="POPC"/>
    <n v="12"/>
    <x v="0"/>
    <x v="9"/>
  </r>
  <r>
    <n v="15"/>
    <x v="14"/>
    <s v="POPC"/>
    <n v="6"/>
    <x v="0"/>
    <x v="9"/>
  </r>
  <r>
    <n v="16"/>
    <x v="15"/>
    <s v="POPC"/>
    <n v="17"/>
    <x v="0"/>
    <x v="10"/>
  </r>
  <r>
    <n v="17"/>
    <x v="16"/>
    <s v="POPC"/>
    <n v="38"/>
    <x v="0"/>
    <x v="11"/>
  </r>
  <r>
    <n v="18"/>
    <x v="17"/>
    <s v="POPC"/>
    <n v="5"/>
    <x v="0"/>
    <x v="12"/>
  </r>
  <r>
    <n v="19"/>
    <x v="18"/>
    <s v="POPC"/>
    <n v="2"/>
    <x v="0"/>
    <x v="12"/>
  </r>
  <r>
    <n v="20"/>
    <x v="19"/>
    <s v="POPC"/>
    <n v="15"/>
    <x v="0"/>
    <x v="13"/>
  </r>
  <r>
    <n v="21"/>
    <x v="20"/>
    <s v="POPC"/>
    <n v="22"/>
    <x v="0"/>
    <x v="13"/>
  </r>
  <r>
    <n v="22"/>
    <x v="21"/>
    <s v="POPC"/>
    <n v="16"/>
    <x v="0"/>
    <x v="14"/>
  </r>
  <r>
    <n v="23"/>
    <x v="22"/>
    <s v="POPC"/>
    <n v="10"/>
    <x v="0"/>
    <x v="15"/>
  </r>
  <r>
    <n v="24"/>
    <x v="23"/>
    <s v="POPC"/>
    <n v="15"/>
    <x v="0"/>
    <x v="15"/>
  </r>
  <r>
    <n v="25"/>
    <x v="24"/>
    <s v="POPC"/>
    <n v="29"/>
    <x v="0"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ABCAED-E7D3-4C75-B3A0-FF6EB0369D1B}" name="Tabela przestawna1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1:B45" firstHeaderRow="1" firstDataRow="1" firstDataCol="1"/>
  <pivotFields count="6">
    <pivotField showAll="0"/>
    <pivotField axis="axisRow"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showAll="0"/>
    <pivotField dataField="1" showAll="0"/>
    <pivotField axis="axisRow" showAll="0">
      <items count="2">
        <item x="0"/>
        <item t="default"/>
      </items>
    </pivotField>
    <pivotField axis="axisRow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</pivotFields>
  <rowFields count="3">
    <field x="4"/>
    <field x="5"/>
    <field x="1"/>
  </rowFields>
  <rowItems count="44">
    <i>
      <x/>
    </i>
    <i r="1">
      <x/>
    </i>
    <i r="2">
      <x/>
    </i>
    <i r="1">
      <x v="1"/>
    </i>
    <i r="2">
      <x v="1"/>
    </i>
    <i r="2">
      <x v="2"/>
    </i>
    <i r="1">
      <x v="2"/>
    </i>
    <i r="2">
      <x v="3"/>
    </i>
    <i r="2">
      <x v="4"/>
    </i>
    <i r="1">
      <x v="3"/>
    </i>
    <i r="2">
      <x v="5"/>
    </i>
    <i r="2">
      <x v="6"/>
    </i>
    <i r="1">
      <x v="4"/>
    </i>
    <i r="2">
      <x v="7"/>
    </i>
    <i r="1">
      <x v="5"/>
    </i>
    <i r="2">
      <x v="8"/>
    </i>
    <i r="1">
      <x v="6"/>
    </i>
    <i r="2">
      <x v="9"/>
    </i>
    <i r="2">
      <x v="10"/>
    </i>
    <i r="1">
      <x v="7"/>
    </i>
    <i r="2">
      <x v="11"/>
    </i>
    <i r="1">
      <x v="8"/>
    </i>
    <i r="2">
      <x v="12"/>
    </i>
    <i r="1">
      <x v="9"/>
    </i>
    <i r="2">
      <x v="13"/>
    </i>
    <i r="2">
      <x v="14"/>
    </i>
    <i r="1">
      <x v="10"/>
    </i>
    <i r="2">
      <x v="15"/>
    </i>
    <i r="1">
      <x v="11"/>
    </i>
    <i r="2">
      <x v="16"/>
    </i>
    <i r="1">
      <x v="12"/>
    </i>
    <i r="2">
      <x v="17"/>
    </i>
    <i r="2">
      <x v="18"/>
    </i>
    <i r="1">
      <x v="13"/>
    </i>
    <i r="2">
      <x v="19"/>
    </i>
    <i r="2">
      <x v="20"/>
    </i>
    <i r="1">
      <x v="14"/>
    </i>
    <i r="2">
      <x v="21"/>
    </i>
    <i r="1">
      <x v="15"/>
    </i>
    <i r="2">
      <x v="22"/>
    </i>
    <i r="2">
      <x v="23"/>
    </i>
    <i r="1">
      <x v="16"/>
    </i>
    <i r="2">
      <x v="24"/>
    </i>
    <i t="grand">
      <x/>
    </i>
  </rowItems>
  <colItems count="1">
    <i/>
  </colItems>
  <dataFields count="1">
    <dataField name="Suma z liczba lokalizacji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75AC0-7689-4D43-8851-062D6E39E77B}">
  <dimension ref="A1:B45"/>
  <sheetViews>
    <sheetView topLeftCell="A25" workbookViewId="0">
      <selection activeCell="E31" sqref="E31"/>
    </sheetView>
  </sheetViews>
  <sheetFormatPr defaultRowHeight="15" x14ac:dyDescent="0.25"/>
  <cols>
    <col min="1" max="1" width="19.85546875" bestFit="1" customWidth="1"/>
    <col min="2" max="2" width="22.140625" bestFit="1" customWidth="1"/>
  </cols>
  <sheetData>
    <row r="1" spans="1:2" x14ac:dyDescent="0.25">
      <c r="A1" s="42" t="s">
        <v>2115</v>
      </c>
      <c r="B1" t="s">
        <v>2117</v>
      </c>
    </row>
    <row r="2" spans="1:2" x14ac:dyDescent="0.25">
      <c r="A2" s="43" t="s">
        <v>14</v>
      </c>
      <c r="B2" s="46">
        <v>453</v>
      </c>
    </row>
    <row r="3" spans="1:2" x14ac:dyDescent="0.25">
      <c r="A3" s="44" t="s">
        <v>1275</v>
      </c>
      <c r="B3" s="46"/>
    </row>
    <row r="4" spans="1:2" x14ac:dyDescent="0.25">
      <c r="A4" s="45" t="s">
        <v>2054</v>
      </c>
      <c r="B4" s="46">
        <v>38</v>
      </c>
    </row>
    <row r="5" spans="1:2" x14ac:dyDescent="0.25">
      <c r="A5" s="44" t="s">
        <v>15</v>
      </c>
      <c r="B5" s="46"/>
    </row>
    <row r="6" spans="1:2" x14ac:dyDescent="0.25">
      <c r="A6" s="45" t="s">
        <v>2055</v>
      </c>
      <c r="B6" s="46">
        <v>8</v>
      </c>
    </row>
    <row r="7" spans="1:2" x14ac:dyDescent="0.25">
      <c r="A7" s="45" t="s">
        <v>2056</v>
      </c>
      <c r="B7" s="46">
        <v>14</v>
      </c>
    </row>
    <row r="8" spans="1:2" x14ac:dyDescent="0.25">
      <c r="A8" s="44" t="s">
        <v>1332</v>
      </c>
      <c r="B8" s="46"/>
    </row>
    <row r="9" spans="1:2" x14ac:dyDescent="0.25">
      <c r="A9" s="45" t="s">
        <v>2057</v>
      </c>
      <c r="B9" s="46">
        <v>13</v>
      </c>
    </row>
    <row r="10" spans="1:2" x14ac:dyDescent="0.25">
      <c r="A10" s="45" t="s">
        <v>2058</v>
      </c>
      <c r="B10" s="46">
        <v>10</v>
      </c>
    </row>
    <row r="11" spans="1:2" x14ac:dyDescent="0.25">
      <c r="A11" s="44" t="s">
        <v>314</v>
      </c>
      <c r="B11" s="46"/>
    </row>
    <row r="12" spans="1:2" x14ac:dyDescent="0.25">
      <c r="A12" s="45" t="s">
        <v>2060</v>
      </c>
      <c r="B12" s="46">
        <v>35</v>
      </c>
    </row>
    <row r="13" spans="1:2" x14ac:dyDescent="0.25">
      <c r="A13" s="45" t="s">
        <v>2059</v>
      </c>
      <c r="B13" s="46">
        <v>7</v>
      </c>
    </row>
    <row r="14" spans="1:2" x14ac:dyDescent="0.25">
      <c r="A14" s="44" t="s">
        <v>341</v>
      </c>
      <c r="B14" s="46"/>
    </row>
    <row r="15" spans="1:2" x14ac:dyDescent="0.25">
      <c r="A15" s="45" t="s">
        <v>2061</v>
      </c>
      <c r="B15" s="46">
        <v>76</v>
      </c>
    </row>
    <row r="16" spans="1:2" x14ac:dyDescent="0.25">
      <c r="A16" s="44" t="s">
        <v>373</v>
      </c>
      <c r="B16" s="46"/>
    </row>
    <row r="17" spans="1:2" x14ac:dyDescent="0.25">
      <c r="A17" s="45" t="s">
        <v>2062</v>
      </c>
      <c r="B17" s="46">
        <v>25</v>
      </c>
    </row>
    <row r="18" spans="1:2" x14ac:dyDescent="0.25">
      <c r="A18" s="44" t="s">
        <v>86</v>
      </c>
      <c r="B18" s="46"/>
    </row>
    <row r="19" spans="1:2" x14ac:dyDescent="0.25">
      <c r="A19" s="45" t="s">
        <v>2064</v>
      </c>
      <c r="B19" s="46">
        <v>14</v>
      </c>
    </row>
    <row r="20" spans="1:2" x14ac:dyDescent="0.25">
      <c r="A20" s="45" t="s">
        <v>2063</v>
      </c>
      <c r="B20" s="46">
        <v>5</v>
      </c>
    </row>
    <row r="21" spans="1:2" x14ac:dyDescent="0.25">
      <c r="A21" s="44" t="s">
        <v>1304</v>
      </c>
      <c r="B21" s="46"/>
    </row>
    <row r="22" spans="1:2" x14ac:dyDescent="0.25">
      <c r="A22" s="45" t="s">
        <v>2065</v>
      </c>
      <c r="B22" s="46">
        <v>12</v>
      </c>
    </row>
    <row r="23" spans="1:2" x14ac:dyDescent="0.25">
      <c r="A23" s="44" t="s">
        <v>133</v>
      </c>
      <c r="B23" s="46"/>
    </row>
    <row r="24" spans="1:2" x14ac:dyDescent="0.25">
      <c r="A24" s="45" t="s">
        <v>2066</v>
      </c>
      <c r="B24" s="46">
        <v>9</v>
      </c>
    </row>
    <row r="25" spans="1:2" x14ac:dyDescent="0.25">
      <c r="A25" s="44" t="s">
        <v>178</v>
      </c>
      <c r="B25" s="46"/>
    </row>
    <row r="26" spans="1:2" x14ac:dyDescent="0.25">
      <c r="A26" s="45" t="s">
        <v>2068</v>
      </c>
      <c r="B26" s="46">
        <v>12</v>
      </c>
    </row>
    <row r="27" spans="1:2" x14ac:dyDescent="0.25">
      <c r="A27" s="45" t="s">
        <v>2067</v>
      </c>
      <c r="B27" s="46">
        <v>6</v>
      </c>
    </row>
    <row r="28" spans="1:2" x14ac:dyDescent="0.25">
      <c r="A28" s="44" t="s">
        <v>527</v>
      </c>
      <c r="B28" s="46"/>
    </row>
    <row r="29" spans="1:2" x14ac:dyDescent="0.25">
      <c r="A29" s="45" t="s">
        <v>2069</v>
      </c>
      <c r="B29" s="46">
        <v>17</v>
      </c>
    </row>
    <row r="30" spans="1:2" x14ac:dyDescent="0.25">
      <c r="A30" s="44" t="s">
        <v>1278</v>
      </c>
      <c r="B30" s="46"/>
    </row>
    <row r="31" spans="1:2" x14ac:dyDescent="0.25">
      <c r="A31" s="45" t="s">
        <v>2070</v>
      </c>
      <c r="B31" s="46">
        <v>38</v>
      </c>
    </row>
    <row r="32" spans="1:2" x14ac:dyDescent="0.25">
      <c r="A32" s="44" t="s">
        <v>1864</v>
      </c>
      <c r="B32" s="46"/>
    </row>
    <row r="33" spans="1:2" x14ac:dyDescent="0.25">
      <c r="A33" s="45" t="s">
        <v>2071</v>
      </c>
      <c r="B33" s="46">
        <v>5</v>
      </c>
    </row>
    <row r="34" spans="1:2" x14ac:dyDescent="0.25">
      <c r="A34" s="45" t="s">
        <v>2072</v>
      </c>
      <c r="B34" s="46">
        <v>2</v>
      </c>
    </row>
    <row r="35" spans="1:2" x14ac:dyDescent="0.25">
      <c r="A35" s="44" t="s">
        <v>78</v>
      </c>
      <c r="B35" s="46"/>
    </row>
    <row r="36" spans="1:2" x14ac:dyDescent="0.25">
      <c r="A36" s="45" t="s">
        <v>2074</v>
      </c>
      <c r="B36" s="46">
        <v>15</v>
      </c>
    </row>
    <row r="37" spans="1:2" x14ac:dyDescent="0.25">
      <c r="A37" s="45" t="s">
        <v>2073</v>
      </c>
      <c r="B37" s="46">
        <v>22</v>
      </c>
    </row>
    <row r="38" spans="1:2" x14ac:dyDescent="0.25">
      <c r="A38" s="44" t="s">
        <v>74</v>
      </c>
      <c r="B38" s="46"/>
    </row>
    <row r="39" spans="1:2" x14ac:dyDescent="0.25">
      <c r="A39" s="45" t="s">
        <v>2075</v>
      </c>
      <c r="B39" s="46">
        <v>16</v>
      </c>
    </row>
    <row r="40" spans="1:2" x14ac:dyDescent="0.25">
      <c r="A40" s="44" t="s">
        <v>386</v>
      </c>
      <c r="B40" s="46"/>
    </row>
    <row r="41" spans="1:2" x14ac:dyDescent="0.25">
      <c r="A41" s="45" t="s">
        <v>2076</v>
      </c>
      <c r="B41" s="46">
        <v>10</v>
      </c>
    </row>
    <row r="42" spans="1:2" x14ac:dyDescent="0.25">
      <c r="A42" s="45" t="s">
        <v>2077</v>
      </c>
      <c r="B42" s="46">
        <v>15</v>
      </c>
    </row>
    <row r="43" spans="1:2" x14ac:dyDescent="0.25">
      <c r="A43" s="44" t="s">
        <v>364</v>
      </c>
      <c r="B43" s="46"/>
    </row>
    <row r="44" spans="1:2" x14ac:dyDescent="0.25">
      <c r="A44" s="45" t="s">
        <v>2078</v>
      </c>
      <c r="B44" s="46">
        <v>29</v>
      </c>
    </row>
    <row r="45" spans="1:2" x14ac:dyDescent="0.25">
      <c r="A45" s="43" t="s">
        <v>2116</v>
      </c>
      <c r="B45" s="46">
        <v>453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20"/>
  <sheetViews>
    <sheetView topLeftCell="J10" workbookViewId="0">
      <selection activeCell="S18" sqref="S18"/>
    </sheetView>
  </sheetViews>
  <sheetFormatPr defaultColWidth="8.7109375" defaultRowHeight="15" x14ac:dyDescent="0.25"/>
  <cols>
    <col min="1" max="1" width="8.7109375" style="4"/>
    <col min="2" max="2" width="10.28515625" style="4" customWidth="1"/>
    <col min="3" max="11" width="8.7109375" style="4"/>
    <col min="12" max="12" width="14.5703125" style="4" customWidth="1"/>
    <col min="13" max="14" width="8.7109375" style="4"/>
    <col min="15" max="15" width="17.140625" style="4" customWidth="1"/>
    <col min="16" max="16" width="12.42578125" style="4" customWidth="1"/>
    <col min="17" max="17" width="18" style="4" customWidth="1"/>
    <col min="18" max="18" width="8.7109375" style="4"/>
    <col min="19" max="19" width="15.28515625" style="4" customWidth="1"/>
    <col min="20" max="20" width="8.7109375" style="4"/>
    <col min="21" max="21" width="21.5703125" style="4" customWidth="1"/>
    <col min="22" max="22" width="8.7109375" style="4"/>
    <col min="23" max="23" width="17" style="4" customWidth="1"/>
    <col min="24" max="16384" width="8.7109375" style="4"/>
  </cols>
  <sheetData>
    <row r="1" spans="1:23" ht="15.75" thickBot="1" x14ac:dyDescent="0.3">
      <c r="A1" s="1" t="s">
        <v>2048</v>
      </c>
      <c r="B1" s="1" t="s">
        <v>2050</v>
      </c>
      <c r="C1" s="1" t="s">
        <v>2052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2071</v>
      </c>
      <c r="B2" s="1">
        <f>M14</f>
        <v>5</v>
      </c>
      <c r="C2" s="1" t="str">
        <f>E16</f>
        <v>SOPOT</v>
      </c>
      <c r="D2" s="1"/>
      <c r="E2" s="1"/>
      <c r="F2" s="1"/>
      <c r="G2" s="57" t="s">
        <v>2079</v>
      </c>
      <c r="H2" s="58"/>
      <c r="I2" s="59"/>
      <c r="J2" s="60" t="s">
        <v>2080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2081</v>
      </c>
      <c r="G3" s="7" t="s">
        <v>2082</v>
      </c>
      <c r="H3" s="1" t="s">
        <v>2083</v>
      </c>
      <c r="I3" s="8" t="s">
        <v>2084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2085</v>
      </c>
      <c r="Q3" s="1" t="s">
        <v>2086</v>
      </c>
      <c r="S3" s="1"/>
      <c r="T3" s="1"/>
      <c r="U3" s="1"/>
      <c r="V3" s="1"/>
    </row>
    <row r="4" spans="1:23" ht="45" x14ac:dyDescent="0.25">
      <c r="A4" s="50" t="s">
        <v>2087</v>
      </c>
      <c r="B4" s="50"/>
      <c r="C4" s="50"/>
      <c r="D4" s="50"/>
      <c r="E4" s="50"/>
      <c r="F4" s="10" t="s">
        <v>2088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ROUND(SUM(Q16:Q20)*60,2)</f>
        <v>0</v>
      </c>
      <c r="K4" s="2">
        <f>SUM(R16:R20)*60</f>
        <v>0</v>
      </c>
      <c r="L4" s="29">
        <f>SUM(S16:S20)*60</f>
        <v>0</v>
      </c>
      <c r="N4" s="51" t="s">
        <v>2089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2090</v>
      </c>
      <c r="B5" s="50"/>
      <c r="C5" s="50"/>
      <c r="D5" s="50"/>
      <c r="E5" s="50"/>
      <c r="F5" s="10" t="s">
        <v>2091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ROUND(SUM(U16:U20)*60,2)</f>
        <v>0</v>
      </c>
      <c r="K5" s="2">
        <f>SUM(V16:V20)*60</f>
        <v>0</v>
      </c>
      <c r="L5" s="29">
        <f>SUM(W16:W20)*60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2092</v>
      </c>
      <c r="B6" s="53"/>
      <c r="C6" s="53"/>
      <c r="D6" s="53"/>
      <c r="E6" s="53"/>
      <c r="F6" s="3" t="s">
        <v>2093</v>
      </c>
      <c r="G6" s="15"/>
      <c r="H6" s="12">
        <f t="shared" ref="H6:H10" si="0">G6*0.23</f>
        <v>0</v>
      </c>
      <c r="I6" s="30">
        <f>ROUND(G6+H6,2)</f>
        <v>0</v>
      </c>
      <c r="J6" s="54" t="s">
        <v>2094</v>
      </c>
      <c r="K6" s="55"/>
      <c r="L6" s="56"/>
      <c r="P6" s="9" t="s">
        <v>2085</v>
      </c>
      <c r="Q6" s="1" t="s">
        <v>2086</v>
      </c>
      <c r="S6" s="5"/>
      <c r="T6" s="5"/>
    </row>
    <row r="7" spans="1:23" ht="68.25" x14ac:dyDescent="0.25">
      <c r="A7" s="53" t="s">
        <v>2095</v>
      </c>
      <c r="B7" s="53"/>
      <c r="C7" s="53"/>
      <c r="D7" s="53"/>
      <c r="E7" s="53"/>
      <c r="F7" s="3" t="s">
        <v>2096</v>
      </c>
      <c r="G7" s="15"/>
      <c r="H7" s="12">
        <f t="shared" si="0"/>
        <v>0</v>
      </c>
      <c r="I7" s="30">
        <f>ROUND(G6+H6,2)</f>
        <v>0</v>
      </c>
      <c r="J7" s="54" t="s">
        <v>2094</v>
      </c>
      <c r="K7" s="55"/>
      <c r="L7" s="56"/>
      <c r="P7" s="9"/>
      <c r="Q7" s="1"/>
      <c r="S7" s="5"/>
      <c r="T7" s="5"/>
    </row>
    <row r="8" spans="1:23" ht="57" x14ac:dyDescent="0.25">
      <c r="A8" s="53" t="s">
        <v>2097</v>
      </c>
      <c r="B8" s="53"/>
      <c r="C8" s="53"/>
      <c r="D8" s="53"/>
      <c r="E8" s="53"/>
      <c r="F8" s="3" t="s">
        <v>2098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2099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2100</v>
      </c>
      <c r="B9" s="65"/>
      <c r="C9" s="65"/>
      <c r="D9" s="65"/>
      <c r="E9" s="65"/>
      <c r="F9" s="3" t="s">
        <v>2101</v>
      </c>
      <c r="G9" s="15"/>
      <c r="H9" s="12">
        <f t="shared" si="0"/>
        <v>0</v>
      </c>
      <c r="I9" s="30">
        <f>ROUND(G9+H9,2)</f>
        <v>0</v>
      </c>
      <c r="J9" s="66" t="s">
        <v>2094</v>
      </c>
      <c r="K9" s="67"/>
      <c r="L9" s="68"/>
      <c r="M9" s="1"/>
      <c r="N9" s="16"/>
    </row>
    <row r="10" spans="1:23" ht="57.75" thickBot="1" x14ac:dyDescent="0.3">
      <c r="A10" s="65" t="s">
        <v>2102</v>
      </c>
      <c r="B10" s="65"/>
      <c r="C10" s="65"/>
      <c r="D10" s="65"/>
      <c r="E10" s="65"/>
      <c r="F10" s="3" t="s">
        <v>2103</v>
      </c>
      <c r="G10" s="17"/>
      <c r="H10" s="18">
        <f t="shared" si="0"/>
        <v>0</v>
      </c>
      <c r="I10" s="30">
        <f>ROUND(G10+H10,2)</f>
        <v>0</v>
      </c>
      <c r="J10" s="69" t="s">
        <v>2094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2104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2105</v>
      </c>
      <c r="I12" s="75"/>
      <c r="J12" s="76"/>
      <c r="K12" s="76"/>
      <c r="L12" s="77"/>
      <c r="M12" s="78" t="s">
        <v>2106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6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5</v>
      </c>
      <c r="N14" s="23">
        <f>SUM(N16:N20)</f>
        <v>5</v>
      </c>
      <c r="P14" s="63" t="s">
        <v>2107</v>
      </c>
      <c r="Q14" s="64"/>
      <c r="R14" s="64"/>
      <c r="S14" s="64"/>
      <c r="T14" s="63" t="s">
        <v>2108</v>
      </c>
      <c r="U14" s="64"/>
      <c r="V14" s="64"/>
      <c r="W14" s="64"/>
    </row>
    <row r="15" spans="1:23" ht="78.7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2046</v>
      </c>
      <c r="O15" s="24" t="s">
        <v>2109</v>
      </c>
      <c r="P15" s="24" t="s">
        <v>2110</v>
      </c>
      <c r="Q15" s="24" t="s">
        <v>2111</v>
      </c>
      <c r="R15" s="24" t="s">
        <v>2112</v>
      </c>
      <c r="S15" s="24" t="s">
        <v>2113</v>
      </c>
      <c r="T15" s="24" t="s">
        <v>2114</v>
      </c>
      <c r="U15" s="24" t="s">
        <v>2111</v>
      </c>
      <c r="V15" s="24" t="s">
        <v>2112</v>
      </c>
      <c r="W15" s="24" t="s">
        <v>2113</v>
      </c>
    </row>
    <row r="16" spans="1:23" x14ac:dyDescent="0.25">
      <c r="A16" s="37">
        <v>7901718</v>
      </c>
      <c r="B16" s="37" t="s">
        <v>1868</v>
      </c>
      <c r="C16" s="38" t="s">
        <v>1869</v>
      </c>
      <c r="D16" s="39" t="s">
        <v>14</v>
      </c>
      <c r="E16" s="39" t="s">
        <v>1864</v>
      </c>
      <c r="F16" s="39" t="s">
        <v>1864</v>
      </c>
      <c r="G16" s="39" t="s">
        <v>1865</v>
      </c>
      <c r="H16" s="39" t="s">
        <v>1864</v>
      </c>
      <c r="I16" s="39" t="s">
        <v>714</v>
      </c>
      <c r="J16" s="39" t="s">
        <v>715</v>
      </c>
      <c r="K16" s="40">
        <v>73</v>
      </c>
      <c r="L16" s="39">
        <v>471662</v>
      </c>
      <c r="M16" s="39">
        <v>730021</v>
      </c>
      <c r="N16" s="39">
        <v>1</v>
      </c>
      <c r="O16" s="41"/>
      <c r="P16" s="41"/>
      <c r="Q16" s="41"/>
      <c r="R16" s="25">
        <f>ROUND(Q16*0.23,2)</f>
        <v>0</v>
      </c>
      <c r="S16" s="26">
        <f>ROUND(SUM(Q16:R16),2)</f>
        <v>0</v>
      </c>
      <c r="T16" s="41"/>
      <c r="U16" s="41"/>
      <c r="V16" s="25">
        <f>ROUND(U16*0.23,2)</f>
        <v>0</v>
      </c>
      <c r="W16" s="26">
        <f>ROUND(SUM(U16:V16),2)</f>
        <v>0</v>
      </c>
    </row>
    <row r="17" spans="1:23" x14ac:dyDescent="0.25">
      <c r="A17" s="37">
        <v>5403991</v>
      </c>
      <c r="B17" s="37" t="s">
        <v>1874</v>
      </c>
      <c r="C17" s="38" t="s">
        <v>1875</v>
      </c>
      <c r="D17" s="39" t="s">
        <v>14</v>
      </c>
      <c r="E17" s="39" t="s">
        <v>1864</v>
      </c>
      <c r="F17" s="39" t="s">
        <v>1864</v>
      </c>
      <c r="G17" s="39" t="s">
        <v>1865</v>
      </c>
      <c r="H17" s="39" t="s">
        <v>1864</v>
      </c>
      <c r="I17" s="39" t="s">
        <v>1876</v>
      </c>
      <c r="J17" s="39" t="s">
        <v>1877</v>
      </c>
      <c r="K17" s="40" t="s">
        <v>1878</v>
      </c>
      <c r="L17" s="39">
        <v>471559</v>
      </c>
      <c r="M17" s="39">
        <v>730485</v>
      </c>
      <c r="N17" s="39">
        <v>1</v>
      </c>
      <c r="O17" s="41"/>
      <c r="P17" s="41"/>
      <c r="Q17" s="41"/>
      <c r="R17" s="25">
        <f t="shared" ref="R17:R20" si="1">ROUND(Q17*0.23,2)</f>
        <v>0</v>
      </c>
      <c r="S17" s="26">
        <f t="shared" ref="S17:S20" si="2">ROUND(SUM(Q17:R17),2)</f>
        <v>0</v>
      </c>
      <c r="T17" s="41"/>
      <c r="U17" s="41"/>
      <c r="V17" s="25">
        <f t="shared" ref="V17:V20" si="3">ROUND(U17*0.23,2)</f>
        <v>0</v>
      </c>
      <c r="W17" s="26">
        <f t="shared" ref="W17:W20" si="4">ROUND(SUM(U17:V17),2)</f>
        <v>0</v>
      </c>
    </row>
    <row r="18" spans="1:23" x14ac:dyDescent="0.25">
      <c r="A18" s="37">
        <v>7973551</v>
      </c>
      <c r="B18" s="37" t="s">
        <v>1879</v>
      </c>
      <c r="C18" s="38" t="s">
        <v>1880</v>
      </c>
      <c r="D18" s="39" t="s">
        <v>14</v>
      </c>
      <c r="E18" s="39" t="s">
        <v>1864</v>
      </c>
      <c r="F18" s="39" t="s">
        <v>1864</v>
      </c>
      <c r="G18" s="39" t="s">
        <v>1865</v>
      </c>
      <c r="H18" s="39" t="s">
        <v>1864</v>
      </c>
      <c r="I18" s="39" t="s">
        <v>1876</v>
      </c>
      <c r="J18" s="39" t="s">
        <v>1877</v>
      </c>
      <c r="K18" s="40">
        <v>751</v>
      </c>
      <c r="L18" s="39">
        <v>471538</v>
      </c>
      <c r="M18" s="39">
        <v>730640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5402822</v>
      </c>
      <c r="B19" s="37" t="s">
        <v>1881</v>
      </c>
      <c r="C19" s="38" t="s">
        <v>1882</v>
      </c>
      <c r="D19" s="39" t="s">
        <v>14</v>
      </c>
      <c r="E19" s="39" t="s">
        <v>1864</v>
      </c>
      <c r="F19" s="39" t="s">
        <v>1864</v>
      </c>
      <c r="G19" s="39" t="s">
        <v>1865</v>
      </c>
      <c r="H19" s="39" t="s">
        <v>1864</v>
      </c>
      <c r="I19" s="39" t="s">
        <v>1733</v>
      </c>
      <c r="J19" s="39" t="s">
        <v>1734</v>
      </c>
      <c r="K19" s="40" t="s">
        <v>1883</v>
      </c>
      <c r="L19" s="39">
        <v>471614</v>
      </c>
      <c r="M19" s="39">
        <v>731368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5405187</v>
      </c>
      <c r="B20" s="37" t="s">
        <v>1884</v>
      </c>
      <c r="C20" s="38" t="s">
        <v>1885</v>
      </c>
      <c r="D20" s="39" t="s">
        <v>14</v>
      </c>
      <c r="E20" s="39" t="s">
        <v>1864</v>
      </c>
      <c r="F20" s="39" t="s">
        <v>1864</v>
      </c>
      <c r="G20" s="39" t="s">
        <v>1865</v>
      </c>
      <c r="H20" s="39" t="s">
        <v>1864</v>
      </c>
      <c r="I20" s="39" t="s">
        <v>1119</v>
      </c>
      <c r="J20" s="39" t="s">
        <v>1120</v>
      </c>
      <c r="K20" s="40">
        <v>1</v>
      </c>
      <c r="L20" s="39">
        <v>471143</v>
      </c>
      <c r="M20" s="39">
        <v>732205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</sheetData>
  <sheetProtection algorithmName="SHA-512" hashValue="ZcXAkzGmCQEafUPdt6aDefi1SBC3a9WCRaSqGN0qfjZ3nupa/tw4VlRhjgyLFfjsPffjzHltXgSmdE/XEGCaHQ==" saltValue="qPW6/TdZy+JzsoP67K+xiQ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53"/>
  <sheetViews>
    <sheetView topLeftCell="H11" workbookViewId="0">
      <selection activeCell="R19" sqref="R19"/>
    </sheetView>
  </sheetViews>
  <sheetFormatPr defaultColWidth="8.7109375" defaultRowHeight="15" x14ac:dyDescent="0.25"/>
  <cols>
    <col min="1" max="1" width="8.7109375" style="4"/>
    <col min="2" max="2" width="10.28515625" style="4" customWidth="1"/>
    <col min="3" max="11" width="8.7109375" style="4"/>
    <col min="12" max="12" width="14.5703125" style="4" customWidth="1"/>
    <col min="13" max="14" width="8.7109375" style="4"/>
    <col min="15" max="15" width="17.140625" style="4" customWidth="1"/>
    <col min="16" max="16" width="12.42578125" style="4" customWidth="1"/>
    <col min="17" max="17" width="18" style="4" customWidth="1"/>
    <col min="18" max="18" width="8.7109375" style="4"/>
    <col min="19" max="19" width="15.28515625" style="4" customWidth="1"/>
    <col min="20" max="20" width="8.7109375" style="4"/>
    <col min="21" max="21" width="21.5703125" style="4" customWidth="1"/>
    <col min="22" max="22" width="8.7109375" style="4"/>
    <col min="23" max="23" width="17" style="4" customWidth="1"/>
    <col min="24" max="16384" width="8.7109375" style="4"/>
  </cols>
  <sheetData>
    <row r="1" spans="1:23" ht="15.75" thickBot="1" x14ac:dyDescent="0.3">
      <c r="A1" s="1" t="s">
        <v>2048</v>
      </c>
      <c r="B1" s="1" t="s">
        <v>2050</v>
      </c>
      <c r="C1" s="1" t="s">
        <v>2052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2070</v>
      </c>
      <c r="B2" s="1">
        <f>M14</f>
        <v>38</v>
      </c>
      <c r="C2" s="1" t="str">
        <f>E16</f>
        <v>SŁUPSKI</v>
      </c>
      <c r="D2" s="1"/>
      <c r="E2" s="1"/>
      <c r="F2" s="1"/>
      <c r="G2" s="57" t="s">
        <v>2079</v>
      </c>
      <c r="H2" s="58"/>
      <c r="I2" s="59"/>
      <c r="J2" s="60" t="s">
        <v>2080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2081</v>
      </c>
      <c r="G3" s="7" t="s">
        <v>2082</v>
      </c>
      <c r="H3" s="1" t="s">
        <v>2083</v>
      </c>
      <c r="I3" s="8" t="s">
        <v>2084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2085</v>
      </c>
      <c r="Q3" s="1" t="s">
        <v>2086</v>
      </c>
      <c r="S3" s="1"/>
      <c r="T3" s="1"/>
      <c r="U3" s="1"/>
      <c r="V3" s="1"/>
    </row>
    <row r="4" spans="1:23" ht="45" x14ac:dyDescent="0.25">
      <c r="A4" s="50" t="s">
        <v>2087</v>
      </c>
      <c r="B4" s="50"/>
      <c r="C4" s="50"/>
      <c r="D4" s="50"/>
      <c r="E4" s="50"/>
      <c r="F4" s="10" t="s">
        <v>2088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ROUND(SUM(Q16:Q53)*60,2)</f>
        <v>0</v>
      </c>
      <c r="K4" s="2">
        <f>SUM(R16:R53)*60</f>
        <v>0</v>
      </c>
      <c r="L4" s="29">
        <f>SUM(S16:S53)*60</f>
        <v>0</v>
      </c>
      <c r="N4" s="51" t="s">
        <v>2089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2090</v>
      </c>
      <c r="B5" s="50"/>
      <c r="C5" s="50"/>
      <c r="D5" s="50"/>
      <c r="E5" s="50"/>
      <c r="F5" s="10" t="s">
        <v>2091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ROUND(SUM(U16:U53)*60,2)</f>
        <v>0</v>
      </c>
      <c r="K5" s="2">
        <f>SUM(V16:V53)*60</f>
        <v>0</v>
      </c>
      <c r="L5" s="29">
        <f>SUM(W16:W53)*60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2092</v>
      </c>
      <c r="B6" s="53"/>
      <c r="C6" s="53"/>
      <c r="D6" s="53"/>
      <c r="E6" s="53"/>
      <c r="F6" s="3" t="s">
        <v>2093</v>
      </c>
      <c r="G6" s="15"/>
      <c r="H6" s="12">
        <f t="shared" ref="H6:H10" si="0">G6*0.23</f>
        <v>0</v>
      </c>
      <c r="I6" s="30">
        <f>ROUND(G6+H6,2)</f>
        <v>0</v>
      </c>
      <c r="J6" s="54" t="s">
        <v>2094</v>
      </c>
      <c r="K6" s="55"/>
      <c r="L6" s="56"/>
      <c r="P6" s="9" t="s">
        <v>2085</v>
      </c>
      <c r="Q6" s="1" t="s">
        <v>2086</v>
      </c>
      <c r="S6" s="5"/>
      <c r="T6" s="5"/>
    </row>
    <row r="7" spans="1:23" ht="68.25" x14ac:dyDescent="0.25">
      <c r="A7" s="53" t="s">
        <v>2095</v>
      </c>
      <c r="B7" s="53"/>
      <c r="C7" s="53"/>
      <c r="D7" s="53"/>
      <c r="E7" s="53"/>
      <c r="F7" s="3" t="s">
        <v>2096</v>
      </c>
      <c r="G7" s="15"/>
      <c r="H7" s="12">
        <f t="shared" si="0"/>
        <v>0</v>
      </c>
      <c r="I7" s="30">
        <f>ROUND(G6+H6,2)</f>
        <v>0</v>
      </c>
      <c r="J7" s="54" t="s">
        <v>2094</v>
      </c>
      <c r="K7" s="55"/>
      <c r="L7" s="56"/>
      <c r="P7" s="9"/>
      <c r="Q7" s="1"/>
      <c r="S7" s="5"/>
      <c r="T7" s="5"/>
    </row>
    <row r="8" spans="1:23" ht="57" x14ac:dyDescent="0.25">
      <c r="A8" s="53" t="s">
        <v>2097</v>
      </c>
      <c r="B8" s="53"/>
      <c r="C8" s="53"/>
      <c r="D8" s="53"/>
      <c r="E8" s="53"/>
      <c r="F8" s="3" t="s">
        <v>2098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2099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2100</v>
      </c>
      <c r="B9" s="65"/>
      <c r="C9" s="65"/>
      <c r="D9" s="65"/>
      <c r="E9" s="65"/>
      <c r="F9" s="3" t="s">
        <v>2101</v>
      </c>
      <c r="G9" s="15"/>
      <c r="H9" s="12">
        <f t="shared" si="0"/>
        <v>0</v>
      </c>
      <c r="I9" s="30">
        <f>ROUND(G9+H9,2)</f>
        <v>0</v>
      </c>
      <c r="J9" s="66" t="s">
        <v>2094</v>
      </c>
      <c r="K9" s="67"/>
      <c r="L9" s="68"/>
      <c r="M9" s="1"/>
      <c r="N9" s="16"/>
    </row>
    <row r="10" spans="1:23" ht="57.75" thickBot="1" x14ac:dyDescent="0.3">
      <c r="A10" s="65" t="s">
        <v>2102</v>
      </c>
      <c r="B10" s="65"/>
      <c r="C10" s="65"/>
      <c r="D10" s="65"/>
      <c r="E10" s="65"/>
      <c r="F10" s="3" t="s">
        <v>2103</v>
      </c>
      <c r="G10" s="17"/>
      <c r="H10" s="18">
        <f t="shared" si="0"/>
        <v>0</v>
      </c>
      <c r="I10" s="30">
        <f>ROUND(G10+H10,2)</f>
        <v>0</v>
      </c>
      <c r="J10" s="69" t="s">
        <v>2094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2104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2105</v>
      </c>
      <c r="I12" s="75"/>
      <c r="J12" s="76"/>
      <c r="K12" s="76"/>
      <c r="L12" s="77"/>
      <c r="M12" s="78" t="s">
        <v>2106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6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38</v>
      </c>
      <c r="N14" s="23">
        <f>SUM(N16:N53)</f>
        <v>38</v>
      </c>
      <c r="P14" s="63" t="s">
        <v>2107</v>
      </c>
      <c r="Q14" s="64"/>
      <c r="R14" s="64"/>
      <c r="S14" s="64"/>
      <c r="T14" s="63" t="s">
        <v>2108</v>
      </c>
      <c r="U14" s="64"/>
      <c r="V14" s="64"/>
      <c r="W14" s="64"/>
    </row>
    <row r="15" spans="1:23" ht="78.7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2046</v>
      </c>
      <c r="O15" s="24" t="s">
        <v>2109</v>
      </c>
      <c r="P15" s="24" t="s">
        <v>2110</v>
      </c>
      <c r="Q15" s="24" t="s">
        <v>2111</v>
      </c>
      <c r="R15" s="24" t="s">
        <v>2112</v>
      </c>
      <c r="S15" s="24" t="s">
        <v>2113</v>
      </c>
      <c r="T15" s="24" t="s">
        <v>2114</v>
      </c>
      <c r="U15" s="24" t="s">
        <v>2111</v>
      </c>
      <c r="V15" s="24" t="s">
        <v>2112</v>
      </c>
      <c r="W15" s="24" t="s">
        <v>2113</v>
      </c>
    </row>
    <row r="16" spans="1:23" x14ac:dyDescent="0.25">
      <c r="A16" s="37">
        <v>5212525</v>
      </c>
      <c r="B16" s="37" t="s">
        <v>1353</v>
      </c>
      <c r="C16" s="38" t="s">
        <v>1354</v>
      </c>
      <c r="D16" s="39" t="s">
        <v>14</v>
      </c>
      <c r="E16" s="39" t="s">
        <v>1278</v>
      </c>
      <c r="F16" s="39" t="s">
        <v>1355</v>
      </c>
      <c r="G16" s="39" t="s">
        <v>1356</v>
      </c>
      <c r="H16" s="39" t="s">
        <v>1355</v>
      </c>
      <c r="I16" s="39" t="s">
        <v>1357</v>
      </c>
      <c r="J16" s="39" t="s">
        <v>1358</v>
      </c>
      <c r="K16" s="40">
        <v>1</v>
      </c>
      <c r="L16" s="39">
        <v>388357</v>
      </c>
      <c r="M16" s="39">
        <v>738724</v>
      </c>
      <c r="N16" s="39">
        <v>1</v>
      </c>
      <c r="O16" s="41"/>
      <c r="P16" s="41"/>
      <c r="Q16" s="41"/>
      <c r="R16" s="25">
        <f>ROUND(Q16*0.23,2)</f>
        <v>0</v>
      </c>
      <c r="S16" s="26">
        <f>ROUND(SUM(Q16:R16),2)</f>
        <v>0</v>
      </c>
      <c r="T16" s="41"/>
      <c r="U16" s="41"/>
      <c r="V16" s="25">
        <f>ROUND(U16*0.23,2)</f>
        <v>0</v>
      </c>
      <c r="W16" s="26">
        <f>ROUND(SUM(U16:V16),2)</f>
        <v>0</v>
      </c>
    </row>
    <row r="17" spans="1:23" x14ac:dyDescent="0.25">
      <c r="A17" s="37">
        <v>5212482</v>
      </c>
      <c r="B17" s="37" t="s">
        <v>1359</v>
      </c>
      <c r="C17" s="38" t="s">
        <v>1360</v>
      </c>
      <c r="D17" s="39" t="s">
        <v>14</v>
      </c>
      <c r="E17" s="39" t="s">
        <v>1278</v>
      </c>
      <c r="F17" s="39" t="s">
        <v>1355</v>
      </c>
      <c r="G17" s="39" t="s">
        <v>1356</v>
      </c>
      <c r="H17" s="39" t="s">
        <v>1355</v>
      </c>
      <c r="I17" s="39" t="s">
        <v>1361</v>
      </c>
      <c r="J17" s="39" t="s">
        <v>1362</v>
      </c>
      <c r="K17" s="40">
        <v>1</v>
      </c>
      <c r="L17" s="39">
        <v>388197</v>
      </c>
      <c r="M17" s="39">
        <v>738924</v>
      </c>
      <c r="N17" s="39">
        <v>1</v>
      </c>
      <c r="O17" s="41"/>
      <c r="P17" s="41"/>
      <c r="Q17" s="41"/>
      <c r="R17" s="25">
        <f t="shared" ref="R17:R53" si="1">ROUND(Q17*0.23,2)</f>
        <v>0</v>
      </c>
      <c r="S17" s="26">
        <f t="shared" ref="S17:S53" si="2">ROUND(SUM(Q17:R17),2)</f>
        <v>0</v>
      </c>
      <c r="T17" s="41"/>
      <c r="U17" s="41"/>
      <c r="V17" s="25">
        <f t="shared" ref="V17:V53" si="3">ROUND(U17*0.23,2)</f>
        <v>0</v>
      </c>
      <c r="W17" s="26">
        <f t="shared" ref="W17:W53" si="4">ROUND(SUM(U17:V17),2)</f>
        <v>0</v>
      </c>
    </row>
    <row r="18" spans="1:23" x14ac:dyDescent="0.25">
      <c r="A18" s="37">
        <v>5212675</v>
      </c>
      <c r="B18" s="37" t="s">
        <v>1363</v>
      </c>
      <c r="C18" s="38" t="s">
        <v>1364</v>
      </c>
      <c r="D18" s="39" t="s">
        <v>14</v>
      </c>
      <c r="E18" s="39" t="s">
        <v>1278</v>
      </c>
      <c r="F18" s="39" t="s">
        <v>1355</v>
      </c>
      <c r="G18" s="39" t="s">
        <v>1365</v>
      </c>
      <c r="H18" s="39" t="s">
        <v>1366</v>
      </c>
      <c r="I18" s="39" t="s">
        <v>17</v>
      </c>
      <c r="J18" s="39" t="s">
        <v>18</v>
      </c>
      <c r="K18" s="40">
        <v>42</v>
      </c>
      <c r="L18" s="39">
        <v>390930</v>
      </c>
      <c r="M18" s="39">
        <v>741674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5212792</v>
      </c>
      <c r="B19" s="37" t="s">
        <v>1367</v>
      </c>
      <c r="C19" s="38" t="s">
        <v>1368</v>
      </c>
      <c r="D19" s="39" t="s">
        <v>14</v>
      </c>
      <c r="E19" s="39" t="s">
        <v>1278</v>
      </c>
      <c r="F19" s="39" t="s">
        <v>1355</v>
      </c>
      <c r="G19" s="39" t="s">
        <v>1369</v>
      </c>
      <c r="H19" s="39" t="s">
        <v>1370</v>
      </c>
      <c r="I19" s="39" t="s">
        <v>17</v>
      </c>
      <c r="J19" s="39" t="s">
        <v>18</v>
      </c>
      <c r="K19" s="40">
        <v>1</v>
      </c>
      <c r="L19" s="39">
        <v>387700</v>
      </c>
      <c r="M19" s="39">
        <v>732641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5213320</v>
      </c>
      <c r="B20" s="37" t="s">
        <v>1371</v>
      </c>
      <c r="C20" s="38" t="s">
        <v>1372</v>
      </c>
      <c r="D20" s="39" t="s">
        <v>14</v>
      </c>
      <c r="E20" s="39" t="s">
        <v>1278</v>
      </c>
      <c r="F20" s="39" t="s">
        <v>1355</v>
      </c>
      <c r="G20" s="39" t="s">
        <v>1373</v>
      </c>
      <c r="H20" s="39" t="s">
        <v>1374</v>
      </c>
      <c r="I20" s="39" t="s">
        <v>17</v>
      </c>
      <c r="J20" s="39" t="s">
        <v>18</v>
      </c>
      <c r="K20" s="40">
        <v>20</v>
      </c>
      <c r="L20" s="39">
        <v>384883</v>
      </c>
      <c r="M20" s="39">
        <v>736613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5214545</v>
      </c>
      <c r="B21" s="37" t="s">
        <v>1384</v>
      </c>
      <c r="C21" s="38" t="s">
        <v>1385</v>
      </c>
      <c r="D21" s="39" t="s">
        <v>14</v>
      </c>
      <c r="E21" s="39" t="s">
        <v>1278</v>
      </c>
      <c r="F21" s="39" t="s">
        <v>1325</v>
      </c>
      <c r="G21" s="39" t="s">
        <v>1386</v>
      </c>
      <c r="H21" s="39" t="s">
        <v>1325</v>
      </c>
      <c r="I21" s="39" t="s">
        <v>1387</v>
      </c>
      <c r="J21" s="39" t="s">
        <v>1388</v>
      </c>
      <c r="K21" s="40">
        <v>3</v>
      </c>
      <c r="L21" s="39">
        <v>380194</v>
      </c>
      <c r="M21" s="39">
        <v>725223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25">
      <c r="A22" s="37">
        <v>5215113</v>
      </c>
      <c r="B22" s="37" t="s">
        <v>1389</v>
      </c>
      <c r="C22" s="38" t="s">
        <v>1390</v>
      </c>
      <c r="D22" s="39" t="s">
        <v>14</v>
      </c>
      <c r="E22" s="39" t="s">
        <v>1278</v>
      </c>
      <c r="F22" s="39" t="s">
        <v>1325</v>
      </c>
      <c r="G22" s="39" t="s">
        <v>1391</v>
      </c>
      <c r="H22" s="39" t="s">
        <v>1392</v>
      </c>
      <c r="I22" s="39" t="s">
        <v>17</v>
      </c>
      <c r="J22" s="39" t="s">
        <v>18</v>
      </c>
      <c r="K22" s="40" t="s">
        <v>1393</v>
      </c>
      <c r="L22" s="39">
        <v>391595</v>
      </c>
      <c r="M22" s="39">
        <v>719218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25">
      <c r="A23" s="37">
        <v>5215151</v>
      </c>
      <c r="B23" s="37" t="s">
        <v>1394</v>
      </c>
      <c r="C23" s="38" t="s">
        <v>1395</v>
      </c>
      <c r="D23" s="39" t="s">
        <v>14</v>
      </c>
      <c r="E23" s="39" t="s">
        <v>1278</v>
      </c>
      <c r="F23" s="39" t="s">
        <v>1325</v>
      </c>
      <c r="G23" s="39" t="s">
        <v>1396</v>
      </c>
      <c r="H23" s="39" t="s">
        <v>1397</v>
      </c>
      <c r="I23" s="39" t="s">
        <v>17</v>
      </c>
      <c r="J23" s="39" t="s">
        <v>18</v>
      </c>
      <c r="K23" s="40">
        <v>19</v>
      </c>
      <c r="L23" s="39">
        <v>394380</v>
      </c>
      <c r="M23" s="39">
        <v>715786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  <row r="24" spans="1:23" x14ac:dyDescent="0.25">
      <c r="A24" s="37">
        <v>5216320</v>
      </c>
      <c r="B24" s="37" t="s">
        <v>1399</v>
      </c>
      <c r="C24" s="38" t="s">
        <v>1400</v>
      </c>
      <c r="D24" s="39" t="s">
        <v>14</v>
      </c>
      <c r="E24" s="39" t="s">
        <v>1278</v>
      </c>
      <c r="F24" s="39" t="s">
        <v>1398</v>
      </c>
      <c r="G24" s="39" t="s">
        <v>1401</v>
      </c>
      <c r="H24" s="39" t="s">
        <v>602</v>
      </c>
      <c r="I24" s="39" t="s">
        <v>17</v>
      </c>
      <c r="J24" s="39" t="s">
        <v>18</v>
      </c>
      <c r="K24" s="40">
        <v>31</v>
      </c>
      <c r="L24" s="39">
        <v>403917</v>
      </c>
      <c r="M24" s="39">
        <v>753412</v>
      </c>
      <c r="N24" s="39">
        <v>1</v>
      </c>
      <c r="O24" s="41"/>
      <c r="P24" s="41"/>
      <c r="Q24" s="41"/>
      <c r="R24" s="25">
        <f t="shared" si="1"/>
        <v>0</v>
      </c>
      <c r="S24" s="26">
        <f t="shared" si="2"/>
        <v>0</v>
      </c>
      <c r="T24" s="41"/>
      <c r="U24" s="41"/>
      <c r="V24" s="25">
        <f t="shared" si="3"/>
        <v>0</v>
      </c>
      <c r="W24" s="26">
        <f t="shared" si="4"/>
        <v>0</v>
      </c>
    </row>
    <row r="25" spans="1:23" x14ac:dyDescent="0.25">
      <c r="A25" s="37">
        <v>5216602</v>
      </c>
      <c r="B25" s="37" t="s">
        <v>1402</v>
      </c>
      <c r="C25" s="38" t="s">
        <v>1403</v>
      </c>
      <c r="D25" s="39" t="s">
        <v>14</v>
      </c>
      <c r="E25" s="39" t="s">
        <v>1278</v>
      </c>
      <c r="F25" s="39" t="s">
        <v>1398</v>
      </c>
      <c r="G25" s="39" t="s">
        <v>1404</v>
      </c>
      <c r="H25" s="39" t="s">
        <v>1405</v>
      </c>
      <c r="I25" s="39" t="s">
        <v>17</v>
      </c>
      <c r="J25" s="39" t="s">
        <v>18</v>
      </c>
      <c r="K25" s="40">
        <v>37</v>
      </c>
      <c r="L25" s="39">
        <v>401648</v>
      </c>
      <c r="M25" s="39">
        <v>745598</v>
      </c>
      <c r="N25" s="39">
        <v>1</v>
      </c>
      <c r="O25" s="41"/>
      <c r="P25" s="41"/>
      <c r="Q25" s="41"/>
      <c r="R25" s="25">
        <f t="shared" si="1"/>
        <v>0</v>
      </c>
      <c r="S25" s="26">
        <f t="shared" si="2"/>
        <v>0</v>
      </c>
      <c r="T25" s="41"/>
      <c r="U25" s="41"/>
      <c r="V25" s="25">
        <f t="shared" si="3"/>
        <v>0</v>
      </c>
      <c r="W25" s="26">
        <f t="shared" si="4"/>
        <v>0</v>
      </c>
    </row>
    <row r="26" spans="1:23" x14ac:dyDescent="0.25">
      <c r="A26" s="37">
        <v>5216655</v>
      </c>
      <c r="B26" s="37" t="s">
        <v>1406</v>
      </c>
      <c r="C26" s="38" t="s">
        <v>1407</v>
      </c>
      <c r="D26" s="39" t="s">
        <v>14</v>
      </c>
      <c r="E26" s="39" t="s">
        <v>1278</v>
      </c>
      <c r="F26" s="39" t="s">
        <v>1398</v>
      </c>
      <c r="G26" s="39" t="s">
        <v>1408</v>
      </c>
      <c r="H26" s="39" t="s">
        <v>1409</v>
      </c>
      <c r="I26" s="39" t="s">
        <v>17</v>
      </c>
      <c r="J26" s="39" t="s">
        <v>18</v>
      </c>
      <c r="K26" s="40">
        <v>19</v>
      </c>
      <c r="L26" s="39">
        <v>397658</v>
      </c>
      <c r="M26" s="39">
        <v>746910</v>
      </c>
      <c r="N26" s="39">
        <v>1</v>
      </c>
      <c r="O26" s="41"/>
      <c r="P26" s="41"/>
      <c r="Q26" s="41"/>
      <c r="R26" s="25">
        <f t="shared" si="1"/>
        <v>0</v>
      </c>
      <c r="S26" s="26">
        <f t="shared" si="2"/>
        <v>0</v>
      </c>
      <c r="T26" s="41"/>
      <c r="U26" s="41"/>
      <c r="V26" s="25">
        <f t="shared" si="3"/>
        <v>0</v>
      </c>
      <c r="W26" s="26">
        <f t="shared" si="4"/>
        <v>0</v>
      </c>
    </row>
    <row r="27" spans="1:23" x14ac:dyDescent="0.25">
      <c r="A27" s="37">
        <v>5216947</v>
      </c>
      <c r="B27" s="37" t="s">
        <v>1410</v>
      </c>
      <c r="C27" s="38" t="s">
        <v>1411</v>
      </c>
      <c r="D27" s="39" t="s">
        <v>14</v>
      </c>
      <c r="E27" s="39" t="s">
        <v>1278</v>
      </c>
      <c r="F27" s="39" t="s">
        <v>1398</v>
      </c>
      <c r="G27" s="39" t="s">
        <v>1412</v>
      </c>
      <c r="H27" s="39" t="s">
        <v>1413</v>
      </c>
      <c r="I27" s="39" t="s">
        <v>17</v>
      </c>
      <c r="J27" s="39" t="s">
        <v>18</v>
      </c>
      <c r="K27" s="40">
        <v>26</v>
      </c>
      <c r="L27" s="39">
        <v>384544</v>
      </c>
      <c r="M27" s="39">
        <v>748935</v>
      </c>
      <c r="N27" s="39">
        <v>1</v>
      </c>
      <c r="O27" s="41"/>
      <c r="P27" s="41"/>
      <c r="Q27" s="41"/>
      <c r="R27" s="25">
        <f t="shared" si="1"/>
        <v>0</v>
      </c>
      <c r="S27" s="26">
        <f t="shared" si="2"/>
        <v>0</v>
      </c>
      <c r="T27" s="41"/>
      <c r="U27" s="41"/>
      <c r="V27" s="25">
        <f t="shared" si="3"/>
        <v>0</v>
      </c>
      <c r="W27" s="26">
        <f t="shared" si="4"/>
        <v>0</v>
      </c>
    </row>
    <row r="28" spans="1:23" x14ac:dyDescent="0.25">
      <c r="A28" s="37">
        <v>5217515</v>
      </c>
      <c r="B28" s="37" t="s">
        <v>1414</v>
      </c>
      <c r="C28" s="38" t="s">
        <v>1415</v>
      </c>
      <c r="D28" s="39" t="s">
        <v>14</v>
      </c>
      <c r="E28" s="39" t="s">
        <v>1278</v>
      </c>
      <c r="F28" s="39" t="s">
        <v>1416</v>
      </c>
      <c r="G28" s="39" t="s">
        <v>1417</v>
      </c>
      <c r="H28" s="39" t="s">
        <v>1418</v>
      </c>
      <c r="I28" s="39" t="s">
        <v>17</v>
      </c>
      <c r="J28" s="39" t="s">
        <v>18</v>
      </c>
      <c r="K28" s="40">
        <v>59</v>
      </c>
      <c r="L28" s="39">
        <v>367210</v>
      </c>
      <c r="M28" s="39">
        <v>714502</v>
      </c>
      <c r="N28" s="39">
        <v>1</v>
      </c>
      <c r="O28" s="41"/>
      <c r="P28" s="41"/>
      <c r="Q28" s="41"/>
      <c r="R28" s="25">
        <f t="shared" si="1"/>
        <v>0</v>
      </c>
      <c r="S28" s="26">
        <f t="shared" si="2"/>
        <v>0</v>
      </c>
      <c r="T28" s="41"/>
      <c r="U28" s="41"/>
      <c r="V28" s="25">
        <f t="shared" si="3"/>
        <v>0</v>
      </c>
      <c r="W28" s="26">
        <f t="shared" si="4"/>
        <v>0</v>
      </c>
    </row>
    <row r="29" spans="1:23" x14ac:dyDescent="0.25">
      <c r="A29" s="37">
        <v>5217964</v>
      </c>
      <c r="B29" s="37" t="s">
        <v>1419</v>
      </c>
      <c r="C29" s="38" t="s">
        <v>1420</v>
      </c>
      <c r="D29" s="39" t="s">
        <v>14</v>
      </c>
      <c r="E29" s="39" t="s">
        <v>1278</v>
      </c>
      <c r="F29" s="39" t="s">
        <v>1416</v>
      </c>
      <c r="G29" s="39" t="s">
        <v>1421</v>
      </c>
      <c r="H29" s="39" t="s">
        <v>1422</v>
      </c>
      <c r="I29" s="39" t="s">
        <v>640</v>
      </c>
      <c r="J29" s="39" t="s">
        <v>641</v>
      </c>
      <c r="K29" s="40">
        <v>6</v>
      </c>
      <c r="L29" s="39">
        <v>362022</v>
      </c>
      <c r="M29" s="39">
        <v>716941</v>
      </c>
      <c r="N29" s="39">
        <v>1</v>
      </c>
      <c r="O29" s="41"/>
      <c r="P29" s="41"/>
      <c r="Q29" s="41"/>
      <c r="R29" s="25">
        <f t="shared" si="1"/>
        <v>0</v>
      </c>
      <c r="S29" s="26">
        <f t="shared" si="2"/>
        <v>0</v>
      </c>
      <c r="T29" s="41"/>
      <c r="U29" s="41"/>
      <c r="V29" s="25">
        <f t="shared" si="3"/>
        <v>0</v>
      </c>
      <c r="W29" s="26">
        <f t="shared" si="4"/>
        <v>0</v>
      </c>
    </row>
    <row r="30" spans="1:23" x14ac:dyDescent="0.25">
      <c r="A30" s="37">
        <v>9223325</v>
      </c>
      <c r="B30" s="37" t="s">
        <v>1423</v>
      </c>
      <c r="C30" s="38" t="s">
        <v>1424</v>
      </c>
      <c r="D30" s="39" t="s">
        <v>14</v>
      </c>
      <c r="E30" s="39" t="s">
        <v>1278</v>
      </c>
      <c r="F30" s="39" t="s">
        <v>1416</v>
      </c>
      <c r="G30" s="39" t="s">
        <v>1425</v>
      </c>
      <c r="H30" s="39" t="s">
        <v>1426</v>
      </c>
      <c r="I30" s="39" t="s">
        <v>17</v>
      </c>
      <c r="J30" s="39" t="s">
        <v>18</v>
      </c>
      <c r="K30" s="40">
        <v>17</v>
      </c>
      <c r="L30" s="39">
        <v>358988</v>
      </c>
      <c r="M30" s="39">
        <v>697365</v>
      </c>
      <c r="N30" s="39">
        <v>1</v>
      </c>
      <c r="O30" s="41"/>
      <c r="P30" s="41"/>
      <c r="Q30" s="41"/>
      <c r="R30" s="25">
        <f t="shared" si="1"/>
        <v>0</v>
      </c>
      <c r="S30" s="26">
        <f t="shared" si="2"/>
        <v>0</v>
      </c>
      <c r="T30" s="41"/>
      <c r="U30" s="41"/>
      <c r="V30" s="25">
        <f t="shared" si="3"/>
        <v>0</v>
      </c>
      <c r="W30" s="26">
        <f t="shared" si="4"/>
        <v>0</v>
      </c>
    </row>
    <row r="31" spans="1:23" x14ac:dyDescent="0.25">
      <c r="A31" s="37">
        <v>5218295</v>
      </c>
      <c r="B31" s="37" t="s">
        <v>1427</v>
      </c>
      <c r="C31" s="38" t="s">
        <v>1428</v>
      </c>
      <c r="D31" s="39" t="s">
        <v>14</v>
      </c>
      <c r="E31" s="39" t="s">
        <v>1278</v>
      </c>
      <c r="F31" s="39" t="s">
        <v>1416</v>
      </c>
      <c r="G31" s="39" t="s">
        <v>1425</v>
      </c>
      <c r="H31" s="39" t="s">
        <v>1426</v>
      </c>
      <c r="I31" s="39" t="s">
        <v>17</v>
      </c>
      <c r="J31" s="39" t="s">
        <v>18</v>
      </c>
      <c r="K31" s="40">
        <v>39</v>
      </c>
      <c r="L31" s="39">
        <v>358247</v>
      </c>
      <c r="M31" s="39">
        <v>697252</v>
      </c>
      <c r="N31" s="39">
        <v>1</v>
      </c>
      <c r="O31" s="41"/>
      <c r="P31" s="41"/>
      <c r="Q31" s="41"/>
      <c r="R31" s="25">
        <f t="shared" si="1"/>
        <v>0</v>
      </c>
      <c r="S31" s="26">
        <f t="shared" si="2"/>
        <v>0</v>
      </c>
      <c r="T31" s="41"/>
      <c r="U31" s="41"/>
      <c r="V31" s="25">
        <f t="shared" si="3"/>
        <v>0</v>
      </c>
      <c r="W31" s="26">
        <f t="shared" si="4"/>
        <v>0</v>
      </c>
    </row>
    <row r="32" spans="1:23" x14ac:dyDescent="0.25">
      <c r="A32" s="37">
        <v>5218397</v>
      </c>
      <c r="B32" s="37" t="s">
        <v>1429</v>
      </c>
      <c r="C32" s="38" t="s">
        <v>1430</v>
      </c>
      <c r="D32" s="39" t="s">
        <v>14</v>
      </c>
      <c r="E32" s="39" t="s">
        <v>1278</v>
      </c>
      <c r="F32" s="39" t="s">
        <v>1416</v>
      </c>
      <c r="G32" s="39" t="s">
        <v>1431</v>
      </c>
      <c r="H32" s="39" t="s">
        <v>1432</v>
      </c>
      <c r="I32" s="39" t="s">
        <v>17</v>
      </c>
      <c r="J32" s="39" t="s">
        <v>18</v>
      </c>
      <c r="K32" s="40">
        <v>1</v>
      </c>
      <c r="L32" s="39">
        <v>360045</v>
      </c>
      <c r="M32" s="39">
        <v>708174</v>
      </c>
      <c r="N32" s="39">
        <v>1</v>
      </c>
      <c r="O32" s="41"/>
      <c r="P32" s="41"/>
      <c r="Q32" s="41"/>
      <c r="R32" s="25">
        <f t="shared" si="1"/>
        <v>0</v>
      </c>
      <c r="S32" s="26">
        <f t="shared" si="2"/>
        <v>0</v>
      </c>
      <c r="T32" s="41"/>
      <c r="U32" s="41"/>
      <c r="V32" s="25">
        <f t="shared" si="3"/>
        <v>0</v>
      </c>
      <c r="W32" s="26">
        <f t="shared" si="4"/>
        <v>0</v>
      </c>
    </row>
    <row r="33" spans="1:23" x14ac:dyDescent="0.25">
      <c r="A33" s="37">
        <v>5218399</v>
      </c>
      <c r="B33" s="37" t="s">
        <v>1433</v>
      </c>
      <c r="C33" s="38" t="s">
        <v>1434</v>
      </c>
      <c r="D33" s="39" t="s">
        <v>14</v>
      </c>
      <c r="E33" s="39" t="s">
        <v>1278</v>
      </c>
      <c r="F33" s="39" t="s">
        <v>1416</v>
      </c>
      <c r="G33" s="39" t="s">
        <v>1431</v>
      </c>
      <c r="H33" s="39" t="s">
        <v>1432</v>
      </c>
      <c r="I33" s="39" t="s">
        <v>17</v>
      </c>
      <c r="J33" s="39" t="s">
        <v>18</v>
      </c>
      <c r="K33" s="40">
        <v>21</v>
      </c>
      <c r="L33" s="39">
        <v>360352</v>
      </c>
      <c r="M33" s="39">
        <v>708917</v>
      </c>
      <c r="N33" s="39">
        <v>1</v>
      </c>
      <c r="O33" s="41"/>
      <c r="P33" s="41"/>
      <c r="Q33" s="41"/>
      <c r="R33" s="25">
        <f t="shared" si="1"/>
        <v>0</v>
      </c>
      <c r="S33" s="26">
        <f t="shared" si="2"/>
        <v>0</v>
      </c>
      <c r="T33" s="41"/>
      <c r="U33" s="41"/>
      <c r="V33" s="25">
        <f t="shared" si="3"/>
        <v>0</v>
      </c>
      <c r="W33" s="26">
        <f t="shared" si="4"/>
        <v>0</v>
      </c>
    </row>
    <row r="34" spans="1:23" x14ac:dyDescent="0.25">
      <c r="A34" s="37">
        <v>5219461</v>
      </c>
      <c r="B34" s="37" t="s">
        <v>1435</v>
      </c>
      <c r="C34" s="38" t="s">
        <v>1436</v>
      </c>
      <c r="D34" s="39" t="s">
        <v>14</v>
      </c>
      <c r="E34" s="39" t="s">
        <v>1278</v>
      </c>
      <c r="F34" s="39" t="s">
        <v>1437</v>
      </c>
      <c r="G34" s="39" t="s">
        <v>1438</v>
      </c>
      <c r="H34" s="39" t="s">
        <v>1437</v>
      </c>
      <c r="I34" s="39" t="s">
        <v>19</v>
      </c>
      <c r="J34" s="39" t="s">
        <v>20</v>
      </c>
      <c r="K34" s="40">
        <v>63</v>
      </c>
      <c r="L34" s="39">
        <v>370256</v>
      </c>
      <c r="M34" s="39">
        <v>732400</v>
      </c>
      <c r="N34" s="39">
        <v>1</v>
      </c>
      <c r="O34" s="41"/>
      <c r="P34" s="41"/>
      <c r="Q34" s="41"/>
      <c r="R34" s="25">
        <f t="shared" si="1"/>
        <v>0</v>
      </c>
      <c r="S34" s="26">
        <f t="shared" si="2"/>
        <v>0</v>
      </c>
      <c r="T34" s="41"/>
      <c r="U34" s="41"/>
      <c r="V34" s="25">
        <f t="shared" si="3"/>
        <v>0</v>
      </c>
      <c r="W34" s="26">
        <f t="shared" si="4"/>
        <v>0</v>
      </c>
    </row>
    <row r="35" spans="1:23" x14ac:dyDescent="0.25">
      <c r="A35" s="37">
        <v>5221079</v>
      </c>
      <c r="B35" s="37" t="s">
        <v>1439</v>
      </c>
      <c r="C35" s="38" t="s">
        <v>1440</v>
      </c>
      <c r="D35" s="39" t="s">
        <v>14</v>
      </c>
      <c r="E35" s="39" t="s">
        <v>1278</v>
      </c>
      <c r="F35" s="39" t="s">
        <v>1437</v>
      </c>
      <c r="G35" s="39" t="s">
        <v>1441</v>
      </c>
      <c r="H35" s="39" t="s">
        <v>1442</v>
      </c>
      <c r="I35" s="39" t="s">
        <v>17</v>
      </c>
      <c r="J35" s="39" t="s">
        <v>18</v>
      </c>
      <c r="K35" s="40">
        <v>4</v>
      </c>
      <c r="L35" s="39">
        <v>363961</v>
      </c>
      <c r="M35" s="39">
        <v>727119</v>
      </c>
      <c r="N35" s="39">
        <v>1</v>
      </c>
      <c r="O35" s="41"/>
      <c r="P35" s="41"/>
      <c r="Q35" s="41"/>
      <c r="R35" s="25">
        <f t="shared" si="1"/>
        <v>0</v>
      </c>
      <c r="S35" s="26">
        <f t="shared" si="2"/>
        <v>0</v>
      </c>
      <c r="T35" s="41"/>
      <c r="U35" s="41"/>
      <c r="V35" s="25">
        <f t="shared" si="3"/>
        <v>0</v>
      </c>
      <c r="W35" s="26">
        <f t="shared" si="4"/>
        <v>0</v>
      </c>
    </row>
    <row r="36" spans="1:23" x14ac:dyDescent="0.25">
      <c r="A36" s="37">
        <v>5221206</v>
      </c>
      <c r="B36" s="37" t="s">
        <v>1443</v>
      </c>
      <c r="C36" s="38" t="s">
        <v>1444</v>
      </c>
      <c r="D36" s="39" t="s">
        <v>14</v>
      </c>
      <c r="E36" s="39" t="s">
        <v>1278</v>
      </c>
      <c r="F36" s="39" t="s">
        <v>1437</v>
      </c>
      <c r="G36" s="39" t="s">
        <v>1445</v>
      </c>
      <c r="H36" s="39" t="s">
        <v>1446</v>
      </c>
      <c r="I36" s="39" t="s">
        <v>25</v>
      </c>
      <c r="J36" s="39" t="s">
        <v>26</v>
      </c>
      <c r="K36" s="40">
        <v>1</v>
      </c>
      <c r="L36" s="39">
        <v>361615</v>
      </c>
      <c r="M36" s="39">
        <v>730959</v>
      </c>
      <c r="N36" s="39">
        <v>1</v>
      </c>
      <c r="O36" s="41"/>
      <c r="P36" s="41"/>
      <c r="Q36" s="41"/>
      <c r="R36" s="25">
        <f t="shared" si="1"/>
        <v>0</v>
      </c>
      <c r="S36" s="26">
        <f t="shared" si="2"/>
        <v>0</v>
      </c>
      <c r="T36" s="41"/>
      <c r="U36" s="41"/>
      <c r="V36" s="25">
        <f t="shared" si="3"/>
        <v>0</v>
      </c>
      <c r="W36" s="26">
        <f t="shared" si="4"/>
        <v>0</v>
      </c>
    </row>
    <row r="37" spans="1:23" x14ac:dyDescent="0.25">
      <c r="A37" s="37">
        <v>5222089</v>
      </c>
      <c r="B37" s="37" t="s">
        <v>1530</v>
      </c>
      <c r="C37" s="38" t="s">
        <v>1531</v>
      </c>
      <c r="D37" s="39" t="s">
        <v>14</v>
      </c>
      <c r="E37" s="39" t="s">
        <v>1278</v>
      </c>
      <c r="F37" s="39" t="s">
        <v>1532</v>
      </c>
      <c r="G37" s="39" t="s">
        <v>1533</v>
      </c>
      <c r="H37" s="39" t="s">
        <v>1534</v>
      </c>
      <c r="I37" s="39" t="s">
        <v>17</v>
      </c>
      <c r="J37" s="39" t="s">
        <v>18</v>
      </c>
      <c r="K37" s="40">
        <v>22</v>
      </c>
      <c r="L37" s="39">
        <v>397538</v>
      </c>
      <c r="M37" s="39">
        <v>729609</v>
      </c>
      <c r="N37" s="39">
        <v>1</v>
      </c>
      <c r="O37" s="41"/>
      <c r="P37" s="41"/>
      <c r="Q37" s="41"/>
      <c r="R37" s="25">
        <f t="shared" si="1"/>
        <v>0</v>
      </c>
      <c r="S37" s="26">
        <f t="shared" si="2"/>
        <v>0</v>
      </c>
      <c r="T37" s="41"/>
      <c r="U37" s="41"/>
      <c r="V37" s="25">
        <f t="shared" si="3"/>
        <v>0</v>
      </c>
      <c r="W37" s="26">
        <f t="shared" si="4"/>
        <v>0</v>
      </c>
    </row>
    <row r="38" spans="1:23" x14ac:dyDescent="0.25">
      <c r="A38" s="37">
        <v>5222612</v>
      </c>
      <c r="B38" s="37" t="s">
        <v>1535</v>
      </c>
      <c r="C38" s="38" t="s">
        <v>1536</v>
      </c>
      <c r="D38" s="39" t="s">
        <v>14</v>
      </c>
      <c r="E38" s="39" t="s">
        <v>1278</v>
      </c>
      <c r="F38" s="39" t="s">
        <v>1532</v>
      </c>
      <c r="G38" s="39" t="s">
        <v>1537</v>
      </c>
      <c r="H38" s="39" t="s">
        <v>1532</v>
      </c>
      <c r="I38" s="39" t="s">
        <v>1538</v>
      </c>
      <c r="J38" s="39" t="s">
        <v>1539</v>
      </c>
      <c r="K38" s="40">
        <v>16</v>
      </c>
      <c r="L38" s="39">
        <v>401789</v>
      </c>
      <c r="M38" s="39">
        <v>736190</v>
      </c>
      <c r="N38" s="39">
        <v>1</v>
      </c>
      <c r="O38" s="41"/>
      <c r="P38" s="41"/>
      <c r="Q38" s="41"/>
      <c r="R38" s="25">
        <f t="shared" si="1"/>
        <v>0</v>
      </c>
      <c r="S38" s="26">
        <f t="shared" si="2"/>
        <v>0</v>
      </c>
      <c r="T38" s="41"/>
      <c r="U38" s="41"/>
      <c r="V38" s="25">
        <f t="shared" si="3"/>
        <v>0</v>
      </c>
      <c r="W38" s="26">
        <f t="shared" si="4"/>
        <v>0</v>
      </c>
    </row>
    <row r="39" spans="1:23" x14ac:dyDescent="0.25">
      <c r="A39" s="37">
        <v>5222761</v>
      </c>
      <c r="B39" s="37" t="s">
        <v>1540</v>
      </c>
      <c r="C39" s="38" t="s">
        <v>1541</v>
      </c>
      <c r="D39" s="39" t="s">
        <v>14</v>
      </c>
      <c r="E39" s="39" t="s">
        <v>1278</v>
      </c>
      <c r="F39" s="39" t="s">
        <v>1532</v>
      </c>
      <c r="G39" s="39" t="s">
        <v>1542</v>
      </c>
      <c r="H39" s="39" t="s">
        <v>1543</v>
      </c>
      <c r="I39" s="39" t="s">
        <v>17</v>
      </c>
      <c r="J39" s="39" t="s">
        <v>18</v>
      </c>
      <c r="K39" s="40" t="s">
        <v>1544</v>
      </c>
      <c r="L39" s="39">
        <v>404745</v>
      </c>
      <c r="M39" s="39">
        <v>738902</v>
      </c>
      <c r="N39" s="39">
        <v>1</v>
      </c>
      <c r="O39" s="41"/>
      <c r="P39" s="41"/>
      <c r="Q39" s="41"/>
      <c r="R39" s="25">
        <f t="shared" si="1"/>
        <v>0</v>
      </c>
      <c r="S39" s="26">
        <f t="shared" si="2"/>
        <v>0</v>
      </c>
      <c r="T39" s="41"/>
      <c r="U39" s="41"/>
      <c r="V39" s="25">
        <f t="shared" si="3"/>
        <v>0</v>
      </c>
      <c r="W39" s="26">
        <f t="shared" si="4"/>
        <v>0</v>
      </c>
    </row>
    <row r="40" spans="1:23" x14ac:dyDescent="0.25">
      <c r="A40" s="37">
        <v>5223149</v>
      </c>
      <c r="B40" s="37" t="s">
        <v>1560</v>
      </c>
      <c r="C40" s="38" t="s">
        <v>1561</v>
      </c>
      <c r="D40" s="39" t="s">
        <v>14</v>
      </c>
      <c r="E40" s="39" t="s">
        <v>1278</v>
      </c>
      <c r="F40" s="39" t="s">
        <v>1562</v>
      </c>
      <c r="G40" s="39" t="s">
        <v>1563</v>
      </c>
      <c r="H40" s="39" t="s">
        <v>1564</v>
      </c>
      <c r="I40" s="39" t="s">
        <v>1565</v>
      </c>
      <c r="J40" s="39" t="s">
        <v>1566</v>
      </c>
      <c r="K40" s="40">
        <v>89</v>
      </c>
      <c r="L40" s="39">
        <v>365920</v>
      </c>
      <c r="M40" s="39">
        <v>736787</v>
      </c>
      <c r="N40" s="39">
        <v>1</v>
      </c>
      <c r="O40" s="41"/>
      <c r="P40" s="41"/>
      <c r="Q40" s="41"/>
      <c r="R40" s="25">
        <f t="shared" si="1"/>
        <v>0</v>
      </c>
      <c r="S40" s="26">
        <f t="shared" si="2"/>
        <v>0</v>
      </c>
      <c r="T40" s="41"/>
      <c r="U40" s="41"/>
      <c r="V40" s="25">
        <f t="shared" si="3"/>
        <v>0</v>
      </c>
      <c r="W40" s="26">
        <f t="shared" si="4"/>
        <v>0</v>
      </c>
    </row>
    <row r="41" spans="1:23" x14ac:dyDescent="0.25">
      <c r="A41" s="37">
        <v>5223879</v>
      </c>
      <c r="B41" s="37" t="s">
        <v>1567</v>
      </c>
      <c r="C41" s="38" t="s">
        <v>1568</v>
      </c>
      <c r="D41" s="39" t="s">
        <v>14</v>
      </c>
      <c r="E41" s="39" t="s">
        <v>1278</v>
      </c>
      <c r="F41" s="39" t="s">
        <v>1562</v>
      </c>
      <c r="G41" s="39" t="s">
        <v>1569</v>
      </c>
      <c r="H41" s="39" t="s">
        <v>1570</v>
      </c>
      <c r="I41" s="39" t="s">
        <v>17</v>
      </c>
      <c r="J41" s="39" t="s">
        <v>20</v>
      </c>
      <c r="K41" s="40">
        <v>47</v>
      </c>
      <c r="L41" s="39">
        <v>377255</v>
      </c>
      <c r="M41" s="39">
        <v>732206</v>
      </c>
      <c r="N41" s="39">
        <v>1</v>
      </c>
      <c r="O41" s="41"/>
      <c r="P41" s="41"/>
      <c r="Q41" s="41"/>
      <c r="R41" s="25">
        <f t="shared" si="1"/>
        <v>0</v>
      </c>
      <c r="S41" s="26">
        <f t="shared" si="2"/>
        <v>0</v>
      </c>
      <c r="T41" s="41"/>
      <c r="U41" s="41"/>
      <c r="V41" s="25">
        <f t="shared" si="3"/>
        <v>0</v>
      </c>
      <c r="W41" s="26">
        <f t="shared" si="4"/>
        <v>0</v>
      </c>
    </row>
    <row r="42" spans="1:23" x14ac:dyDescent="0.25">
      <c r="A42" s="37">
        <v>5224114</v>
      </c>
      <c r="B42" s="37" t="s">
        <v>1571</v>
      </c>
      <c r="C42" s="38" t="s">
        <v>1572</v>
      </c>
      <c r="D42" s="39" t="s">
        <v>14</v>
      </c>
      <c r="E42" s="39" t="s">
        <v>1278</v>
      </c>
      <c r="F42" s="39" t="s">
        <v>1562</v>
      </c>
      <c r="G42" s="39" t="s">
        <v>1573</v>
      </c>
      <c r="H42" s="39" t="s">
        <v>1574</v>
      </c>
      <c r="I42" s="39" t="s">
        <v>25</v>
      </c>
      <c r="J42" s="39" t="s">
        <v>26</v>
      </c>
      <c r="K42" s="40">
        <v>3</v>
      </c>
      <c r="L42" s="39">
        <v>378233</v>
      </c>
      <c r="M42" s="39">
        <v>739649</v>
      </c>
      <c r="N42" s="39">
        <v>1</v>
      </c>
      <c r="O42" s="41"/>
      <c r="P42" s="41"/>
      <c r="Q42" s="41"/>
      <c r="R42" s="25">
        <f t="shared" si="1"/>
        <v>0</v>
      </c>
      <c r="S42" s="26">
        <f t="shared" si="2"/>
        <v>0</v>
      </c>
      <c r="T42" s="41"/>
      <c r="U42" s="41"/>
      <c r="V42" s="25">
        <f t="shared" si="3"/>
        <v>0</v>
      </c>
      <c r="W42" s="26">
        <f t="shared" si="4"/>
        <v>0</v>
      </c>
    </row>
    <row r="43" spans="1:23" x14ac:dyDescent="0.25">
      <c r="A43" s="37">
        <v>5225754</v>
      </c>
      <c r="B43" s="37" t="s">
        <v>1575</v>
      </c>
      <c r="C43" s="38" t="s">
        <v>1576</v>
      </c>
      <c r="D43" s="39" t="s">
        <v>14</v>
      </c>
      <c r="E43" s="39" t="s">
        <v>1278</v>
      </c>
      <c r="F43" s="39" t="s">
        <v>1562</v>
      </c>
      <c r="G43" s="39" t="s">
        <v>1577</v>
      </c>
      <c r="H43" s="39" t="s">
        <v>1578</v>
      </c>
      <c r="I43" s="39" t="s">
        <v>1323</v>
      </c>
      <c r="J43" s="39" t="s">
        <v>1324</v>
      </c>
      <c r="K43" s="40">
        <v>42</v>
      </c>
      <c r="L43" s="39">
        <v>374543</v>
      </c>
      <c r="M43" s="39">
        <v>739396</v>
      </c>
      <c r="N43" s="39">
        <v>1</v>
      </c>
      <c r="O43" s="41"/>
      <c r="P43" s="41"/>
      <c r="Q43" s="41"/>
      <c r="R43" s="25">
        <f t="shared" si="1"/>
        <v>0</v>
      </c>
      <c r="S43" s="26">
        <f t="shared" si="2"/>
        <v>0</v>
      </c>
      <c r="T43" s="41"/>
      <c r="U43" s="41"/>
      <c r="V43" s="25">
        <f t="shared" si="3"/>
        <v>0</v>
      </c>
      <c r="W43" s="26">
        <f t="shared" si="4"/>
        <v>0</v>
      </c>
    </row>
    <row r="44" spans="1:23" x14ac:dyDescent="0.25">
      <c r="A44" s="37">
        <v>5226941</v>
      </c>
      <c r="B44" s="37" t="s">
        <v>1579</v>
      </c>
      <c r="C44" s="38" t="s">
        <v>1580</v>
      </c>
      <c r="D44" s="39" t="s">
        <v>14</v>
      </c>
      <c r="E44" s="39" t="s">
        <v>1278</v>
      </c>
      <c r="F44" s="39" t="s">
        <v>1562</v>
      </c>
      <c r="G44" s="39" t="s">
        <v>1581</v>
      </c>
      <c r="H44" s="39" t="s">
        <v>1582</v>
      </c>
      <c r="I44" s="39" t="s">
        <v>17</v>
      </c>
      <c r="J44" s="39" t="s">
        <v>18</v>
      </c>
      <c r="K44" s="40">
        <v>44</v>
      </c>
      <c r="L44" s="39">
        <v>377508</v>
      </c>
      <c r="M44" s="39">
        <v>743914</v>
      </c>
      <c r="N44" s="39">
        <v>1</v>
      </c>
      <c r="O44" s="41"/>
      <c r="P44" s="41"/>
      <c r="Q44" s="41"/>
      <c r="R44" s="25">
        <f t="shared" si="1"/>
        <v>0</v>
      </c>
      <c r="S44" s="26">
        <f t="shared" si="2"/>
        <v>0</v>
      </c>
      <c r="T44" s="41"/>
      <c r="U44" s="41"/>
      <c r="V44" s="25">
        <f t="shared" si="3"/>
        <v>0</v>
      </c>
      <c r="W44" s="26">
        <f t="shared" si="4"/>
        <v>0</v>
      </c>
    </row>
    <row r="45" spans="1:23" x14ac:dyDescent="0.25">
      <c r="A45" s="37">
        <v>5228029</v>
      </c>
      <c r="B45" s="37" t="s">
        <v>1622</v>
      </c>
      <c r="C45" s="38" t="s">
        <v>1623</v>
      </c>
      <c r="D45" s="39" t="s">
        <v>14</v>
      </c>
      <c r="E45" s="39" t="s">
        <v>1278</v>
      </c>
      <c r="F45" s="39" t="s">
        <v>1624</v>
      </c>
      <c r="G45" s="39" t="s">
        <v>1625</v>
      </c>
      <c r="H45" s="39" t="s">
        <v>1626</v>
      </c>
      <c r="I45" s="39" t="s">
        <v>17</v>
      </c>
      <c r="J45" s="39" t="s">
        <v>18</v>
      </c>
      <c r="K45" s="40">
        <v>55</v>
      </c>
      <c r="L45" s="39">
        <v>365973</v>
      </c>
      <c r="M45" s="39">
        <v>743876</v>
      </c>
      <c r="N45" s="39">
        <v>1</v>
      </c>
      <c r="O45" s="41"/>
      <c r="P45" s="41"/>
      <c r="Q45" s="41"/>
      <c r="R45" s="25">
        <f t="shared" si="1"/>
        <v>0</v>
      </c>
      <c r="S45" s="26">
        <f t="shared" si="2"/>
        <v>0</v>
      </c>
      <c r="T45" s="41"/>
      <c r="U45" s="41"/>
      <c r="V45" s="25">
        <f t="shared" si="3"/>
        <v>0</v>
      </c>
      <c r="W45" s="26">
        <f t="shared" si="4"/>
        <v>0</v>
      </c>
    </row>
    <row r="46" spans="1:23" x14ac:dyDescent="0.25">
      <c r="A46" s="37">
        <v>5231445</v>
      </c>
      <c r="B46" s="37" t="s">
        <v>1627</v>
      </c>
      <c r="C46" s="38" t="s">
        <v>1628</v>
      </c>
      <c r="D46" s="39" t="s">
        <v>14</v>
      </c>
      <c r="E46" s="39" t="s">
        <v>1278</v>
      </c>
      <c r="F46" s="39" t="s">
        <v>1624</v>
      </c>
      <c r="G46" s="39" t="s">
        <v>1629</v>
      </c>
      <c r="H46" s="39" t="s">
        <v>1630</v>
      </c>
      <c r="I46" s="39" t="s">
        <v>17</v>
      </c>
      <c r="J46" s="39" t="s">
        <v>18</v>
      </c>
      <c r="K46" s="40">
        <v>28</v>
      </c>
      <c r="L46" s="39">
        <v>355277</v>
      </c>
      <c r="M46" s="39">
        <v>741984</v>
      </c>
      <c r="N46" s="39">
        <v>1</v>
      </c>
      <c r="O46" s="41"/>
      <c r="P46" s="41"/>
      <c r="Q46" s="41"/>
      <c r="R46" s="25">
        <f t="shared" si="1"/>
        <v>0</v>
      </c>
      <c r="S46" s="26">
        <f t="shared" si="2"/>
        <v>0</v>
      </c>
      <c r="T46" s="41"/>
      <c r="U46" s="41"/>
      <c r="V46" s="25">
        <f t="shared" si="3"/>
        <v>0</v>
      </c>
      <c r="W46" s="26">
        <f t="shared" si="4"/>
        <v>0</v>
      </c>
    </row>
    <row r="47" spans="1:23" x14ac:dyDescent="0.25">
      <c r="A47" s="37">
        <v>5211795</v>
      </c>
      <c r="B47" s="37" t="s">
        <v>2006</v>
      </c>
      <c r="C47" s="38" t="s">
        <v>2007</v>
      </c>
      <c r="D47" s="39" t="s">
        <v>14</v>
      </c>
      <c r="E47" s="39" t="s">
        <v>1278</v>
      </c>
      <c r="F47" s="39" t="s">
        <v>1624</v>
      </c>
      <c r="G47" s="39" t="s">
        <v>2008</v>
      </c>
      <c r="H47" s="39" t="s">
        <v>1624</v>
      </c>
      <c r="I47" s="39" t="s">
        <v>781</v>
      </c>
      <c r="J47" s="39" t="s">
        <v>782</v>
      </c>
      <c r="K47" s="40">
        <v>12</v>
      </c>
      <c r="L47" s="39">
        <v>362536</v>
      </c>
      <c r="M47" s="39">
        <v>747934</v>
      </c>
      <c r="N47" s="39">
        <v>1</v>
      </c>
      <c r="O47" s="41"/>
      <c r="P47" s="41"/>
      <c r="Q47" s="41"/>
      <c r="R47" s="25">
        <f t="shared" si="1"/>
        <v>0</v>
      </c>
      <c r="S47" s="26">
        <f t="shared" si="2"/>
        <v>0</v>
      </c>
      <c r="T47" s="41"/>
      <c r="U47" s="41"/>
      <c r="V47" s="25">
        <f t="shared" si="3"/>
        <v>0</v>
      </c>
      <c r="W47" s="26">
        <f t="shared" si="4"/>
        <v>0</v>
      </c>
    </row>
    <row r="48" spans="1:23" x14ac:dyDescent="0.25">
      <c r="A48" s="37">
        <v>5211826</v>
      </c>
      <c r="B48" s="37" t="s">
        <v>2009</v>
      </c>
      <c r="C48" s="38" t="s">
        <v>2010</v>
      </c>
      <c r="D48" s="39" t="s">
        <v>14</v>
      </c>
      <c r="E48" s="39" t="s">
        <v>1278</v>
      </c>
      <c r="F48" s="39" t="s">
        <v>1624</v>
      </c>
      <c r="G48" s="39" t="s">
        <v>2008</v>
      </c>
      <c r="H48" s="39" t="s">
        <v>1624</v>
      </c>
      <c r="I48" s="39" t="s">
        <v>2011</v>
      </c>
      <c r="J48" s="39" t="s">
        <v>2012</v>
      </c>
      <c r="K48" s="40">
        <v>18</v>
      </c>
      <c r="L48" s="39">
        <v>361149</v>
      </c>
      <c r="M48" s="39">
        <v>747639</v>
      </c>
      <c r="N48" s="39">
        <v>1</v>
      </c>
      <c r="O48" s="41"/>
      <c r="P48" s="41"/>
      <c r="Q48" s="41"/>
      <c r="R48" s="25">
        <f t="shared" si="1"/>
        <v>0</v>
      </c>
      <c r="S48" s="26">
        <f t="shared" si="2"/>
        <v>0</v>
      </c>
      <c r="T48" s="41"/>
      <c r="U48" s="41"/>
      <c r="V48" s="25">
        <f t="shared" si="3"/>
        <v>0</v>
      </c>
      <c r="W48" s="26">
        <f t="shared" si="4"/>
        <v>0</v>
      </c>
    </row>
    <row r="49" spans="1:23" x14ac:dyDescent="0.25">
      <c r="A49" s="37">
        <v>5211842</v>
      </c>
      <c r="B49" s="37" t="s">
        <v>2013</v>
      </c>
      <c r="C49" s="38" t="s">
        <v>2014</v>
      </c>
      <c r="D49" s="39" t="s">
        <v>14</v>
      </c>
      <c r="E49" s="39" t="s">
        <v>1278</v>
      </c>
      <c r="F49" s="39" t="s">
        <v>1624</v>
      </c>
      <c r="G49" s="39" t="s">
        <v>2008</v>
      </c>
      <c r="H49" s="39" t="s">
        <v>1624</v>
      </c>
      <c r="I49" s="39" t="s">
        <v>2011</v>
      </c>
      <c r="J49" s="39" t="s">
        <v>2012</v>
      </c>
      <c r="K49" s="40" t="s">
        <v>2015</v>
      </c>
      <c r="L49" s="39">
        <v>361599</v>
      </c>
      <c r="M49" s="39">
        <v>748169</v>
      </c>
      <c r="N49" s="39">
        <v>1</v>
      </c>
      <c r="O49" s="41"/>
      <c r="P49" s="41"/>
      <c r="Q49" s="41"/>
      <c r="R49" s="25">
        <f t="shared" si="1"/>
        <v>0</v>
      </c>
      <c r="S49" s="26">
        <f t="shared" si="2"/>
        <v>0</v>
      </c>
      <c r="T49" s="41"/>
      <c r="U49" s="41"/>
      <c r="V49" s="25">
        <f t="shared" si="3"/>
        <v>0</v>
      </c>
      <c r="W49" s="26">
        <f t="shared" si="4"/>
        <v>0</v>
      </c>
    </row>
    <row r="50" spans="1:23" x14ac:dyDescent="0.25">
      <c r="A50" s="37">
        <v>5211873</v>
      </c>
      <c r="B50" s="37" t="s">
        <v>2016</v>
      </c>
      <c r="C50" s="38" t="s">
        <v>2017</v>
      </c>
      <c r="D50" s="39" t="s">
        <v>14</v>
      </c>
      <c r="E50" s="39" t="s">
        <v>1278</v>
      </c>
      <c r="F50" s="39" t="s">
        <v>1624</v>
      </c>
      <c r="G50" s="39" t="s">
        <v>2008</v>
      </c>
      <c r="H50" s="39" t="s">
        <v>1624</v>
      </c>
      <c r="I50" s="39" t="s">
        <v>1703</v>
      </c>
      <c r="J50" s="39" t="s">
        <v>1704</v>
      </c>
      <c r="K50" s="40">
        <v>1</v>
      </c>
      <c r="L50" s="39">
        <v>362249</v>
      </c>
      <c r="M50" s="39">
        <v>748120</v>
      </c>
      <c r="N50" s="39">
        <v>1</v>
      </c>
      <c r="O50" s="41"/>
      <c r="P50" s="41"/>
      <c r="Q50" s="41"/>
      <c r="R50" s="25">
        <f t="shared" si="1"/>
        <v>0</v>
      </c>
      <c r="S50" s="26">
        <f t="shared" si="2"/>
        <v>0</v>
      </c>
      <c r="T50" s="41"/>
      <c r="U50" s="41"/>
      <c r="V50" s="25">
        <f t="shared" si="3"/>
        <v>0</v>
      </c>
      <c r="W50" s="26">
        <f t="shared" si="4"/>
        <v>0</v>
      </c>
    </row>
    <row r="51" spans="1:23" x14ac:dyDescent="0.25">
      <c r="A51" s="37">
        <v>5211424</v>
      </c>
      <c r="B51" s="37" t="s">
        <v>2018</v>
      </c>
      <c r="C51" s="38" t="s">
        <v>2019</v>
      </c>
      <c r="D51" s="39" t="s">
        <v>14</v>
      </c>
      <c r="E51" s="39" t="s">
        <v>1278</v>
      </c>
      <c r="F51" s="39" t="s">
        <v>1624</v>
      </c>
      <c r="G51" s="39" t="s">
        <v>2008</v>
      </c>
      <c r="H51" s="39" t="s">
        <v>1624</v>
      </c>
      <c r="I51" s="39" t="s">
        <v>2020</v>
      </c>
      <c r="J51" s="39" t="s">
        <v>2021</v>
      </c>
      <c r="K51" s="40">
        <v>5</v>
      </c>
      <c r="L51" s="39">
        <v>362238</v>
      </c>
      <c r="M51" s="39">
        <v>748381</v>
      </c>
      <c r="N51" s="39">
        <v>1</v>
      </c>
      <c r="O51" s="41"/>
      <c r="P51" s="41"/>
      <c r="Q51" s="41"/>
      <c r="R51" s="25">
        <f t="shared" si="1"/>
        <v>0</v>
      </c>
      <c r="S51" s="26">
        <f t="shared" si="2"/>
        <v>0</v>
      </c>
      <c r="T51" s="41"/>
      <c r="U51" s="41"/>
      <c r="V51" s="25">
        <f t="shared" si="3"/>
        <v>0</v>
      </c>
      <c r="W51" s="26">
        <f t="shared" si="4"/>
        <v>0</v>
      </c>
    </row>
    <row r="52" spans="1:23" x14ac:dyDescent="0.25">
      <c r="A52" s="37">
        <v>5212120</v>
      </c>
      <c r="B52" s="37" t="s">
        <v>2022</v>
      </c>
      <c r="C52" s="38" t="s">
        <v>2023</v>
      </c>
      <c r="D52" s="39" t="s">
        <v>14</v>
      </c>
      <c r="E52" s="39" t="s">
        <v>1278</v>
      </c>
      <c r="F52" s="39" t="s">
        <v>1624</v>
      </c>
      <c r="G52" s="39" t="s">
        <v>2008</v>
      </c>
      <c r="H52" s="39" t="s">
        <v>1624</v>
      </c>
      <c r="I52" s="39" t="s">
        <v>2020</v>
      </c>
      <c r="J52" s="39" t="s">
        <v>2021</v>
      </c>
      <c r="K52" s="40">
        <v>7</v>
      </c>
      <c r="L52" s="39">
        <v>362230</v>
      </c>
      <c r="M52" s="39">
        <v>748341</v>
      </c>
      <c r="N52" s="39">
        <v>1</v>
      </c>
      <c r="O52" s="41"/>
      <c r="P52" s="41"/>
      <c r="Q52" s="41"/>
      <c r="R52" s="25">
        <f t="shared" si="1"/>
        <v>0</v>
      </c>
      <c r="S52" s="26">
        <f t="shared" si="2"/>
        <v>0</v>
      </c>
      <c r="T52" s="41"/>
      <c r="U52" s="41"/>
      <c r="V52" s="25">
        <f t="shared" si="3"/>
        <v>0</v>
      </c>
      <c r="W52" s="26">
        <f t="shared" si="4"/>
        <v>0</v>
      </c>
    </row>
    <row r="53" spans="1:23" x14ac:dyDescent="0.25">
      <c r="A53" s="37">
        <v>8000100</v>
      </c>
      <c r="B53" s="37" t="s">
        <v>2032</v>
      </c>
      <c r="C53" s="38" t="s">
        <v>2033</v>
      </c>
      <c r="D53" s="39" t="s">
        <v>14</v>
      </c>
      <c r="E53" s="39" t="s">
        <v>1278</v>
      </c>
      <c r="F53" s="39" t="s">
        <v>1416</v>
      </c>
      <c r="G53" s="39" t="s">
        <v>2034</v>
      </c>
      <c r="H53" s="39" t="s">
        <v>2035</v>
      </c>
      <c r="I53" s="39" t="s">
        <v>17</v>
      </c>
      <c r="J53" s="39" t="s">
        <v>18</v>
      </c>
      <c r="K53" s="39">
        <v>38</v>
      </c>
      <c r="L53" s="39">
        <v>361449</v>
      </c>
      <c r="M53" s="39">
        <v>705054</v>
      </c>
      <c r="N53" s="39">
        <v>1</v>
      </c>
      <c r="O53" s="41"/>
      <c r="P53" s="41"/>
      <c r="Q53" s="41"/>
      <c r="R53" s="25">
        <f t="shared" si="1"/>
        <v>0</v>
      </c>
      <c r="S53" s="26">
        <f t="shared" si="2"/>
        <v>0</v>
      </c>
      <c r="T53" s="41"/>
      <c r="U53" s="41"/>
      <c r="V53" s="25">
        <f t="shared" si="3"/>
        <v>0</v>
      </c>
      <c r="W53" s="26">
        <f t="shared" si="4"/>
        <v>0</v>
      </c>
    </row>
  </sheetData>
  <sheetProtection algorithmName="SHA-512" hashValue="ZtdWmKn3Ru9qE6nvX913QtFIkwfsgmDVnVRdLeNRyrnhOQE4Hno1NuziacQn5EjIBIgV+yoFZjHmZJujHMMxTA==" saltValue="7+aq7sV0AHFw4Mw2nsCDKw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32"/>
  <sheetViews>
    <sheetView tabSelected="1" topLeftCell="I1" workbookViewId="0">
      <selection activeCell="R6" sqref="R6"/>
    </sheetView>
  </sheetViews>
  <sheetFormatPr defaultColWidth="8.7109375" defaultRowHeight="15" x14ac:dyDescent="0.25"/>
  <cols>
    <col min="1" max="1" width="8.7109375" style="4"/>
    <col min="2" max="2" width="10.28515625" style="4" customWidth="1"/>
    <col min="3" max="11" width="8.7109375" style="4"/>
    <col min="12" max="12" width="14.5703125" style="4" customWidth="1"/>
    <col min="13" max="14" width="8.7109375" style="4"/>
    <col min="15" max="15" width="17.140625" style="4" customWidth="1"/>
    <col min="16" max="16" width="12.42578125" style="4" customWidth="1"/>
    <col min="17" max="17" width="18" style="4" customWidth="1"/>
    <col min="18" max="18" width="8.7109375" style="4"/>
    <col min="19" max="19" width="15.28515625" style="4" customWidth="1"/>
    <col min="20" max="20" width="8.7109375" style="4"/>
    <col min="21" max="21" width="21.5703125" style="4" customWidth="1"/>
    <col min="22" max="22" width="8.7109375" style="4"/>
    <col min="23" max="23" width="17" style="4" customWidth="1"/>
    <col min="24" max="16384" width="8.7109375" style="4"/>
  </cols>
  <sheetData>
    <row r="1" spans="1:23" ht="15.75" thickBot="1" x14ac:dyDescent="0.3">
      <c r="A1" s="1" t="s">
        <v>2048</v>
      </c>
      <c r="B1" s="1" t="s">
        <v>2050</v>
      </c>
      <c r="C1" s="1" t="s">
        <v>2052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2069</v>
      </c>
      <c r="B2" s="1">
        <f>M14</f>
        <v>17</v>
      </c>
      <c r="C2" s="1" t="str">
        <f>E16</f>
        <v>PUCKI</v>
      </c>
      <c r="D2" s="1"/>
      <c r="E2" s="1"/>
      <c r="F2" s="1"/>
      <c r="G2" s="57" t="s">
        <v>2079</v>
      </c>
      <c r="H2" s="58"/>
      <c r="I2" s="59"/>
      <c r="J2" s="60" t="s">
        <v>2080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2081</v>
      </c>
      <c r="G3" s="7" t="s">
        <v>2082</v>
      </c>
      <c r="H3" s="1" t="s">
        <v>2083</v>
      </c>
      <c r="I3" s="8" t="s">
        <v>2084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2085</v>
      </c>
      <c r="Q3" s="1" t="s">
        <v>2086</v>
      </c>
      <c r="S3" s="1"/>
      <c r="T3" s="1"/>
      <c r="U3" s="1"/>
      <c r="V3" s="1"/>
    </row>
    <row r="4" spans="1:23" ht="45" x14ac:dyDescent="0.25">
      <c r="A4" s="50" t="s">
        <v>2087</v>
      </c>
      <c r="B4" s="50"/>
      <c r="C4" s="50"/>
      <c r="D4" s="50"/>
      <c r="E4" s="50"/>
      <c r="F4" s="10" t="s">
        <v>2088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ROUND(SUM(Q16:Q32)*60,2)</f>
        <v>0</v>
      </c>
      <c r="K4" s="2">
        <f>SUM(R16:R32)*60</f>
        <v>0</v>
      </c>
      <c r="L4" s="29">
        <f>SUM(S16:S32)*60</f>
        <v>0</v>
      </c>
      <c r="N4" s="51" t="s">
        <v>2089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2090</v>
      </c>
      <c r="B5" s="50"/>
      <c r="C5" s="50"/>
      <c r="D5" s="50"/>
      <c r="E5" s="50"/>
      <c r="F5" s="10" t="s">
        <v>2091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ROUND(SUM(U16:U32)*60,2)</f>
        <v>0</v>
      </c>
      <c r="K5" s="2">
        <f>SUM(V16:V32)*60</f>
        <v>0</v>
      </c>
      <c r="L5" s="29">
        <f>SUM(W16:W32)*60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2092</v>
      </c>
      <c r="B6" s="53"/>
      <c r="C6" s="53"/>
      <c r="D6" s="53"/>
      <c r="E6" s="53"/>
      <c r="F6" s="3" t="s">
        <v>2093</v>
      </c>
      <c r="G6" s="15"/>
      <c r="H6" s="12">
        <f t="shared" ref="H6:H10" si="0">G6*0.23</f>
        <v>0</v>
      </c>
      <c r="I6" s="30">
        <f>ROUND(G6+H6,2)</f>
        <v>0</v>
      </c>
      <c r="J6" s="54" t="s">
        <v>2094</v>
      </c>
      <c r="K6" s="55"/>
      <c r="L6" s="56"/>
      <c r="P6" s="9" t="s">
        <v>2085</v>
      </c>
      <c r="Q6" s="1" t="s">
        <v>2086</v>
      </c>
      <c r="S6" s="5"/>
      <c r="T6" s="5"/>
    </row>
    <row r="7" spans="1:23" ht="68.25" x14ac:dyDescent="0.25">
      <c r="A7" s="53" t="s">
        <v>2095</v>
      </c>
      <c r="B7" s="53"/>
      <c r="C7" s="53"/>
      <c r="D7" s="53"/>
      <c r="E7" s="53"/>
      <c r="F7" s="3" t="s">
        <v>2096</v>
      </c>
      <c r="G7" s="15"/>
      <c r="H7" s="12">
        <f t="shared" si="0"/>
        <v>0</v>
      </c>
      <c r="I7" s="30">
        <f>ROUND(G6+H6,2)</f>
        <v>0</v>
      </c>
      <c r="J7" s="54" t="s">
        <v>2094</v>
      </c>
      <c r="K7" s="55"/>
      <c r="L7" s="56"/>
      <c r="P7" s="9"/>
      <c r="Q7" s="1"/>
      <c r="S7" s="5"/>
      <c r="T7" s="5"/>
    </row>
    <row r="8" spans="1:23" ht="57" x14ac:dyDescent="0.25">
      <c r="A8" s="53" t="s">
        <v>2097</v>
      </c>
      <c r="B8" s="53"/>
      <c r="C8" s="53"/>
      <c r="D8" s="53"/>
      <c r="E8" s="53"/>
      <c r="F8" s="3" t="s">
        <v>2098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2099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2100</v>
      </c>
      <c r="B9" s="65"/>
      <c r="C9" s="65"/>
      <c r="D9" s="65"/>
      <c r="E9" s="65"/>
      <c r="F9" s="3" t="s">
        <v>2101</v>
      </c>
      <c r="G9" s="15"/>
      <c r="H9" s="12">
        <f t="shared" si="0"/>
        <v>0</v>
      </c>
      <c r="I9" s="30">
        <f>ROUND(G9+H9,2)</f>
        <v>0</v>
      </c>
      <c r="J9" s="66" t="s">
        <v>2094</v>
      </c>
      <c r="K9" s="67"/>
      <c r="L9" s="68"/>
      <c r="M9" s="1"/>
      <c r="N9" s="16"/>
    </row>
    <row r="10" spans="1:23" ht="57.75" thickBot="1" x14ac:dyDescent="0.3">
      <c r="A10" s="65" t="s">
        <v>2102</v>
      </c>
      <c r="B10" s="65"/>
      <c r="C10" s="65"/>
      <c r="D10" s="65"/>
      <c r="E10" s="65"/>
      <c r="F10" s="3" t="s">
        <v>2103</v>
      </c>
      <c r="G10" s="17"/>
      <c r="H10" s="18">
        <f t="shared" si="0"/>
        <v>0</v>
      </c>
      <c r="I10" s="30">
        <f>ROUND(G10+H10,2)</f>
        <v>0</v>
      </c>
      <c r="J10" s="69" t="s">
        <v>2094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2104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2105</v>
      </c>
      <c r="I12" s="75"/>
      <c r="J12" s="76"/>
      <c r="K12" s="76"/>
      <c r="L12" s="77"/>
      <c r="M12" s="78" t="s">
        <v>2106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6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17</v>
      </c>
      <c r="N14" s="23">
        <f>SUM(N16:N32)</f>
        <v>17</v>
      </c>
      <c r="P14" s="63" t="s">
        <v>2107</v>
      </c>
      <c r="Q14" s="64"/>
      <c r="R14" s="64"/>
      <c r="S14" s="64"/>
      <c r="T14" s="63" t="s">
        <v>2108</v>
      </c>
      <c r="U14" s="64"/>
      <c r="V14" s="64"/>
      <c r="W14" s="64"/>
    </row>
    <row r="15" spans="1:23" ht="78.7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2046</v>
      </c>
      <c r="O15" s="24" t="s">
        <v>2109</v>
      </c>
      <c r="P15" s="24" t="s">
        <v>2110</v>
      </c>
      <c r="Q15" s="24" t="s">
        <v>2111</v>
      </c>
      <c r="R15" s="24" t="s">
        <v>2112</v>
      </c>
      <c r="S15" s="24" t="s">
        <v>2113</v>
      </c>
      <c r="T15" s="24" t="s">
        <v>2114</v>
      </c>
      <c r="U15" s="24" t="s">
        <v>2111</v>
      </c>
      <c r="V15" s="24" t="s">
        <v>2112</v>
      </c>
      <c r="W15" s="24" t="s">
        <v>2113</v>
      </c>
    </row>
    <row r="16" spans="1:23" x14ac:dyDescent="0.25">
      <c r="A16" s="37">
        <v>5199082</v>
      </c>
      <c r="B16" s="37" t="s">
        <v>529</v>
      </c>
      <c r="C16" s="38" t="s">
        <v>530</v>
      </c>
      <c r="D16" s="39" t="s">
        <v>14</v>
      </c>
      <c r="E16" s="39" t="s">
        <v>527</v>
      </c>
      <c r="F16" s="39" t="s">
        <v>528</v>
      </c>
      <c r="G16" s="39" t="s">
        <v>531</v>
      </c>
      <c r="H16" s="39" t="s">
        <v>532</v>
      </c>
      <c r="I16" s="39" t="s">
        <v>25</v>
      </c>
      <c r="J16" s="39" t="s">
        <v>26</v>
      </c>
      <c r="K16" s="40">
        <v>16</v>
      </c>
      <c r="L16" s="39">
        <v>467878</v>
      </c>
      <c r="M16" s="39">
        <v>749710</v>
      </c>
      <c r="N16" s="39">
        <v>1</v>
      </c>
      <c r="O16" s="41"/>
      <c r="P16" s="41"/>
      <c r="Q16" s="41"/>
      <c r="R16" s="25">
        <f>ROUND(Q16*0.23,2)</f>
        <v>0</v>
      </c>
      <c r="S16" s="26">
        <f>ROUND(SUM(Q16:R16),2)</f>
        <v>0</v>
      </c>
      <c r="T16" s="41"/>
      <c r="U16" s="41"/>
      <c r="V16" s="25">
        <f>ROUND(U16*0.23,2)</f>
        <v>0</v>
      </c>
      <c r="W16" s="26">
        <f>ROUND(SUM(U16:V16),2)</f>
        <v>0</v>
      </c>
    </row>
    <row r="17" spans="1:23" x14ac:dyDescent="0.25">
      <c r="A17" s="37">
        <v>5201839</v>
      </c>
      <c r="B17" s="37" t="s">
        <v>579</v>
      </c>
      <c r="C17" s="38" t="s">
        <v>580</v>
      </c>
      <c r="D17" s="39" t="s">
        <v>14</v>
      </c>
      <c r="E17" s="39" t="s">
        <v>527</v>
      </c>
      <c r="F17" s="39" t="s">
        <v>581</v>
      </c>
      <c r="G17" s="39" t="s">
        <v>582</v>
      </c>
      <c r="H17" s="39" t="s">
        <v>583</v>
      </c>
      <c r="I17" s="39" t="s">
        <v>17</v>
      </c>
      <c r="J17" s="39" t="s">
        <v>26</v>
      </c>
      <c r="K17" s="40" t="s">
        <v>584</v>
      </c>
      <c r="L17" s="39">
        <v>451409</v>
      </c>
      <c r="M17" s="39">
        <v>766778</v>
      </c>
      <c r="N17" s="39">
        <v>1</v>
      </c>
      <c r="O17" s="41"/>
      <c r="P17" s="41"/>
      <c r="Q17" s="41"/>
      <c r="R17" s="25">
        <f t="shared" ref="R17:R32" si="1">ROUND(Q17*0.23,2)</f>
        <v>0</v>
      </c>
      <c r="S17" s="26">
        <f t="shared" ref="S17:S32" si="2">ROUND(SUM(Q17:R17),2)</f>
        <v>0</v>
      </c>
      <c r="T17" s="41"/>
      <c r="U17" s="41"/>
      <c r="V17" s="25">
        <f t="shared" ref="V17:V32" si="3">ROUND(U17*0.23,2)</f>
        <v>0</v>
      </c>
      <c r="W17" s="26">
        <f t="shared" ref="W17:W32" si="4">ROUND(SUM(U17:V17),2)</f>
        <v>0</v>
      </c>
    </row>
    <row r="18" spans="1:23" x14ac:dyDescent="0.25">
      <c r="A18" s="37">
        <v>5202200</v>
      </c>
      <c r="B18" s="37" t="s">
        <v>585</v>
      </c>
      <c r="C18" s="38" t="s">
        <v>586</v>
      </c>
      <c r="D18" s="39" t="s">
        <v>14</v>
      </c>
      <c r="E18" s="39" t="s">
        <v>527</v>
      </c>
      <c r="F18" s="39" t="s">
        <v>581</v>
      </c>
      <c r="G18" s="39" t="s">
        <v>587</v>
      </c>
      <c r="H18" s="39" t="s">
        <v>588</v>
      </c>
      <c r="I18" s="39" t="s">
        <v>17</v>
      </c>
      <c r="J18" s="39" t="s">
        <v>18</v>
      </c>
      <c r="K18" s="40">
        <v>10</v>
      </c>
      <c r="L18" s="39">
        <v>444409</v>
      </c>
      <c r="M18" s="39">
        <v>762504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5204664</v>
      </c>
      <c r="B19" s="37" t="s">
        <v>827</v>
      </c>
      <c r="C19" s="38" t="s">
        <v>828</v>
      </c>
      <c r="D19" s="39" t="s">
        <v>14</v>
      </c>
      <c r="E19" s="39" t="s">
        <v>527</v>
      </c>
      <c r="F19" s="39" t="s">
        <v>822</v>
      </c>
      <c r="G19" s="39" t="s">
        <v>829</v>
      </c>
      <c r="H19" s="39" t="s">
        <v>830</v>
      </c>
      <c r="I19" s="39" t="s">
        <v>640</v>
      </c>
      <c r="J19" s="39" t="s">
        <v>641</v>
      </c>
      <c r="K19" s="40">
        <v>6</v>
      </c>
      <c r="L19" s="39">
        <v>460093</v>
      </c>
      <c r="M19" s="39">
        <v>765037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5205715</v>
      </c>
      <c r="B20" s="37" t="s">
        <v>831</v>
      </c>
      <c r="C20" s="38" t="s">
        <v>832</v>
      </c>
      <c r="D20" s="39" t="s">
        <v>14</v>
      </c>
      <c r="E20" s="39" t="s">
        <v>527</v>
      </c>
      <c r="F20" s="39" t="s">
        <v>822</v>
      </c>
      <c r="G20" s="39" t="s">
        <v>833</v>
      </c>
      <c r="H20" s="39" t="s">
        <v>834</v>
      </c>
      <c r="I20" s="39" t="s">
        <v>823</v>
      </c>
      <c r="J20" s="39" t="s">
        <v>824</v>
      </c>
      <c r="K20" s="40">
        <v>27</v>
      </c>
      <c r="L20" s="39">
        <v>457370</v>
      </c>
      <c r="M20" s="39">
        <v>767184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5206232</v>
      </c>
      <c r="B21" s="37" t="s">
        <v>835</v>
      </c>
      <c r="C21" s="38" t="s">
        <v>836</v>
      </c>
      <c r="D21" s="39" t="s">
        <v>14</v>
      </c>
      <c r="E21" s="39" t="s">
        <v>527</v>
      </c>
      <c r="F21" s="39" t="s">
        <v>822</v>
      </c>
      <c r="G21" s="39" t="s">
        <v>837</v>
      </c>
      <c r="H21" s="39" t="s">
        <v>838</v>
      </c>
      <c r="I21" s="39" t="s">
        <v>25</v>
      </c>
      <c r="J21" s="39" t="s">
        <v>26</v>
      </c>
      <c r="K21" s="40">
        <v>2</v>
      </c>
      <c r="L21" s="39">
        <v>455834</v>
      </c>
      <c r="M21" s="39">
        <v>771088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25">
      <c r="A22" s="37">
        <v>5207504</v>
      </c>
      <c r="B22" s="37" t="s">
        <v>839</v>
      </c>
      <c r="C22" s="38" t="s">
        <v>840</v>
      </c>
      <c r="D22" s="39" t="s">
        <v>14</v>
      </c>
      <c r="E22" s="39" t="s">
        <v>527</v>
      </c>
      <c r="F22" s="39" t="s">
        <v>822</v>
      </c>
      <c r="G22" s="39" t="s">
        <v>841</v>
      </c>
      <c r="H22" s="39" t="s">
        <v>842</v>
      </c>
      <c r="I22" s="39" t="s">
        <v>640</v>
      </c>
      <c r="J22" s="39" t="s">
        <v>641</v>
      </c>
      <c r="K22" s="40">
        <v>2</v>
      </c>
      <c r="L22" s="39">
        <v>459435</v>
      </c>
      <c r="M22" s="39">
        <v>753875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25">
      <c r="A23" s="37">
        <v>5208398</v>
      </c>
      <c r="B23" s="37" t="s">
        <v>843</v>
      </c>
      <c r="C23" s="38" t="s">
        <v>844</v>
      </c>
      <c r="D23" s="39" t="s">
        <v>14</v>
      </c>
      <c r="E23" s="39" t="s">
        <v>527</v>
      </c>
      <c r="F23" s="39" t="s">
        <v>822</v>
      </c>
      <c r="G23" s="39" t="s">
        <v>845</v>
      </c>
      <c r="H23" s="39" t="s">
        <v>846</v>
      </c>
      <c r="I23" s="39" t="s">
        <v>847</v>
      </c>
      <c r="J23" s="39" t="s">
        <v>848</v>
      </c>
      <c r="K23" s="40">
        <v>1</v>
      </c>
      <c r="L23" s="39">
        <v>457386</v>
      </c>
      <c r="M23" s="39">
        <v>753195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  <row r="24" spans="1:23" x14ac:dyDescent="0.25">
      <c r="A24" s="37">
        <v>5209713</v>
      </c>
      <c r="B24" s="37" t="s">
        <v>849</v>
      </c>
      <c r="C24" s="38" t="s">
        <v>850</v>
      </c>
      <c r="D24" s="39" t="s">
        <v>14</v>
      </c>
      <c r="E24" s="39" t="s">
        <v>527</v>
      </c>
      <c r="F24" s="39" t="s">
        <v>822</v>
      </c>
      <c r="G24" s="39" t="s">
        <v>851</v>
      </c>
      <c r="H24" s="39" t="s">
        <v>852</v>
      </c>
      <c r="I24" s="39" t="s">
        <v>25</v>
      </c>
      <c r="J24" s="39" t="s">
        <v>26</v>
      </c>
      <c r="K24" s="40">
        <v>36</v>
      </c>
      <c r="L24" s="39">
        <v>461222</v>
      </c>
      <c r="M24" s="39">
        <v>765731</v>
      </c>
      <c r="N24" s="39">
        <v>1</v>
      </c>
      <c r="O24" s="41"/>
      <c r="P24" s="41"/>
      <c r="Q24" s="41"/>
      <c r="R24" s="25">
        <f t="shared" si="1"/>
        <v>0</v>
      </c>
      <c r="S24" s="26">
        <f t="shared" si="2"/>
        <v>0</v>
      </c>
      <c r="T24" s="41"/>
      <c r="U24" s="41"/>
      <c r="V24" s="25">
        <f t="shared" si="3"/>
        <v>0</v>
      </c>
      <c r="W24" s="26">
        <f t="shared" si="4"/>
        <v>0</v>
      </c>
    </row>
    <row r="25" spans="1:23" x14ac:dyDescent="0.25">
      <c r="A25" s="37">
        <v>5189818</v>
      </c>
      <c r="B25" s="37" t="s">
        <v>1759</v>
      </c>
      <c r="C25" s="38" t="s">
        <v>1760</v>
      </c>
      <c r="D25" s="39" t="s">
        <v>14</v>
      </c>
      <c r="E25" s="39" t="s">
        <v>527</v>
      </c>
      <c r="F25" s="39" t="s">
        <v>1761</v>
      </c>
      <c r="G25" s="39" t="s">
        <v>1762</v>
      </c>
      <c r="H25" s="39" t="s">
        <v>1761</v>
      </c>
      <c r="I25" s="39" t="s">
        <v>1763</v>
      </c>
      <c r="J25" s="39" t="s">
        <v>1764</v>
      </c>
      <c r="K25" s="40">
        <v>4</v>
      </c>
      <c r="L25" s="39">
        <v>479022</v>
      </c>
      <c r="M25" s="39">
        <v>759689</v>
      </c>
      <c r="N25" s="39">
        <v>1</v>
      </c>
      <c r="O25" s="41"/>
      <c r="P25" s="41"/>
      <c r="Q25" s="41"/>
      <c r="R25" s="25">
        <f t="shared" si="1"/>
        <v>0</v>
      </c>
      <c r="S25" s="26">
        <f t="shared" si="2"/>
        <v>0</v>
      </c>
      <c r="T25" s="41"/>
      <c r="U25" s="41"/>
      <c r="V25" s="25">
        <f t="shared" si="3"/>
        <v>0</v>
      </c>
      <c r="W25" s="26">
        <f t="shared" si="4"/>
        <v>0</v>
      </c>
    </row>
    <row r="26" spans="1:23" x14ac:dyDescent="0.25">
      <c r="A26" s="37">
        <v>5191989</v>
      </c>
      <c r="B26" s="37" t="s">
        <v>1837</v>
      </c>
      <c r="C26" s="38" t="s">
        <v>1838</v>
      </c>
      <c r="D26" s="39" t="s">
        <v>14</v>
      </c>
      <c r="E26" s="39" t="s">
        <v>527</v>
      </c>
      <c r="F26" s="39" t="s">
        <v>822</v>
      </c>
      <c r="G26" s="39" t="s">
        <v>1834</v>
      </c>
      <c r="H26" s="39" t="s">
        <v>822</v>
      </c>
      <c r="I26" s="39" t="s">
        <v>1835</v>
      </c>
      <c r="J26" s="39" t="s">
        <v>1836</v>
      </c>
      <c r="K26" s="40">
        <v>17</v>
      </c>
      <c r="L26" s="39">
        <v>462382</v>
      </c>
      <c r="M26" s="39">
        <v>761618</v>
      </c>
      <c r="N26" s="39">
        <v>1</v>
      </c>
      <c r="O26" s="41"/>
      <c r="P26" s="41"/>
      <c r="Q26" s="41"/>
      <c r="R26" s="25">
        <f t="shared" si="1"/>
        <v>0</v>
      </c>
      <c r="S26" s="26">
        <f t="shared" si="2"/>
        <v>0</v>
      </c>
      <c r="T26" s="41"/>
      <c r="U26" s="41"/>
      <c r="V26" s="25">
        <f t="shared" si="3"/>
        <v>0</v>
      </c>
      <c r="W26" s="26">
        <f t="shared" si="4"/>
        <v>0</v>
      </c>
    </row>
    <row r="27" spans="1:23" x14ac:dyDescent="0.25">
      <c r="A27" s="37">
        <v>5192075</v>
      </c>
      <c r="B27" s="37" t="s">
        <v>1839</v>
      </c>
      <c r="C27" s="38" t="s">
        <v>1840</v>
      </c>
      <c r="D27" s="39" t="s">
        <v>14</v>
      </c>
      <c r="E27" s="39" t="s">
        <v>527</v>
      </c>
      <c r="F27" s="39" t="s">
        <v>822</v>
      </c>
      <c r="G27" s="39" t="s">
        <v>1834</v>
      </c>
      <c r="H27" s="39" t="s">
        <v>822</v>
      </c>
      <c r="I27" s="39" t="s">
        <v>1841</v>
      </c>
      <c r="J27" s="39" t="s">
        <v>1842</v>
      </c>
      <c r="K27" s="40">
        <v>18</v>
      </c>
      <c r="L27" s="39">
        <v>461947</v>
      </c>
      <c r="M27" s="39">
        <v>761849</v>
      </c>
      <c r="N27" s="39">
        <v>1</v>
      </c>
      <c r="O27" s="41"/>
      <c r="P27" s="41"/>
      <c r="Q27" s="41"/>
      <c r="R27" s="25">
        <f t="shared" si="1"/>
        <v>0</v>
      </c>
      <c r="S27" s="26">
        <f t="shared" si="2"/>
        <v>0</v>
      </c>
      <c r="T27" s="41"/>
      <c r="U27" s="41"/>
      <c r="V27" s="25">
        <f t="shared" si="3"/>
        <v>0</v>
      </c>
      <c r="W27" s="26">
        <f t="shared" si="4"/>
        <v>0</v>
      </c>
    </row>
    <row r="28" spans="1:23" x14ac:dyDescent="0.25">
      <c r="A28" s="37">
        <v>5193301</v>
      </c>
      <c r="B28" s="37" t="s">
        <v>1897</v>
      </c>
      <c r="C28" s="38" t="s">
        <v>1898</v>
      </c>
      <c r="D28" s="39" t="s">
        <v>14</v>
      </c>
      <c r="E28" s="39" t="s">
        <v>527</v>
      </c>
      <c r="F28" s="39" t="s">
        <v>1899</v>
      </c>
      <c r="G28" s="39" t="s">
        <v>1900</v>
      </c>
      <c r="H28" s="39" t="s">
        <v>1899</v>
      </c>
      <c r="I28" s="39" t="s">
        <v>1901</v>
      </c>
      <c r="J28" s="39" t="s">
        <v>1902</v>
      </c>
      <c r="K28" s="40">
        <v>2</v>
      </c>
      <c r="L28" s="39">
        <v>461849</v>
      </c>
      <c r="M28" s="39">
        <v>770024</v>
      </c>
      <c r="N28" s="39">
        <v>1</v>
      </c>
      <c r="O28" s="41"/>
      <c r="P28" s="41"/>
      <c r="Q28" s="41"/>
      <c r="R28" s="25">
        <f t="shared" si="1"/>
        <v>0</v>
      </c>
      <c r="S28" s="26">
        <f t="shared" si="2"/>
        <v>0</v>
      </c>
      <c r="T28" s="41"/>
      <c r="U28" s="41"/>
      <c r="V28" s="25">
        <f t="shared" si="3"/>
        <v>0</v>
      </c>
      <c r="W28" s="26">
        <f t="shared" si="4"/>
        <v>0</v>
      </c>
    </row>
    <row r="29" spans="1:23" x14ac:dyDescent="0.25">
      <c r="A29" s="37">
        <v>5194304</v>
      </c>
      <c r="B29" s="37" t="s">
        <v>1903</v>
      </c>
      <c r="C29" s="38" t="s">
        <v>1904</v>
      </c>
      <c r="D29" s="39" t="s">
        <v>14</v>
      </c>
      <c r="E29" s="39" t="s">
        <v>527</v>
      </c>
      <c r="F29" s="39" t="s">
        <v>1899</v>
      </c>
      <c r="G29" s="39" t="s">
        <v>1900</v>
      </c>
      <c r="H29" s="39" t="s">
        <v>1899</v>
      </c>
      <c r="I29" s="39" t="s">
        <v>1752</v>
      </c>
      <c r="J29" s="39" t="s">
        <v>1753</v>
      </c>
      <c r="K29" s="40">
        <v>1</v>
      </c>
      <c r="L29" s="39">
        <v>461428</v>
      </c>
      <c r="M29" s="39">
        <v>770282</v>
      </c>
      <c r="N29" s="39">
        <v>1</v>
      </c>
      <c r="O29" s="41"/>
      <c r="P29" s="41"/>
      <c r="Q29" s="41"/>
      <c r="R29" s="25">
        <f t="shared" si="1"/>
        <v>0</v>
      </c>
      <c r="S29" s="26">
        <f t="shared" si="2"/>
        <v>0</v>
      </c>
      <c r="T29" s="41"/>
      <c r="U29" s="41"/>
      <c r="V29" s="25">
        <f t="shared" si="3"/>
        <v>0</v>
      </c>
      <c r="W29" s="26">
        <f t="shared" si="4"/>
        <v>0</v>
      </c>
    </row>
    <row r="30" spans="1:23" x14ac:dyDescent="0.25">
      <c r="A30" s="37">
        <v>5194803</v>
      </c>
      <c r="B30" s="37" t="s">
        <v>1905</v>
      </c>
      <c r="C30" s="38" t="s">
        <v>1906</v>
      </c>
      <c r="D30" s="39" t="s">
        <v>14</v>
      </c>
      <c r="E30" s="39" t="s">
        <v>527</v>
      </c>
      <c r="F30" s="39" t="s">
        <v>1899</v>
      </c>
      <c r="G30" s="39" t="s">
        <v>1907</v>
      </c>
      <c r="H30" s="39" t="s">
        <v>1908</v>
      </c>
      <c r="I30" s="39" t="s">
        <v>1909</v>
      </c>
      <c r="J30" s="39" t="s">
        <v>1910</v>
      </c>
      <c r="K30" s="40">
        <v>87</v>
      </c>
      <c r="L30" s="39">
        <v>459324</v>
      </c>
      <c r="M30" s="39">
        <v>771416</v>
      </c>
      <c r="N30" s="39">
        <v>1</v>
      </c>
      <c r="O30" s="41"/>
      <c r="P30" s="41"/>
      <c r="Q30" s="41"/>
      <c r="R30" s="25">
        <f t="shared" si="1"/>
        <v>0</v>
      </c>
      <c r="S30" s="26">
        <f t="shared" si="2"/>
        <v>0</v>
      </c>
      <c r="T30" s="41"/>
      <c r="U30" s="41"/>
      <c r="V30" s="25">
        <f t="shared" si="3"/>
        <v>0</v>
      </c>
      <c r="W30" s="26">
        <f t="shared" si="4"/>
        <v>0</v>
      </c>
    </row>
    <row r="31" spans="1:23" x14ac:dyDescent="0.25">
      <c r="A31" s="37">
        <v>5195344</v>
      </c>
      <c r="B31" s="37" t="s">
        <v>1911</v>
      </c>
      <c r="C31" s="38" t="s">
        <v>1912</v>
      </c>
      <c r="D31" s="39" t="s">
        <v>14</v>
      </c>
      <c r="E31" s="39" t="s">
        <v>527</v>
      </c>
      <c r="F31" s="39" t="s">
        <v>1899</v>
      </c>
      <c r="G31" s="39" t="s">
        <v>1913</v>
      </c>
      <c r="H31" s="39" t="s">
        <v>1914</v>
      </c>
      <c r="I31" s="39" t="s">
        <v>1915</v>
      </c>
      <c r="J31" s="39" t="s">
        <v>1916</v>
      </c>
      <c r="K31" s="40">
        <v>4</v>
      </c>
      <c r="L31" s="39">
        <v>455141</v>
      </c>
      <c r="M31" s="39">
        <v>774768</v>
      </c>
      <c r="N31" s="39">
        <v>1</v>
      </c>
      <c r="O31" s="41"/>
      <c r="P31" s="41"/>
      <c r="Q31" s="41"/>
      <c r="R31" s="25">
        <f t="shared" si="1"/>
        <v>0</v>
      </c>
      <c r="S31" s="26">
        <f t="shared" si="2"/>
        <v>0</v>
      </c>
      <c r="T31" s="41"/>
      <c r="U31" s="41"/>
      <c r="V31" s="25">
        <f t="shared" si="3"/>
        <v>0</v>
      </c>
      <c r="W31" s="26">
        <f t="shared" si="4"/>
        <v>0</v>
      </c>
    </row>
    <row r="32" spans="1:23" x14ac:dyDescent="0.25">
      <c r="A32" s="37">
        <v>5195792</v>
      </c>
      <c r="B32" s="37" t="s">
        <v>1917</v>
      </c>
      <c r="C32" s="38" t="s">
        <v>1918</v>
      </c>
      <c r="D32" s="39" t="s">
        <v>14</v>
      </c>
      <c r="E32" s="39" t="s">
        <v>527</v>
      </c>
      <c r="F32" s="39" t="s">
        <v>1899</v>
      </c>
      <c r="G32" s="39" t="s">
        <v>1919</v>
      </c>
      <c r="H32" s="39" t="s">
        <v>1920</v>
      </c>
      <c r="I32" s="39" t="s">
        <v>1830</v>
      </c>
      <c r="J32" s="39" t="s">
        <v>1831</v>
      </c>
      <c r="K32" s="40">
        <v>47</v>
      </c>
      <c r="L32" s="39">
        <v>448930</v>
      </c>
      <c r="M32" s="39">
        <v>774412</v>
      </c>
      <c r="N32" s="39">
        <v>1</v>
      </c>
      <c r="O32" s="41"/>
      <c r="P32" s="41"/>
      <c r="Q32" s="41"/>
      <c r="R32" s="25">
        <f t="shared" si="1"/>
        <v>0</v>
      </c>
      <c r="S32" s="26">
        <f t="shared" si="2"/>
        <v>0</v>
      </c>
      <c r="T32" s="41"/>
      <c r="U32" s="41"/>
      <c r="V32" s="25">
        <f t="shared" si="3"/>
        <v>0</v>
      </c>
      <c r="W32" s="26">
        <f t="shared" si="4"/>
        <v>0</v>
      </c>
    </row>
  </sheetData>
  <sheetProtection algorithmName="SHA-512" hashValue="/Iq5TonRLp2y0wroygWR6RCtziVr0yLBJ5r8V7zdzD0h9BBFue1TnMSJJdxVJ2sgqj01ctngAP64NmHGQ16PPQ==" saltValue="SbgCjHM5rWQGebUwXDY9vg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27"/>
  <sheetViews>
    <sheetView topLeftCell="I13" workbookViewId="0">
      <selection activeCell="S21" sqref="S21"/>
    </sheetView>
  </sheetViews>
  <sheetFormatPr defaultColWidth="8.7109375" defaultRowHeight="15" x14ac:dyDescent="0.25"/>
  <cols>
    <col min="1" max="1" width="8.7109375" style="4"/>
    <col min="2" max="2" width="10.28515625" style="4" customWidth="1"/>
    <col min="3" max="11" width="8.7109375" style="4"/>
    <col min="12" max="12" width="14.5703125" style="4" customWidth="1"/>
    <col min="13" max="14" width="8.7109375" style="4"/>
    <col min="15" max="15" width="17.140625" style="4" customWidth="1"/>
    <col min="16" max="16" width="12.42578125" style="4" customWidth="1"/>
    <col min="17" max="17" width="18" style="4" customWidth="1"/>
    <col min="18" max="18" width="8.7109375" style="4"/>
    <col min="19" max="19" width="15.28515625" style="4" customWidth="1"/>
    <col min="20" max="20" width="8.7109375" style="4"/>
    <col min="21" max="21" width="21.5703125" style="4" customWidth="1"/>
    <col min="22" max="22" width="8.7109375" style="4"/>
    <col min="23" max="23" width="17" style="4" customWidth="1"/>
    <col min="24" max="16384" width="8.7109375" style="4"/>
  </cols>
  <sheetData>
    <row r="1" spans="1:23" ht="15.75" thickBot="1" x14ac:dyDescent="0.3">
      <c r="A1" s="1" t="s">
        <v>2048</v>
      </c>
      <c r="B1" s="1" t="s">
        <v>2050</v>
      </c>
      <c r="C1" s="1" t="s">
        <v>2052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2068</v>
      </c>
      <c r="B2" s="1">
        <f>M14</f>
        <v>12</v>
      </c>
      <c r="C2" s="1" t="str">
        <f>E16</f>
        <v>NOWODWORSKI</v>
      </c>
      <c r="D2" s="1"/>
      <c r="E2" s="1"/>
      <c r="F2" s="1"/>
      <c r="G2" s="57" t="s">
        <v>2079</v>
      </c>
      <c r="H2" s="58"/>
      <c r="I2" s="59"/>
      <c r="J2" s="60" t="s">
        <v>2080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2081</v>
      </c>
      <c r="G3" s="7" t="s">
        <v>2082</v>
      </c>
      <c r="H3" s="1" t="s">
        <v>2083</v>
      </c>
      <c r="I3" s="8" t="s">
        <v>2084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2085</v>
      </c>
      <c r="Q3" s="1" t="s">
        <v>2086</v>
      </c>
      <c r="S3" s="1"/>
      <c r="T3" s="1"/>
      <c r="U3" s="1"/>
      <c r="V3" s="1"/>
    </row>
    <row r="4" spans="1:23" ht="45" x14ac:dyDescent="0.25">
      <c r="A4" s="50" t="s">
        <v>2087</v>
      </c>
      <c r="B4" s="50"/>
      <c r="C4" s="50"/>
      <c r="D4" s="50"/>
      <c r="E4" s="50"/>
      <c r="F4" s="10" t="s">
        <v>2088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ROUND(SUM(Q16:Q27)*60,2)</f>
        <v>0</v>
      </c>
      <c r="K4" s="2">
        <f>SUM(R16:R27)*60</f>
        <v>0</v>
      </c>
      <c r="L4" s="29">
        <f>SUM(S16:S27)*60</f>
        <v>0</v>
      </c>
      <c r="N4" s="51" t="s">
        <v>2089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2090</v>
      </c>
      <c r="B5" s="50"/>
      <c r="C5" s="50"/>
      <c r="D5" s="50"/>
      <c r="E5" s="50"/>
      <c r="F5" s="10" t="s">
        <v>2091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ROUND(SUM(U16:U27)*60,2)</f>
        <v>0</v>
      </c>
      <c r="K5" s="2">
        <f>SUM(V16:V27)*60</f>
        <v>0</v>
      </c>
      <c r="L5" s="29">
        <f>SUM(W16:W27)*60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2092</v>
      </c>
      <c r="B6" s="53"/>
      <c r="C6" s="53"/>
      <c r="D6" s="53"/>
      <c r="E6" s="53"/>
      <c r="F6" s="3" t="s">
        <v>2093</v>
      </c>
      <c r="G6" s="15"/>
      <c r="H6" s="12">
        <f t="shared" ref="H6:H10" si="0">G6*0.23</f>
        <v>0</v>
      </c>
      <c r="I6" s="30">
        <f>ROUND(G6+H6,2)</f>
        <v>0</v>
      </c>
      <c r="J6" s="54" t="s">
        <v>2094</v>
      </c>
      <c r="K6" s="55"/>
      <c r="L6" s="56"/>
      <c r="P6" s="9" t="s">
        <v>2085</v>
      </c>
      <c r="Q6" s="1" t="s">
        <v>2086</v>
      </c>
      <c r="S6" s="5"/>
      <c r="T6" s="5"/>
    </row>
    <row r="7" spans="1:23" ht="68.25" x14ac:dyDescent="0.25">
      <c r="A7" s="53" t="s">
        <v>2095</v>
      </c>
      <c r="B7" s="53"/>
      <c r="C7" s="53"/>
      <c r="D7" s="53"/>
      <c r="E7" s="53"/>
      <c r="F7" s="3" t="s">
        <v>2096</v>
      </c>
      <c r="G7" s="15"/>
      <c r="H7" s="12">
        <f t="shared" si="0"/>
        <v>0</v>
      </c>
      <c r="I7" s="30">
        <f>ROUND(G6+H6,2)</f>
        <v>0</v>
      </c>
      <c r="J7" s="54" t="s">
        <v>2094</v>
      </c>
      <c r="K7" s="55"/>
      <c r="L7" s="56"/>
      <c r="P7" s="9"/>
      <c r="Q7" s="1"/>
      <c r="S7" s="5"/>
      <c r="T7" s="5"/>
    </row>
    <row r="8" spans="1:23" ht="57" x14ac:dyDescent="0.25">
      <c r="A8" s="53" t="s">
        <v>2097</v>
      </c>
      <c r="B8" s="53"/>
      <c r="C8" s="53"/>
      <c r="D8" s="53"/>
      <c r="E8" s="53"/>
      <c r="F8" s="3" t="s">
        <v>2098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2099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2100</v>
      </c>
      <c r="B9" s="65"/>
      <c r="C9" s="65"/>
      <c r="D9" s="65"/>
      <c r="E9" s="65"/>
      <c r="F9" s="3" t="s">
        <v>2101</v>
      </c>
      <c r="G9" s="15"/>
      <c r="H9" s="12">
        <f t="shared" si="0"/>
        <v>0</v>
      </c>
      <c r="I9" s="30">
        <f>ROUND(G9+H9,2)</f>
        <v>0</v>
      </c>
      <c r="J9" s="66" t="s">
        <v>2094</v>
      </c>
      <c r="K9" s="67"/>
      <c r="L9" s="68"/>
      <c r="M9" s="1"/>
      <c r="N9" s="16"/>
    </row>
    <row r="10" spans="1:23" ht="57.75" thickBot="1" x14ac:dyDescent="0.3">
      <c r="A10" s="65" t="s">
        <v>2102</v>
      </c>
      <c r="B10" s="65"/>
      <c r="C10" s="65"/>
      <c r="D10" s="65"/>
      <c r="E10" s="65"/>
      <c r="F10" s="3" t="s">
        <v>2103</v>
      </c>
      <c r="G10" s="17"/>
      <c r="H10" s="18">
        <f t="shared" si="0"/>
        <v>0</v>
      </c>
      <c r="I10" s="30">
        <f>ROUND(G10+H10,2)</f>
        <v>0</v>
      </c>
      <c r="J10" s="69" t="s">
        <v>2094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2104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2105</v>
      </c>
      <c r="I12" s="75"/>
      <c r="J12" s="76"/>
      <c r="K12" s="76"/>
      <c r="L12" s="77"/>
      <c r="M12" s="78" t="s">
        <v>2106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6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12</v>
      </c>
      <c r="N14" s="23">
        <f>SUM(N16:N27)</f>
        <v>12</v>
      </c>
      <c r="P14" s="63" t="s">
        <v>2107</v>
      </c>
      <c r="Q14" s="64"/>
      <c r="R14" s="64"/>
      <c r="S14" s="64"/>
      <c r="T14" s="63" t="s">
        <v>2108</v>
      </c>
      <c r="U14" s="64"/>
      <c r="V14" s="64"/>
      <c r="W14" s="64"/>
    </row>
    <row r="15" spans="1:23" ht="78.7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2046</v>
      </c>
      <c r="O15" s="24" t="s">
        <v>2109</v>
      </c>
      <c r="P15" s="24" t="s">
        <v>2110</v>
      </c>
      <c r="Q15" s="24" t="s">
        <v>2111</v>
      </c>
      <c r="R15" s="24" t="s">
        <v>2112</v>
      </c>
      <c r="S15" s="24" t="s">
        <v>2113</v>
      </c>
      <c r="T15" s="24" t="s">
        <v>2114</v>
      </c>
      <c r="U15" s="24" t="s">
        <v>2111</v>
      </c>
      <c r="V15" s="24" t="s">
        <v>2112</v>
      </c>
      <c r="W15" s="24" t="s">
        <v>2113</v>
      </c>
    </row>
    <row r="16" spans="1:23" x14ac:dyDescent="0.25">
      <c r="A16" s="37">
        <v>5182620</v>
      </c>
      <c r="B16" s="37" t="s">
        <v>176</v>
      </c>
      <c r="C16" s="38" t="s">
        <v>177</v>
      </c>
      <c r="D16" s="39" t="s">
        <v>14</v>
      </c>
      <c r="E16" s="39" t="s">
        <v>178</v>
      </c>
      <c r="F16" s="39" t="s">
        <v>179</v>
      </c>
      <c r="G16" s="39" t="s">
        <v>180</v>
      </c>
      <c r="H16" s="39" t="s">
        <v>181</v>
      </c>
      <c r="I16" s="39" t="s">
        <v>174</v>
      </c>
      <c r="J16" s="39" t="s">
        <v>175</v>
      </c>
      <c r="K16" s="40">
        <v>6</v>
      </c>
      <c r="L16" s="39">
        <v>510427</v>
      </c>
      <c r="M16" s="39">
        <v>702820</v>
      </c>
      <c r="N16" s="39">
        <v>1</v>
      </c>
      <c r="O16" s="41"/>
      <c r="P16" s="41"/>
      <c r="Q16" s="41"/>
      <c r="R16" s="25">
        <f>ROUND(Q16*0.23,2)</f>
        <v>0</v>
      </c>
      <c r="S16" s="26">
        <f>ROUND(SUM(Q16:R16),2)</f>
        <v>0</v>
      </c>
      <c r="T16" s="41"/>
      <c r="U16" s="41"/>
      <c r="V16" s="25">
        <f>ROUND(U16*0.23,2)</f>
        <v>0</v>
      </c>
      <c r="W16" s="26">
        <f>ROUND(SUM(U16:V16),2)</f>
        <v>0</v>
      </c>
    </row>
    <row r="17" spans="1:23" x14ac:dyDescent="0.25">
      <c r="A17" s="37">
        <v>5182722</v>
      </c>
      <c r="B17" s="37" t="s">
        <v>182</v>
      </c>
      <c r="C17" s="38" t="s">
        <v>183</v>
      </c>
      <c r="D17" s="39" t="s">
        <v>14</v>
      </c>
      <c r="E17" s="39" t="s">
        <v>178</v>
      </c>
      <c r="F17" s="39" t="s">
        <v>179</v>
      </c>
      <c r="G17" s="39" t="s">
        <v>184</v>
      </c>
      <c r="H17" s="39" t="s">
        <v>185</v>
      </c>
      <c r="I17" s="39" t="s">
        <v>17</v>
      </c>
      <c r="J17" s="39" t="s">
        <v>18</v>
      </c>
      <c r="K17" s="40">
        <v>63</v>
      </c>
      <c r="L17" s="39">
        <v>502558</v>
      </c>
      <c r="M17" s="39">
        <v>702502</v>
      </c>
      <c r="N17" s="39">
        <v>1</v>
      </c>
      <c r="O17" s="41"/>
      <c r="P17" s="41"/>
      <c r="Q17" s="41"/>
      <c r="R17" s="25">
        <f t="shared" ref="R17:R27" si="1">ROUND(Q17*0.23,2)</f>
        <v>0</v>
      </c>
      <c r="S17" s="26">
        <f t="shared" ref="S17:S27" si="2">ROUND(SUM(Q17:R17),2)</f>
        <v>0</v>
      </c>
      <c r="T17" s="41"/>
      <c r="U17" s="41"/>
      <c r="V17" s="25">
        <f t="shared" ref="V17:V27" si="3">ROUND(U17*0.23,2)</f>
        <v>0</v>
      </c>
      <c r="W17" s="26">
        <f t="shared" ref="W17:W27" si="4">ROUND(SUM(U17:V17),2)</f>
        <v>0</v>
      </c>
    </row>
    <row r="18" spans="1:23" x14ac:dyDescent="0.25">
      <c r="A18" s="37">
        <v>5182987</v>
      </c>
      <c r="B18" s="37" t="s">
        <v>186</v>
      </c>
      <c r="C18" s="38" t="s">
        <v>187</v>
      </c>
      <c r="D18" s="39" t="s">
        <v>14</v>
      </c>
      <c r="E18" s="39" t="s">
        <v>178</v>
      </c>
      <c r="F18" s="39" t="s">
        <v>179</v>
      </c>
      <c r="G18" s="39" t="s">
        <v>188</v>
      </c>
      <c r="H18" s="39" t="s">
        <v>189</v>
      </c>
      <c r="I18" s="39" t="s">
        <v>190</v>
      </c>
      <c r="J18" s="39" t="s">
        <v>191</v>
      </c>
      <c r="K18" s="40" t="s">
        <v>192</v>
      </c>
      <c r="L18" s="39">
        <v>515018</v>
      </c>
      <c r="M18" s="39">
        <v>707888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5183680</v>
      </c>
      <c r="B19" s="37" t="s">
        <v>193</v>
      </c>
      <c r="C19" s="38" t="s">
        <v>194</v>
      </c>
      <c r="D19" s="39" t="s">
        <v>14</v>
      </c>
      <c r="E19" s="39" t="s">
        <v>178</v>
      </c>
      <c r="F19" s="39" t="s">
        <v>179</v>
      </c>
      <c r="G19" s="39" t="s">
        <v>195</v>
      </c>
      <c r="H19" s="39" t="s">
        <v>196</v>
      </c>
      <c r="I19" s="39" t="s">
        <v>17</v>
      </c>
      <c r="J19" s="39" t="s">
        <v>18</v>
      </c>
      <c r="K19" s="40">
        <v>12</v>
      </c>
      <c r="L19" s="39">
        <v>515894</v>
      </c>
      <c r="M19" s="39">
        <v>697469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5184289</v>
      </c>
      <c r="B20" s="37" t="s">
        <v>197</v>
      </c>
      <c r="C20" s="38" t="s">
        <v>198</v>
      </c>
      <c r="D20" s="39" t="s">
        <v>14</v>
      </c>
      <c r="E20" s="39" t="s">
        <v>178</v>
      </c>
      <c r="F20" s="39" t="s">
        <v>199</v>
      </c>
      <c r="G20" s="39" t="s">
        <v>200</v>
      </c>
      <c r="H20" s="39" t="s">
        <v>199</v>
      </c>
      <c r="I20" s="39" t="s">
        <v>201</v>
      </c>
      <c r="J20" s="39" t="s">
        <v>202</v>
      </c>
      <c r="K20" s="40">
        <v>22</v>
      </c>
      <c r="L20" s="39">
        <v>496823</v>
      </c>
      <c r="M20" s="39">
        <v>705374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5184902</v>
      </c>
      <c r="B21" s="37" t="s">
        <v>262</v>
      </c>
      <c r="C21" s="38" t="s">
        <v>263</v>
      </c>
      <c r="D21" s="39" t="s">
        <v>14</v>
      </c>
      <c r="E21" s="39" t="s">
        <v>178</v>
      </c>
      <c r="F21" s="39" t="s">
        <v>264</v>
      </c>
      <c r="G21" s="39" t="s">
        <v>265</v>
      </c>
      <c r="H21" s="39" t="s">
        <v>266</v>
      </c>
      <c r="I21" s="39" t="s">
        <v>267</v>
      </c>
      <c r="J21" s="39" t="s">
        <v>268</v>
      </c>
      <c r="K21" s="40">
        <v>7</v>
      </c>
      <c r="L21" s="39">
        <v>497571</v>
      </c>
      <c r="M21" s="39">
        <v>713912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25">
      <c r="A22" s="37">
        <v>5185513</v>
      </c>
      <c r="B22" s="37" t="s">
        <v>269</v>
      </c>
      <c r="C22" s="38" t="s">
        <v>270</v>
      </c>
      <c r="D22" s="39" t="s">
        <v>14</v>
      </c>
      <c r="E22" s="39" t="s">
        <v>178</v>
      </c>
      <c r="F22" s="39" t="s">
        <v>264</v>
      </c>
      <c r="G22" s="39" t="s">
        <v>271</v>
      </c>
      <c r="H22" s="39" t="s">
        <v>272</v>
      </c>
      <c r="I22" s="39" t="s">
        <v>273</v>
      </c>
      <c r="J22" s="39" t="s">
        <v>274</v>
      </c>
      <c r="K22" s="40" t="s">
        <v>275</v>
      </c>
      <c r="L22" s="39">
        <v>501060</v>
      </c>
      <c r="M22" s="39">
        <v>719058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25">
      <c r="A23" s="37">
        <v>5186053</v>
      </c>
      <c r="B23" s="37" t="s">
        <v>276</v>
      </c>
      <c r="C23" s="38" t="s">
        <v>277</v>
      </c>
      <c r="D23" s="39" t="s">
        <v>14</v>
      </c>
      <c r="E23" s="39" t="s">
        <v>178</v>
      </c>
      <c r="F23" s="39" t="s">
        <v>264</v>
      </c>
      <c r="G23" s="39" t="s">
        <v>278</v>
      </c>
      <c r="H23" s="39" t="s">
        <v>279</v>
      </c>
      <c r="I23" s="39" t="s">
        <v>35</v>
      </c>
      <c r="J23" s="39" t="s">
        <v>36</v>
      </c>
      <c r="K23" s="40">
        <v>29</v>
      </c>
      <c r="L23" s="39">
        <v>497511</v>
      </c>
      <c r="M23" s="39">
        <v>718841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  <row r="24" spans="1:23" x14ac:dyDescent="0.25">
      <c r="A24" s="37">
        <v>5187187</v>
      </c>
      <c r="B24" s="37" t="s">
        <v>280</v>
      </c>
      <c r="C24" s="38" t="s">
        <v>281</v>
      </c>
      <c r="D24" s="39" t="s">
        <v>14</v>
      </c>
      <c r="E24" s="39" t="s">
        <v>178</v>
      </c>
      <c r="F24" s="39" t="s">
        <v>264</v>
      </c>
      <c r="G24" s="39" t="s">
        <v>282</v>
      </c>
      <c r="H24" s="39" t="s">
        <v>264</v>
      </c>
      <c r="I24" s="39" t="s">
        <v>283</v>
      </c>
      <c r="J24" s="39" t="s">
        <v>284</v>
      </c>
      <c r="K24" s="40">
        <v>2</v>
      </c>
      <c r="L24" s="39">
        <v>507949</v>
      </c>
      <c r="M24" s="39">
        <v>718287</v>
      </c>
      <c r="N24" s="39">
        <v>1</v>
      </c>
      <c r="O24" s="41"/>
      <c r="P24" s="41"/>
      <c r="Q24" s="41"/>
      <c r="R24" s="25">
        <f t="shared" si="1"/>
        <v>0</v>
      </c>
      <c r="S24" s="26">
        <f t="shared" si="2"/>
        <v>0</v>
      </c>
      <c r="T24" s="41"/>
      <c r="U24" s="41"/>
      <c r="V24" s="25">
        <f t="shared" si="3"/>
        <v>0</v>
      </c>
      <c r="W24" s="26">
        <f t="shared" si="4"/>
        <v>0</v>
      </c>
    </row>
    <row r="25" spans="1:23" x14ac:dyDescent="0.25">
      <c r="A25" s="37">
        <v>5187403</v>
      </c>
      <c r="B25" s="37" t="s">
        <v>285</v>
      </c>
      <c r="C25" s="38" t="s">
        <v>286</v>
      </c>
      <c r="D25" s="39" t="s">
        <v>14</v>
      </c>
      <c r="E25" s="39" t="s">
        <v>178</v>
      </c>
      <c r="F25" s="39" t="s">
        <v>264</v>
      </c>
      <c r="G25" s="39" t="s">
        <v>287</v>
      </c>
      <c r="H25" s="39" t="s">
        <v>288</v>
      </c>
      <c r="I25" s="39" t="s">
        <v>17</v>
      </c>
      <c r="J25" s="39" t="s">
        <v>18</v>
      </c>
      <c r="K25" s="40">
        <v>55</v>
      </c>
      <c r="L25" s="39">
        <v>508543</v>
      </c>
      <c r="M25" s="39">
        <v>712474</v>
      </c>
      <c r="N25" s="39">
        <v>1</v>
      </c>
      <c r="O25" s="41"/>
      <c r="P25" s="41"/>
      <c r="Q25" s="41"/>
      <c r="R25" s="25">
        <f t="shared" si="1"/>
        <v>0</v>
      </c>
      <c r="S25" s="26">
        <f t="shared" si="2"/>
        <v>0</v>
      </c>
      <c r="T25" s="41"/>
      <c r="U25" s="41"/>
      <c r="V25" s="25">
        <f t="shared" si="3"/>
        <v>0</v>
      </c>
      <c r="W25" s="26">
        <f t="shared" si="4"/>
        <v>0</v>
      </c>
    </row>
    <row r="26" spans="1:23" x14ac:dyDescent="0.25">
      <c r="A26" s="37">
        <v>5188512</v>
      </c>
      <c r="B26" s="37" t="s">
        <v>302</v>
      </c>
      <c r="C26" s="38" t="s">
        <v>303</v>
      </c>
      <c r="D26" s="39" t="s">
        <v>14</v>
      </c>
      <c r="E26" s="39" t="s">
        <v>178</v>
      </c>
      <c r="F26" s="39" t="s">
        <v>304</v>
      </c>
      <c r="G26" s="39" t="s">
        <v>305</v>
      </c>
      <c r="H26" s="39" t="s">
        <v>304</v>
      </c>
      <c r="I26" s="39" t="s">
        <v>25</v>
      </c>
      <c r="J26" s="39" t="s">
        <v>26</v>
      </c>
      <c r="K26" s="40">
        <v>13</v>
      </c>
      <c r="L26" s="39">
        <v>511160</v>
      </c>
      <c r="M26" s="39">
        <v>718389</v>
      </c>
      <c r="N26" s="39">
        <v>1</v>
      </c>
      <c r="O26" s="41"/>
      <c r="P26" s="41"/>
      <c r="Q26" s="41"/>
      <c r="R26" s="25">
        <f t="shared" si="1"/>
        <v>0</v>
      </c>
      <c r="S26" s="26">
        <f t="shared" si="2"/>
        <v>0</v>
      </c>
      <c r="T26" s="41"/>
      <c r="U26" s="41"/>
      <c r="V26" s="25">
        <f t="shared" si="3"/>
        <v>0</v>
      </c>
      <c r="W26" s="26">
        <f t="shared" si="4"/>
        <v>0</v>
      </c>
    </row>
    <row r="27" spans="1:23" x14ac:dyDescent="0.25">
      <c r="A27" s="37">
        <v>5180267</v>
      </c>
      <c r="B27" s="37" t="s">
        <v>1694</v>
      </c>
      <c r="C27" s="38" t="s">
        <v>1695</v>
      </c>
      <c r="D27" s="39" t="s">
        <v>14</v>
      </c>
      <c r="E27" s="39" t="s">
        <v>178</v>
      </c>
      <c r="F27" s="39" t="s">
        <v>1696</v>
      </c>
      <c r="G27" s="39" t="s">
        <v>1697</v>
      </c>
      <c r="H27" s="39" t="s">
        <v>1696</v>
      </c>
      <c r="I27" s="39" t="s">
        <v>35</v>
      </c>
      <c r="J27" s="39" t="s">
        <v>36</v>
      </c>
      <c r="K27" s="40" t="s">
        <v>1698</v>
      </c>
      <c r="L27" s="39">
        <v>528016</v>
      </c>
      <c r="M27" s="39">
        <v>723759</v>
      </c>
      <c r="N27" s="39">
        <v>1</v>
      </c>
      <c r="O27" s="41"/>
      <c r="P27" s="41"/>
      <c r="Q27" s="41"/>
      <c r="R27" s="25">
        <f t="shared" si="1"/>
        <v>0</v>
      </c>
      <c r="S27" s="26">
        <f t="shared" si="2"/>
        <v>0</v>
      </c>
      <c r="T27" s="41"/>
      <c r="U27" s="41"/>
      <c r="V27" s="25">
        <f t="shared" si="3"/>
        <v>0</v>
      </c>
      <c r="W27" s="26">
        <f t="shared" si="4"/>
        <v>0</v>
      </c>
    </row>
  </sheetData>
  <sheetProtection algorithmName="SHA-512" hashValue="v+qXAyCJI5z8MphvYmWDG0elK7b80nMDEAdjMcxIS2MSY2A7bF0brSdNlJOHGD0+W1lN5jEAbakeJH2rrkuN2w==" saltValue="E/2HolUD4VJqS6bmgmJ2Bw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21"/>
  <sheetViews>
    <sheetView topLeftCell="I12" workbookViewId="0">
      <selection activeCell="S16" sqref="S16"/>
    </sheetView>
  </sheetViews>
  <sheetFormatPr defaultColWidth="8.7109375" defaultRowHeight="15" x14ac:dyDescent="0.25"/>
  <cols>
    <col min="1" max="1" width="8.7109375" style="4"/>
    <col min="2" max="2" width="10.28515625" style="4" customWidth="1"/>
    <col min="3" max="11" width="8.7109375" style="4"/>
    <col min="12" max="12" width="14.5703125" style="4" customWidth="1"/>
    <col min="13" max="14" width="8.7109375" style="4"/>
    <col min="15" max="15" width="17.140625" style="4" customWidth="1"/>
    <col min="16" max="16" width="12.42578125" style="4" customWidth="1"/>
    <col min="17" max="17" width="18" style="4" customWidth="1"/>
    <col min="18" max="18" width="8.7109375" style="4"/>
    <col min="19" max="19" width="15.28515625" style="4" customWidth="1"/>
    <col min="20" max="20" width="8.7109375" style="4"/>
    <col min="21" max="21" width="21.5703125" style="4" customWidth="1"/>
    <col min="22" max="22" width="8.7109375" style="4"/>
    <col min="23" max="23" width="17" style="4" customWidth="1"/>
    <col min="24" max="16384" width="8.7109375" style="4"/>
  </cols>
  <sheetData>
    <row r="1" spans="1:23" ht="15.75" thickBot="1" x14ac:dyDescent="0.3">
      <c r="A1" s="1" t="s">
        <v>2048</v>
      </c>
      <c r="B1" s="1" t="s">
        <v>2050</v>
      </c>
      <c r="C1" s="1" t="s">
        <v>2052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2067</v>
      </c>
      <c r="B2" s="1">
        <f>M14</f>
        <v>6</v>
      </c>
      <c r="C2" s="1" t="str">
        <f>E16</f>
        <v>NOWODWORSKI</v>
      </c>
      <c r="D2" s="1"/>
      <c r="E2" s="1"/>
      <c r="F2" s="1"/>
      <c r="G2" s="57" t="s">
        <v>2079</v>
      </c>
      <c r="H2" s="58"/>
      <c r="I2" s="59"/>
      <c r="J2" s="60" t="s">
        <v>2080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2081</v>
      </c>
      <c r="G3" s="7" t="s">
        <v>2082</v>
      </c>
      <c r="H3" s="1" t="s">
        <v>2083</v>
      </c>
      <c r="I3" s="8" t="s">
        <v>2084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2085</v>
      </c>
      <c r="Q3" s="1" t="s">
        <v>2086</v>
      </c>
      <c r="S3" s="1"/>
      <c r="T3" s="1"/>
      <c r="U3" s="1"/>
      <c r="V3" s="1"/>
    </row>
    <row r="4" spans="1:23" ht="45" x14ac:dyDescent="0.25">
      <c r="A4" s="50" t="s">
        <v>2087</v>
      </c>
      <c r="B4" s="50"/>
      <c r="C4" s="50"/>
      <c r="D4" s="50"/>
      <c r="E4" s="50"/>
      <c r="F4" s="10" t="s">
        <v>2088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ROUND(SUM(Q16:Q21)*60,2)</f>
        <v>0</v>
      </c>
      <c r="K4" s="2">
        <f>SUM(R16:R21)*60</f>
        <v>0</v>
      </c>
      <c r="L4" s="29">
        <f>SUM(S16:S21)*60</f>
        <v>0</v>
      </c>
      <c r="N4" s="51" t="s">
        <v>2089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2090</v>
      </c>
      <c r="B5" s="50"/>
      <c r="C5" s="50"/>
      <c r="D5" s="50"/>
      <c r="E5" s="50"/>
      <c r="F5" s="10" t="s">
        <v>2091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ROUND(SUM(U16:U21)*60,2)</f>
        <v>0</v>
      </c>
      <c r="K5" s="2">
        <f>SUM(V16:V21)*60</f>
        <v>0</v>
      </c>
      <c r="L5" s="29">
        <f>SUM(W16:W21)*60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2092</v>
      </c>
      <c r="B6" s="53"/>
      <c r="C6" s="53"/>
      <c r="D6" s="53"/>
      <c r="E6" s="53"/>
      <c r="F6" s="3" t="s">
        <v>2093</v>
      </c>
      <c r="G6" s="15"/>
      <c r="H6" s="12">
        <f t="shared" ref="H6:H10" si="0">G6*0.23</f>
        <v>0</v>
      </c>
      <c r="I6" s="30">
        <f>ROUND(G6+H6,2)</f>
        <v>0</v>
      </c>
      <c r="J6" s="54" t="s">
        <v>2094</v>
      </c>
      <c r="K6" s="55"/>
      <c r="L6" s="56"/>
      <c r="P6" s="9" t="s">
        <v>2085</v>
      </c>
      <c r="Q6" s="1" t="s">
        <v>2086</v>
      </c>
      <c r="S6" s="5"/>
      <c r="T6" s="5"/>
    </row>
    <row r="7" spans="1:23" ht="68.25" x14ac:dyDescent="0.25">
      <c r="A7" s="53" t="s">
        <v>2095</v>
      </c>
      <c r="B7" s="53"/>
      <c r="C7" s="53"/>
      <c r="D7" s="53"/>
      <c r="E7" s="53"/>
      <c r="F7" s="3" t="s">
        <v>2096</v>
      </c>
      <c r="G7" s="15"/>
      <c r="H7" s="12">
        <f t="shared" si="0"/>
        <v>0</v>
      </c>
      <c r="I7" s="30">
        <f>ROUND(G6+H6,2)</f>
        <v>0</v>
      </c>
      <c r="J7" s="54" t="s">
        <v>2094</v>
      </c>
      <c r="K7" s="55"/>
      <c r="L7" s="56"/>
      <c r="P7" s="9"/>
      <c r="Q7" s="1"/>
      <c r="S7" s="5"/>
      <c r="T7" s="5"/>
    </row>
    <row r="8" spans="1:23" ht="57" x14ac:dyDescent="0.25">
      <c r="A8" s="53" t="s">
        <v>2097</v>
      </c>
      <c r="B8" s="53"/>
      <c r="C8" s="53"/>
      <c r="D8" s="53"/>
      <c r="E8" s="53"/>
      <c r="F8" s="3" t="s">
        <v>2098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2099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2100</v>
      </c>
      <c r="B9" s="65"/>
      <c r="C9" s="65"/>
      <c r="D9" s="65"/>
      <c r="E9" s="65"/>
      <c r="F9" s="3" t="s">
        <v>2101</v>
      </c>
      <c r="G9" s="15"/>
      <c r="H9" s="12">
        <f t="shared" si="0"/>
        <v>0</v>
      </c>
      <c r="I9" s="30">
        <f>ROUND(G9+H9,2)</f>
        <v>0</v>
      </c>
      <c r="J9" s="66" t="s">
        <v>2094</v>
      </c>
      <c r="K9" s="67"/>
      <c r="L9" s="68"/>
      <c r="M9" s="1"/>
      <c r="N9" s="16"/>
    </row>
    <row r="10" spans="1:23" ht="57.75" thickBot="1" x14ac:dyDescent="0.3">
      <c r="A10" s="65" t="s">
        <v>2102</v>
      </c>
      <c r="B10" s="65"/>
      <c r="C10" s="65"/>
      <c r="D10" s="65"/>
      <c r="E10" s="65"/>
      <c r="F10" s="3" t="s">
        <v>2103</v>
      </c>
      <c r="G10" s="17"/>
      <c r="H10" s="18">
        <f t="shared" si="0"/>
        <v>0</v>
      </c>
      <c r="I10" s="30">
        <f>ROUND(G10+H10,2)</f>
        <v>0</v>
      </c>
      <c r="J10" s="69" t="s">
        <v>2094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2104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2105</v>
      </c>
      <c r="I12" s="75"/>
      <c r="J12" s="76"/>
      <c r="K12" s="76"/>
      <c r="L12" s="77"/>
      <c r="M12" s="78" t="s">
        <v>2106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6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6</v>
      </c>
      <c r="N14" s="23">
        <f>SUM(N16:N21)</f>
        <v>6</v>
      </c>
      <c r="P14" s="63" t="s">
        <v>2107</v>
      </c>
      <c r="Q14" s="64"/>
      <c r="R14" s="64"/>
      <c r="S14" s="64"/>
      <c r="T14" s="63" t="s">
        <v>2108</v>
      </c>
      <c r="U14" s="64"/>
      <c r="V14" s="64"/>
      <c r="W14" s="64"/>
    </row>
    <row r="15" spans="1:23" ht="78.7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2046</v>
      </c>
      <c r="O15" s="24" t="s">
        <v>2109</v>
      </c>
      <c r="P15" s="24" t="s">
        <v>2110</v>
      </c>
      <c r="Q15" s="24" t="s">
        <v>2111</v>
      </c>
      <c r="R15" s="24" t="s">
        <v>2112</v>
      </c>
      <c r="S15" s="24" t="s">
        <v>2113</v>
      </c>
      <c r="T15" s="24" t="s">
        <v>2114</v>
      </c>
      <c r="U15" s="24" t="s">
        <v>2111</v>
      </c>
      <c r="V15" s="24" t="s">
        <v>2112</v>
      </c>
      <c r="W15" s="24" t="s">
        <v>2113</v>
      </c>
    </row>
    <row r="16" spans="1:23" x14ac:dyDescent="0.25">
      <c r="A16" s="37">
        <v>5182138</v>
      </c>
      <c r="B16" s="37" t="s">
        <v>1705</v>
      </c>
      <c r="C16" s="38" t="s">
        <v>1706</v>
      </c>
      <c r="D16" s="39" t="s">
        <v>14</v>
      </c>
      <c r="E16" s="39" t="s">
        <v>178</v>
      </c>
      <c r="F16" s="39" t="s">
        <v>179</v>
      </c>
      <c r="G16" s="39" t="s">
        <v>1707</v>
      </c>
      <c r="H16" s="39" t="s">
        <v>179</v>
      </c>
      <c r="I16" s="39" t="s">
        <v>1708</v>
      </c>
      <c r="J16" s="39" t="s">
        <v>1709</v>
      </c>
      <c r="K16" s="40">
        <v>3</v>
      </c>
      <c r="L16" s="39">
        <v>507628</v>
      </c>
      <c r="M16" s="39">
        <v>705157</v>
      </c>
      <c r="N16" s="39">
        <v>1</v>
      </c>
      <c r="O16" s="41"/>
      <c r="P16" s="41"/>
      <c r="Q16" s="41"/>
      <c r="R16" s="25">
        <f>ROUND(Q16*0.23,2)</f>
        <v>0</v>
      </c>
      <c r="S16" s="26">
        <f>ROUND(SUM(Q16:R16),2)</f>
        <v>0</v>
      </c>
      <c r="T16" s="41"/>
      <c r="U16" s="41"/>
      <c r="V16" s="25">
        <f>ROUND(U16*0.23,2)</f>
        <v>0</v>
      </c>
      <c r="W16" s="26">
        <f>ROUND(SUM(U16:V16),2)</f>
        <v>0</v>
      </c>
    </row>
    <row r="17" spans="1:23" x14ac:dyDescent="0.25">
      <c r="A17" s="37">
        <v>8132481</v>
      </c>
      <c r="B17" s="37" t="s">
        <v>1710</v>
      </c>
      <c r="C17" s="38" t="s">
        <v>1711</v>
      </c>
      <c r="D17" s="39" t="s">
        <v>14</v>
      </c>
      <c r="E17" s="39" t="s">
        <v>178</v>
      </c>
      <c r="F17" s="39" t="s">
        <v>179</v>
      </c>
      <c r="G17" s="39" t="s">
        <v>1707</v>
      </c>
      <c r="H17" s="39" t="s">
        <v>179</v>
      </c>
      <c r="I17" s="39" t="s">
        <v>1237</v>
      </c>
      <c r="J17" s="39" t="s">
        <v>1238</v>
      </c>
      <c r="K17" s="40">
        <v>10</v>
      </c>
      <c r="L17" s="39">
        <v>507936</v>
      </c>
      <c r="M17" s="39">
        <v>705574</v>
      </c>
      <c r="N17" s="39">
        <v>1</v>
      </c>
      <c r="O17" s="41"/>
      <c r="P17" s="41"/>
      <c r="Q17" s="41"/>
      <c r="R17" s="25">
        <f t="shared" ref="R17:R21" si="1">ROUND(Q17*0.23,2)</f>
        <v>0</v>
      </c>
      <c r="S17" s="26">
        <f t="shared" ref="S17:S21" si="2">ROUND(SUM(Q17:R17),2)</f>
        <v>0</v>
      </c>
      <c r="T17" s="41"/>
      <c r="U17" s="41"/>
      <c r="V17" s="25">
        <f t="shared" ref="V17:V21" si="3">ROUND(U17*0.23,2)</f>
        <v>0</v>
      </c>
      <c r="W17" s="26">
        <f t="shared" ref="W17:W21" si="4">ROUND(SUM(U17:V17),2)</f>
        <v>0</v>
      </c>
    </row>
    <row r="18" spans="1:23" x14ac:dyDescent="0.25">
      <c r="A18" s="37">
        <v>5181460</v>
      </c>
      <c r="B18" s="37" t="s">
        <v>1712</v>
      </c>
      <c r="C18" s="38" t="s">
        <v>1713</v>
      </c>
      <c r="D18" s="39" t="s">
        <v>14</v>
      </c>
      <c r="E18" s="39" t="s">
        <v>178</v>
      </c>
      <c r="F18" s="39" t="s">
        <v>179</v>
      </c>
      <c r="G18" s="39" t="s">
        <v>1707</v>
      </c>
      <c r="H18" s="39" t="s">
        <v>179</v>
      </c>
      <c r="I18" s="39" t="s">
        <v>25</v>
      </c>
      <c r="J18" s="39" t="s">
        <v>26</v>
      </c>
      <c r="K18" s="40">
        <v>2</v>
      </c>
      <c r="L18" s="39">
        <v>507515</v>
      </c>
      <c r="M18" s="39">
        <v>705964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5181986</v>
      </c>
      <c r="B19" s="37" t="s">
        <v>1714</v>
      </c>
      <c r="C19" s="38" t="s">
        <v>1715</v>
      </c>
      <c r="D19" s="39" t="s">
        <v>14</v>
      </c>
      <c r="E19" s="39" t="s">
        <v>178</v>
      </c>
      <c r="F19" s="39" t="s">
        <v>179</v>
      </c>
      <c r="G19" s="39" t="s">
        <v>1707</v>
      </c>
      <c r="H19" s="39" t="s">
        <v>179</v>
      </c>
      <c r="I19" s="39" t="s">
        <v>1701</v>
      </c>
      <c r="J19" s="39" t="s">
        <v>1702</v>
      </c>
      <c r="K19" s="40">
        <v>52</v>
      </c>
      <c r="L19" s="39">
        <v>508810</v>
      </c>
      <c r="M19" s="39">
        <v>704864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5181987</v>
      </c>
      <c r="B20" s="37" t="s">
        <v>1716</v>
      </c>
      <c r="C20" s="38" t="s">
        <v>1717</v>
      </c>
      <c r="D20" s="39" t="s">
        <v>14</v>
      </c>
      <c r="E20" s="39" t="s">
        <v>178</v>
      </c>
      <c r="F20" s="39" t="s">
        <v>179</v>
      </c>
      <c r="G20" s="39" t="s">
        <v>1707</v>
      </c>
      <c r="H20" s="39" t="s">
        <v>179</v>
      </c>
      <c r="I20" s="39" t="s">
        <v>1701</v>
      </c>
      <c r="J20" s="39" t="s">
        <v>1702</v>
      </c>
      <c r="K20" s="40">
        <v>54</v>
      </c>
      <c r="L20" s="39">
        <v>508842</v>
      </c>
      <c r="M20" s="39">
        <v>704787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5182140</v>
      </c>
      <c r="B21" s="37" t="s">
        <v>1718</v>
      </c>
      <c r="C21" s="38" t="s">
        <v>1719</v>
      </c>
      <c r="D21" s="39" t="s">
        <v>14</v>
      </c>
      <c r="E21" s="39" t="s">
        <v>178</v>
      </c>
      <c r="F21" s="39" t="s">
        <v>179</v>
      </c>
      <c r="G21" s="39" t="s">
        <v>1707</v>
      </c>
      <c r="H21" s="39" t="s">
        <v>179</v>
      </c>
      <c r="I21" s="39" t="s">
        <v>1708</v>
      </c>
      <c r="J21" s="39" t="s">
        <v>1709</v>
      </c>
      <c r="K21" s="40">
        <v>5</v>
      </c>
      <c r="L21" s="39">
        <v>507634</v>
      </c>
      <c r="M21" s="39">
        <v>705099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</sheetData>
  <sheetProtection algorithmName="SHA-512" hashValue="CKTQri4nf3OtNSSDj4IprLKFdD+sMJZYO/6d+g9UnY0CPVGxUelr1ASq8RTgxNh9nxpt9sRrTwGMWWi53nfaZg==" saltValue="yJkDthOgEOuSRKCqPNruaA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24"/>
  <sheetViews>
    <sheetView topLeftCell="L15" workbookViewId="0">
      <selection activeCell="S20" sqref="S20"/>
    </sheetView>
  </sheetViews>
  <sheetFormatPr defaultColWidth="8.7109375" defaultRowHeight="15" x14ac:dyDescent="0.25"/>
  <cols>
    <col min="1" max="1" width="8.7109375" style="4"/>
    <col min="2" max="2" width="10.28515625" style="4" customWidth="1"/>
    <col min="3" max="11" width="8.7109375" style="4"/>
    <col min="12" max="12" width="14.5703125" style="4" customWidth="1"/>
    <col min="13" max="14" width="8.7109375" style="4"/>
    <col min="15" max="15" width="17.140625" style="4" customWidth="1"/>
    <col min="16" max="16" width="12.42578125" style="4" customWidth="1"/>
    <col min="17" max="17" width="18" style="4" customWidth="1"/>
    <col min="18" max="18" width="8.7109375" style="4"/>
    <col min="19" max="19" width="15.28515625" style="4" customWidth="1"/>
    <col min="20" max="20" width="8.7109375" style="4"/>
    <col min="21" max="21" width="21.5703125" style="4" customWidth="1"/>
    <col min="22" max="22" width="8.7109375" style="4"/>
    <col min="23" max="23" width="17" style="4" customWidth="1"/>
    <col min="24" max="16384" width="8.7109375" style="4"/>
  </cols>
  <sheetData>
    <row r="1" spans="1:23" ht="15.75" thickBot="1" x14ac:dyDescent="0.3">
      <c r="A1" s="1" t="s">
        <v>2048</v>
      </c>
      <c r="B1" s="1" t="s">
        <v>2050</v>
      </c>
      <c r="C1" s="1" t="s">
        <v>2052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2066</v>
      </c>
      <c r="B2" s="1">
        <f>M14</f>
        <v>9</v>
      </c>
      <c r="C2" s="1" t="str">
        <f>E16</f>
        <v>MALBORSKI</v>
      </c>
      <c r="D2" s="1"/>
      <c r="E2" s="1"/>
      <c r="F2" s="1"/>
      <c r="G2" s="57" t="s">
        <v>2079</v>
      </c>
      <c r="H2" s="58"/>
      <c r="I2" s="59"/>
      <c r="J2" s="60" t="s">
        <v>2080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2081</v>
      </c>
      <c r="G3" s="7" t="s">
        <v>2082</v>
      </c>
      <c r="H3" s="1" t="s">
        <v>2083</v>
      </c>
      <c r="I3" s="8" t="s">
        <v>2084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2085</v>
      </c>
      <c r="Q3" s="1" t="s">
        <v>2086</v>
      </c>
      <c r="S3" s="1"/>
      <c r="T3" s="1"/>
      <c r="U3" s="1"/>
      <c r="V3" s="1"/>
    </row>
    <row r="4" spans="1:23" ht="45" x14ac:dyDescent="0.25">
      <c r="A4" s="50" t="s">
        <v>2087</v>
      </c>
      <c r="B4" s="50"/>
      <c r="C4" s="50"/>
      <c r="D4" s="50"/>
      <c r="E4" s="50"/>
      <c r="F4" s="10" t="s">
        <v>2088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ROUND(SUM(Q16:Q24)*60,2)</f>
        <v>0</v>
      </c>
      <c r="K4" s="2">
        <f>SUM(R16:R24)*60</f>
        <v>0</v>
      </c>
      <c r="L4" s="29">
        <f>SUM(S16:S24)*60</f>
        <v>0</v>
      </c>
      <c r="N4" s="51" t="s">
        <v>2089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2090</v>
      </c>
      <c r="B5" s="50"/>
      <c r="C5" s="50"/>
      <c r="D5" s="50"/>
      <c r="E5" s="50"/>
      <c r="F5" s="10" t="s">
        <v>2091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ROUND(SUM(U16:U24)*60,2)</f>
        <v>0</v>
      </c>
      <c r="K5" s="2">
        <f>SUM(V16:V24)*60</f>
        <v>0</v>
      </c>
      <c r="L5" s="29">
        <f>SUM(W16:W24)*60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2092</v>
      </c>
      <c r="B6" s="53"/>
      <c r="C6" s="53"/>
      <c r="D6" s="53"/>
      <c r="E6" s="53"/>
      <c r="F6" s="3" t="s">
        <v>2093</v>
      </c>
      <c r="G6" s="15"/>
      <c r="H6" s="12">
        <f t="shared" ref="H6:H10" si="0">G6*0.23</f>
        <v>0</v>
      </c>
      <c r="I6" s="30">
        <f>ROUND(G6+H6,2)</f>
        <v>0</v>
      </c>
      <c r="J6" s="54" t="s">
        <v>2094</v>
      </c>
      <c r="K6" s="55"/>
      <c r="L6" s="56"/>
      <c r="P6" s="9" t="s">
        <v>2085</v>
      </c>
      <c r="Q6" s="1" t="s">
        <v>2086</v>
      </c>
      <c r="S6" s="5"/>
      <c r="T6" s="5"/>
    </row>
    <row r="7" spans="1:23" ht="68.25" x14ac:dyDescent="0.25">
      <c r="A7" s="53" t="s">
        <v>2095</v>
      </c>
      <c r="B7" s="53"/>
      <c r="C7" s="53"/>
      <c r="D7" s="53"/>
      <c r="E7" s="53"/>
      <c r="F7" s="3" t="s">
        <v>2096</v>
      </c>
      <c r="G7" s="15"/>
      <c r="H7" s="12">
        <f t="shared" si="0"/>
        <v>0</v>
      </c>
      <c r="I7" s="30">
        <f>ROUND(G6+H6,2)</f>
        <v>0</v>
      </c>
      <c r="J7" s="54" t="s">
        <v>2094</v>
      </c>
      <c r="K7" s="55"/>
      <c r="L7" s="56"/>
      <c r="P7" s="9"/>
      <c r="Q7" s="1"/>
      <c r="S7" s="5"/>
      <c r="T7" s="5"/>
    </row>
    <row r="8" spans="1:23" ht="57" x14ac:dyDescent="0.25">
      <c r="A8" s="53" t="s">
        <v>2097</v>
      </c>
      <c r="B8" s="53"/>
      <c r="C8" s="53"/>
      <c r="D8" s="53"/>
      <c r="E8" s="53"/>
      <c r="F8" s="3" t="s">
        <v>2098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2099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2100</v>
      </c>
      <c r="B9" s="65"/>
      <c r="C9" s="65"/>
      <c r="D9" s="65"/>
      <c r="E9" s="65"/>
      <c r="F9" s="3" t="s">
        <v>2101</v>
      </c>
      <c r="G9" s="15"/>
      <c r="H9" s="12">
        <f t="shared" si="0"/>
        <v>0</v>
      </c>
      <c r="I9" s="30">
        <f>ROUND(G9+H9,2)</f>
        <v>0</v>
      </c>
      <c r="J9" s="66" t="s">
        <v>2094</v>
      </c>
      <c r="K9" s="67"/>
      <c r="L9" s="68"/>
      <c r="M9" s="1"/>
      <c r="N9" s="16"/>
    </row>
    <row r="10" spans="1:23" ht="57.75" thickBot="1" x14ac:dyDescent="0.3">
      <c r="A10" s="65" t="s">
        <v>2102</v>
      </c>
      <c r="B10" s="65"/>
      <c r="C10" s="65"/>
      <c r="D10" s="65"/>
      <c r="E10" s="65"/>
      <c r="F10" s="3" t="s">
        <v>2103</v>
      </c>
      <c r="G10" s="17"/>
      <c r="H10" s="18">
        <f t="shared" si="0"/>
        <v>0</v>
      </c>
      <c r="I10" s="30">
        <f>ROUND(G10+H10,2)</f>
        <v>0</v>
      </c>
      <c r="J10" s="69" t="s">
        <v>2094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2104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2105</v>
      </c>
      <c r="I12" s="75"/>
      <c r="J12" s="76"/>
      <c r="K12" s="76"/>
      <c r="L12" s="77"/>
      <c r="M12" s="78" t="s">
        <v>2106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6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9</v>
      </c>
      <c r="N14" s="23">
        <f>SUM(N16:N24)</f>
        <v>9</v>
      </c>
      <c r="P14" s="63" t="s">
        <v>2107</v>
      </c>
      <c r="Q14" s="64"/>
      <c r="R14" s="64"/>
      <c r="S14" s="64"/>
      <c r="T14" s="63" t="s">
        <v>2108</v>
      </c>
      <c r="U14" s="64"/>
      <c r="V14" s="64"/>
      <c r="W14" s="64"/>
    </row>
    <row r="15" spans="1:23" ht="78.7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2046</v>
      </c>
      <c r="O15" s="24" t="s">
        <v>2109</v>
      </c>
      <c r="P15" s="24" t="s">
        <v>2110</v>
      </c>
      <c r="Q15" s="24" t="s">
        <v>2111</v>
      </c>
      <c r="R15" s="24" t="s">
        <v>2112</v>
      </c>
      <c r="S15" s="24" t="s">
        <v>2113</v>
      </c>
      <c r="T15" s="24" t="s">
        <v>2114</v>
      </c>
      <c r="U15" s="24" t="s">
        <v>2111</v>
      </c>
      <c r="V15" s="24" t="s">
        <v>2112</v>
      </c>
      <c r="W15" s="24" t="s">
        <v>2113</v>
      </c>
    </row>
    <row r="16" spans="1:23" x14ac:dyDescent="0.25">
      <c r="A16" s="37">
        <v>5176047</v>
      </c>
      <c r="B16" s="37" t="s">
        <v>131</v>
      </c>
      <c r="C16" s="38" t="s">
        <v>132</v>
      </c>
      <c r="D16" s="39" t="s">
        <v>14</v>
      </c>
      <c r="E16" s="39" t="s">
        <v>133</v>
      </c>
      <c r="F16" s="39" t="s">
        <v>42</v>
      </c>
      <c r="G16" s="39" t="s">
        <v>134</v>
      </c>
      <c r="H16" s="39" t="s">
        <v>42</v>
      </c>
      <c r="I16" s="39" t="s">
        <v>135</v>
      </c>
      <c r="J16" s="39" t="s">
        <v>136</v>
      </c>
      <c r="K16" s="40">
        <v>15</v>
      </c>
      <c r="L16" s="39">
        <v>494222</v>
      </c>
      <c r="M16" s="39">
        <v>695028</v>
      </c>
      <c r="N16" s="39">
        <v>1</v>
      </c>
      <c r="O16" s="41"/>
      <c r="P16" s="41"/>
      <c r="Q16" s="41"/>
      <c r="R16" s="25">
        <f>ROUND(Q16*0.23,2)</f>
        <v>0</v>
      </c>
      <c r="S16" s="26">
        <f>ROUND(SUM(Q16:R16),2)</f>
        <v>0</v>
      </c>
      <c r="T16" s="41"/>
      <c r="U16" s="41"/>
      <c r="V16" s="25">
        <f>ROUND(U16*0.23,2)</f>
        <v>0</v>
      </c>
      <c r="W16" s="26">
        <f>ROUND(SUM(U16:V16),2)</f>
        <v>0</v>
      </c>
    </row>
    <row r="17" spans="1:23" x14ac:dyDescent="0.25">
      <c r="A17" s="37">
        <v>5176252</v>
      </c>
      <c r="B17" s="37" t="s">
        <v>137</v>
      </c>
      <c r="C17" s="38" t="s">
        <v>138</v>
      </c>
      <c r="D17" s="39" t="s">
        <v>14</v>
      </c>
      <c r="E17" s="39" t="s">
        <v>133</v>
      </c>
      <c r="F17" s="39" t="s">
        <v>42</v>
      </c>
      <c r="G17" s="39" t="s">
        <v>139</v>
      </c>
      <c r="H17" s="39" t="s">
        <v>140</v>
      </c>
      <c r="I17" s="39" t="s">
        <v>141</v>
      </c>
      <c r="J17" s="39" t="s">
        <v>142</v>
      </c>
      <c r="K17" s="40">
        <v>51</v>
      </c>
      <c r="L17" s="39">
        <v>489039</v>
      </c>
      <c r="M17" s="39">
        <v>692826</v>
      </c>
      <c r="N17" s="39">
        <v>1</v>
      </c>
      <c r="O17" s="41"/>
      <c r="P17" s="41"/>
      <c r="Q17" s="41"/>
      <c r="R17" s="25">
        <f t="shared" ref="R17:R24" si="1">ROUND(Q17*0.23,2)</f>
        <v>0</v>
      </c>
      <c r="S17" s="26">
        <f t="shared" ref="S17:S24" si="2">ROUND(SUM(Q17:R17),2)</f>
        <v>0</v>
      </c>
      <c r="T17" s="41"/>
      <c r="U17" s="41"/>
      <c r="V17" s="25">
        <f t="shared" ref="V17:V24" si="3">ROUND(U17*0.23,2)</f>
        <v>0</v>
      </c>
      <c r="W17" s="26">
        <f t="shared" ref="W17:W24" si="4">ROUND(SUM(U17:V17),2)</f>
        <v>0</v>
      </c>
    </row>
    <row r="18" spans="1:23" x14ac:dyDescent="0.25">
      <c r="A18" s="37">
        <v>5176551</v>
      </c>
      <c r="B18" s="37" t="s">
        <v>143</v>
      </c>
      <c r="C18" s="38" t="s">
        <v>144</v>
      </c>
      <c r="D18" s="39" t="s">
        <v>14</v>
      </c>
      <c r="E18" s="39" t="s">
        <v>133</v>
      </c>
      <c r="F18" s="39" t="s">
        <v>42</v>
      </c>
      <c r="G18" s="39" t="s">
        <v>145</v>
      </c>
      <c r="H18" s="39" t="s">
        <v>146</v>
      </c>
      <c r="I18" s="39" t="s">
        <v>147</v>
      </c>
      <c r="J18" s="39" t="s">
        <v>148</v>
      </c>
      <c r="K18" s="40">
        <v>14</v>
      </c>
      <c r="L18" s="39">
        <v>495406</v>
      </c>
      <c r="M18" s="39">
        <v>689697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9633380</v>
      </c>
      <c r="B19" s="37" t="s">
        <v>149</v>
      </c>
      <c r="C19" s="38" t="s">
        <v>150</v>
      </c>
      <c r="D19" s="39" t="s">
        <v>14</v>
      </c>
      <c r="E19" s="39" t="s">
        <v>133</v>
      </c>
      <c r="F19" s="39" t="s">
        <v>151</v>
      </c>
      <c r="G19" s="39" t="s">
        <v>152</v>
      </c>
      <c r="H19" s="39" t="s">
        <v>153</v>
      </c>
      <c r="I19" s="39" t="s">
        <v>17</v>
      </c>
      <c r="J19" s="39" t="s">
        <v>154</v>
      </c>
      <c r="K19" s="40">
        <v>24</v>
      </c>
      <c r="L19" s="39">
        <v>504291</v>
      </c>
      <c r="M19" s="39">
        <v>683408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9602256</v>
      </c>
      <c r="B20" s="37" t="s">
        <v>166</v>
      </c>
      <c r="C20" s="38" t="s">
        <v>167</v>
      </c>
      <c r="D20" s="39" t="s">
        <v>14</v>
      </c>
      <c r="E20" s="39" t="s">
        <v>133</v>
      </c>
      <c r="F20" s="39" t="s">
        <v>168</v>
      </c>
      <c r="G20" s="39" t="s">
        <v>169</v>
      </c>
      <c r="H20" s="39" t="s">
        <v>170</v>
      </c>
      <c r="I20" s="39" t="s">
        <v>17</v>
      </c>
      <c r="J20" s="39" t="s">
        <v>18</v>
      </c>
      <c r="K20" s="40">
        <v>8</v>
      </c>
      <c r="L20" s="39">
        <v>491604</v>
      </c>
      <c r="M20" s="39">
        <v>688185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5178059</v>
      </c>
      <c r="B21" s="37" t="s">
        <v>171</v>
      </c>
      <c r="C21" s="38" t="s">
        <v>172</v>
      </c>
      <c r="D21" s="39" t="s">
        <v>14</v>
      </c>
      <c r="E21" s="39" t="s">
        <v>133</v>
      </c>
      <c r="F21" s="39" t="s">
        <v>168</v>
      </c>
      <c r="G21" s="39" t="s">
        <v>173</v>
      </c>
      <c r="H21" s="39" t="s">
        <v>168</v>
      </c>
      <c r="I21" s="39" t="s">
        <v>25</v>
      </c>
      <c r="J21" s="39" t="s">
        <v>26</v>
      </c>
      <c r="K21" s="40">
        <v>1</v>
      </c>
      <c r="L21" s="39">
        <v>494623</v>
      </c>
      <c r="M21" s="39">
        <v>683006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25">
      <c r="A22" s="37">
        <v>5179974</v>
      </c>
      <c r="B22" s="37" t="s">
        <v>233</v>
      </c>
      <c r="C22" s="38" t="s">
        <v>234</v>
      </c>
      <c r="D22" s="39" t="s">
        <v>14</v>
      </c>
      <c r="E22" s="39" t="s">
        <v>133</v>
      </c>
      <c r="F22" s="39" t="s">
        <v>235</v>
      </c>
      <c r="G22" s="39" t="s">
        <v>236</v>
      </c>
      <c r="H22" s="39" t="s">
        <v>235</v>
      </c>
      <c r="I22" s="39" t="s">
        <v>237</v>
      </c>
      <c r="J22" s="39" t="s">
        <v>238</v>
      </c>
      <c r="K22" s="40">
        <v>6</v>
      </c>
      <c r="L22" s="39">
        <v>513121</v>
      </c>
      <c r="M22" s="39">
        <v>687377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25">
      <c r="A23" s="37">
        <v>5178763</v>
      </c>
      <c r="B23" s="37" t="s">
        <v>1720</v>
      </c>
      <c r="C23" s="38" t="s">
        <v>1721</v>
      </c>
      <c r="D23" s="39" t="s">
        <v>14</v>
      </c>
      <c r="E23" s="39" t="s">
        <v>133</v>
      </c>
      <c r="F23" s="39" t="s">
        <v>1722</v>
      </c>
      <c r="G23" s="39" t="s">
        <v>1723</v>
      </c>
      <c r="H23" s="39" t="s">
        <v>1722</v>
      </c>
      <c r="I23" s="39" t="s">
        <v>1724</v>
      </c>
      <c r="J23" s="39" t="s">
        <v>1725</v>
      </c>
      <c r="K23" s="40">
        <v>2</v>
      </c>
      <c r="L23" s="39">
        <v>500944</v>
      </c>
      <c r="M23" s="39">
        <v>696420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  <row r="24" spans="1:23" x14ac:dyDescent="0.25">
      <c r="A24" s="37">
        <v>5178773</v>
      </c>
      <c r="B24" s="37" t="s">
        <v>1726</v>
      </c>
      <c r="C24" s="38" t="s">
        <v>1727</v>
      </c>
      <c r="D24" s="39" t="s">
        <v>14</v>
      </c>
      <c r="E24" s="39" t="s">
        <v>133</v>
      </c>
      <c r="F24" s="39" t="s">
        <v>1722</v>
      </c>
      <c r="G24" s="39" t="s">
        <v>1723</v>
      </c>
      <c r="H24" s="39" t="s">
        <v>1722</v>
      </c>
      <c r="I24" s="39" t="s">
        <v>35</v>
      </c>
      <c r="J24" s="39" t="s">
        <v>36</v>
      </c>
      <c r="K24" s="40">
        <v>53</v>
      </c>
      <c r="L24" s="39">
        <v>500200</v>
      </c>
      <c r="M24" s="39">
        <v>696816</v>
      </c>
      <c r="N24" s="39">
        <v>1</v>
      </c>
      <c r="O24" s="41"/>
      <c r="P24" s="41"/>
      <c r="Q24" s="41"/>
      <c r="R24" s="25">
        <f t="shared" si="1"/>
        <v>0</v>
      </c>
      <c r="S24" s="26">
        <f t="shared" si="2"/>
        <v>0</v>
      </c>
      <c r="T24" s="41"/>
      <c r="U24" s="41"/>
      <c r="V24" s="25">
        <f t="shared" si="3"/>
        <v>0</v>
      </c>
      <c r="W24" s="26">
        <f t="shared" si="4"/>
        <v>0</v>
      </c>
    </row>
  </sheetData>
  <sheetProtection algorithmName="SHA-512" hashValue="h+VjZYqy6xijCTY3PcqGLP2tfPPjfTlaw05dqEXjX0F6lk/NBQCYZUBH5HSS/JiV+mtu7Sb2eloiPtKp340q6w==" saltValue="z6pLaMdLBdm+maTG2d+FTg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27"/>
  <sheetViews>
    <sheetView topLeftCell="J13" workbookViewId="0">
      <selection activeCell="S16" sqref="S16"/>
    </sheetView>
  </sheetViews>
  <sheetFormatPr defaultColWidth="8.7109375" defaultRowHeight="15" x14ac:dyDescent="0.25"/>
  <cols>
    <col min="1" max="1" width="8.7109375" style="4"/>
    <col min="2" max="2" width="10.28515625" style="4" customWidth="1"/>
    <col min="3" max="11" width="8.7109375" style="4"/>
    <col min="12" max="12" width="14.5703125" style="4" customWidth="1"/>
    <col min="13" max="14" width="8.7109375" style="4"/>
    <col min="15" max="15" width="17.140625" style="4" customWidth="1"/>
    <col min="16" max="16" width="12.42578125" style="4" customWidth="1"/>
    <col min="17" max="17" width="18" style="4" customWidth="1"/>
    <col min="18" max="18" width="8.7109375" style="4"/>
    <col min="19" max="19" width="15.28515625" style="4" customWidth="1"/>
    <col min="20" max="20" width="8.7109375" style="4"/>
    <col min="21" max="21" width="21.5703125" style="4" customWidth="1"/>
    <col min="22" max="22" width="8.7109375" style="4"/>
    <col min="23" max="23" width="17" style="4" customWidth="1"/>
    <col min="24" max="16384" width="8.7109375" style="4"/>
  </cols>
  <sheetData>
    <row r="1" spans="1:23" ht="15.75" thickBot="1" x14ac:dyDescent="0.3">
      <c r="A1" s="1" t="s">
        <v>2048</v>
      </c>
      <c r="B1" s="1" t="s">
        <v>2050</v>
      </c>
      <c r="C1" s="1" t="s">
        <v>2052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2065</v>
      </c>
      <c r="B2" s="1">
        <f>M14</f>
        <v>12</v>
      </c>
      <c r="C2" s="1" t="str">
        <f>E16</f>
        <v>LĘBORSKI</v>
      </c>
      <c r="D2" s="1"/>
      <c r="E2" s="1"/>
      <c r="F2" s="1"/>
      <c r="G2" s="57" t="s">
        <v>2079</v>
      </c>
      <c r="H2" s="58"/>
      <c r="I2" s="59"/>
      <c r="J2" s="60" t="s">
        <v>2080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2081</v>
      </c>
      <c r="G3" s="7" t="s">
        <v>2082</v>
      </c>
      <c r="H3" s="1" t="s">
        <v>2083</v>
      </c>
      <c r="I3" s="8" t="s">
        <v>2084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2085</v>
      </c>
      <c r="Q3" s="1" t="s">
        <v>2086</v>
      </c>
      <c r="S3" s="1"/>
      <c r="T3" s="1"/>
      <c r="U3" s="1"/>
      <c r="V3" s="1"/>
    </row>
    <row r="4" spans="1:23" ht="45" x14ac:dyDescent="0.25">
      <c r="A4" s="50" t="s">
        <v>2087</v>
      </c>
      <c r="B4" s="50"/>
      <c r="C4" s="50"/>
      <c r="D4" s="50"/>
      <c r="E4" s="50"/>
      <c r="F4" s="10" t="s">
        <v>2088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ROUND(SUM(Q16:Q27)*60,2)</f>
        <v>0</v>
      </c>
      <c r="K4" s="2">
        <f>SUM(R16:R27)*60</f>
        <v>0</v>
      </c>
      <c r="L4" s="29">
        <f>SUM(S16:S27)*60</f>
        <v>0</v>
      </c>
      <c r="N4" s="51" t="s">
        <v>2089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2090</v>
      </c>
      <c r="B5" s="50"/>
      <c r="C5" s="50"/>
      <c r="D5" s="50"/>
      <c r="E5" s="50"/>
      <c r="F5" s="10" t="s">
        <v>2091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ROUND(SUM(U16:U27)*60,2)</f>
        <v>0</v>
      </c>
      <c r="K5" s="2">
        <f>SUM(V16:V27)*60</f>
        <v>0</v>
      </c>
      <c r="L5" s="29">
        <f>SUM(W16:W27)*60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2092</v>
      </c>
      <c r="B6" s="53"/>
      <c r="C6" s="53"/>
      <c r="D6" s="53"/>
      <c r="E6" s="53"/>
      <c r="F6" s="3" t="s">
        <v>2093</v>
      </c>
      <c r="G6" s="15"/>
      <c r="H6" s="12">
        <f t="shared" ref="H6:H10" si="0">G6*0.23</f>
        <v>0</v>
      </c>
      <c r="I6" s="30">
        <f>ROUND(G6+H6,2)</f>
        <v>0</v>
      </c>
      <c r="J6" s="54" t="s">
        <v>2094</v>
      </c>
      <c r="K6" s="55"/>
      <c r="L6" s="56"/>
      <c r="P6" s="9" t="s">
        <v>2085</v>
      </c>
      <c r="Q6" s="1" t="s">
        <v>2086</v>
      </c>
      <c r="S6" s="5"/>
      <c r="T6" s="5"/>
    </row>
    <row r="7" spans="1:23" ht="68.25" x14ac:dyDescent="0.25">
      <c r="A7" s="53" t="s">
        <v>2095</v>
      </c>
      <c r="B7" s="53"/>
      <c r="C7" s="53"/>
      <c r="D7" s="53"/>
      <c r="E7" s="53"/>
      <c r="F7" s="3" t="s">
        <v>2096</v>
      </c>
      <c r="G7" s="15"/>
      <c r="H7" s="12">
        <f t="shared" si="0"/>
        <v>0</v>
      </c>
      <c r="I7" s="30">
        <f>ROUND(G6+H6,2)</f>
        <v>0</v>
      </c>
      <c r="J7" s="54" t="s">
        <v>2094</v>
      </c>
      <c r="K7" s="55"/>
      <c r="L7" s="56"/>
      <c r="P7" s="9"/>
      <c r="Q7" s="1"/>
      <c r="S7" s="5"/>
      <c r="T7" s="5"/>
    </row>
    <row r="8" spans="1:23" ht="57" x14ac:dyDescent="0.25">
      <c r="A8" s="53" t="s">
        <v>2097</v>
      </c>
      <c r="B8" s="53"/>
      <c r="C8" s="53"/>
      <c r="D8" s="53"/>
      <c r="E8" s="53"/>
      <c r="F8" s="3" t="s">
        <v>2098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2099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2100</v>
      </c>
      <c r="B9" s="65"/>
      <c r="C9" s="65"/>
      <c r="D9" s="65"/>
      <c r="E9" s="65"/>
      <c r="F9" s="3" t="s">
        <v>2101</v>
      </c>
      <c r="G9" s="15"/>
      <c r="H9" s="12">
        <f t="shared" si="0"/>
        <v>0</v>
      </c>
      <c r="I9" s="30">
        <f>ROUND(G9+H9,2)</f>
        <v>0</v>
      </c>
      <c r="J9" s="66" t="s">
        <v>2094</v>
      </c>
      <c r="K9" s="67"/>
      <c r="L9" s="68"/>
      <c r="M9" s="1"/>
      <c r="N9" s="16"/>
    </row>
    <row r="10" spans="1:23" ht="57.75" thickBot="1" x14ac:dyDescent="0.3">
      <c r="A10" s="65" t="s">
        <v>2102</v>
      </c>
      <c r="B10" s="65"/>
      <c r="C10" s="65"/>
      <c r="D10" s="65"/>
      <c r="E10" s="65"/>
      <c r="F10" s="3" t="s">
        <v>2103</v>
      </c>
      <c r="G10" s="17"/>
      <c r="H10" s="18">
        <f t="shared" si="0"/>
        <v>0</v>
      </c>
      <c r="I10" s="30">
        <f>ROUND(G10+H10,2)</f>
        <v>0</v>
      </c>
      <c r="J10" s="69" t="s">
        <v>2094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2104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2105</v>
      </c>
      <c r="I12" s="75"/>
      <c r="J12" s="76"/>
      <c r="K12" s="76"/>
      <c r="L12" s="77"/>
      <c r="M12" s="78" t="s">
        <v>2106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6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12</v>
      </c>
      <c r="N14" s="23">
        <f>SUM(N16:N27)</f>
        <v>12</v>
      </c>
      <c r="P14" s="63" t="s">
        <v>2107</v>
      </c>
      <c r="Q14" s="64"/>
      <c r="R14" s="64"/>
      <c r="S14" s="64"/>
      <c r="T14" s="63" t="s">
        <v>2108</v>
      </c>
      <c r="U14" s="64"/>
      <c r="V14" s="64"/>
      <c r="W14" s="64"/>
    </row>
    <row r="15" spans="1:23" ht="78.7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2046</v>
      </c>
      <c r="O15" s="24" t="s">
        <v>2109</v>
      </c>
      <c r="P15" s="24" t="s">
        <v>2110</v>
      </c>
      <c r="Q15" s="24" t="s">
        <v>2111</v>
      </c>
      <c r="R15" s="24" t="s">
        <v>2112</v>
      </c>
      <c r="S15" s="24" t="s">
        <v>2113</v>
      </c>
      <c r="T15" s="24" t="s">
        <v>2114</v>
      </c>
      <c r="U15" s="24" t="s">
        <v>2111</v>
      </c>
      <c r="V15" s="24" t="s">
        <v>2112</v>
      </c>
      <c r="W15" s="24" t="s">
        <v>2113</v>
      </c>
    </row>
    <row r="16" spans="1:23" x14ac:dyDescent="0.25">
      <c r="A16" s="37">
        <v>5165656</v>
      </c>
      <c r="B16" s="37" t="s">
        <v>1302</v>
      </c>
      <c r="C16" s="38" t="s">
        <v>1303</v>
      </c>
      <c r="D16" s="39" t="s">
        <v>14</v>
      </c>
      <c r="E16" s="39" t="s">
        <v>1304</v>
      </c>
      <c r="F16" s="39" t="s">
        <v>1305</v>
      </c>
      <c r="G16" s="39" t="s">
        <v>1306</v>
      </c>
      <c r="H16" s="39" t="s">
        <v>1307</v>
      </c>
      <c r="I16" s="39" t="s">
        <v>17</v>
      </c>
      <c r="J16" s="39" t="s">
        <v>18</v>
      </c>
      <c r="K16" s="40">
        <v>5</v>
      </c>
      <c r="L16" s="39">
        <v>424752</v>
      </c>
      <c r="M16" s="39">
        <v>729560</v>
      </c>
      <c r="N16" s="39">
        <v>1</v>
      </c>
      <c r="O16" s="41"/>
      <c r="P16" s="41"/>
      <c r="Q16" s="41"/>
      <c r="R16" s="25">
        <f>ROUND(Q16*0.23,2)</f>
        <v>0</v>
      </c>
      <c r="S16" s="26">
        <f>ROUND(SUM(Q16:R16),2)</f>
        <v>0</v>
      </c>
      <c r="T16" s="41"/>
      <c r="U16" s="41"/>
      <c r="V16" s="25">
        <f>ROUND(U16*0.23,2)</f>
        <v>0</v>
      </c>
      <c r="W16" s="26">
        <f>ROUND(SUM(U16:V16),2)</f>
        <v>0</v>
      </c>
    </row>
    <row r="17" spans="1:23" x14ac:dyDescent="0.25">
      <c r="A17" s="37">
        <v>5165843</v>
      </c>
      <c r="B17" s="37" t="s">
        <v>1308</v>
      </c>
      <c r="C17" s="38" t="s">
        <v>1309</v>
      </c>
      <c r="D17" s="39" t="s">
        <v>14</v>
      </c>
      <c r="E17" s="39" t="s">
        <v>1304</v>
      </c>
      <c r="F17" s="39" t="s">
        <v>1305</v>
      </c>
      <c r="G17" s="39" t="s">
        <v>1310</v>
      </c>
      <c r="H17" s="39" t="s">
        <v>1305</v>
      </c>
      <c r="I17" s="39" t="s">
        <v>1311</v>
      </c>
      <c r="J17" s="39" t="s">
        <v>1312</v>
      </c>
      <c r="K17" s="40" t="s">
        <v>1313</v>
      </c>
      <c r="L17" s="39">
        <v>418403</v>
      </c>
      <c r="M17" s="39">
        <v>731528</v>
      </c>
      <c r="N17" s="39">
        <v>1</v>
      </c>
      <c r="O17" s="41"/>
      <c r="P17" s="41"/>
      <c r="Q17" s="41"/>
      <c r="R17" s="25">
        <f t="shared" ref="R17:R27" si="1">ROUND(Q17*0.23,2)</f>
        <v>0</v>
      </c>
      <c r="S17" s="26">
        <f t="shared" ref="S17:S27" si="2">ROUND(SUM(Q17:R17),2)</f>
        <v>0</v>
      </c>
      <c r="T17" s="41"/>
      <c r="U17" s="41"/>
      <c r="V17" s="25">
        <f t="shared" ref="V17:V27" si="3">ROUND(U17*0.23,2)</f>
        <v>0</v>
      </c>
      <c r="W17" s="26">
        <f t="shared" ref="W17:W27" si="4">ROUND(SUM(U17:V17),2)</f>
        <v>0</v>
      </c>
    </row>
    <row r="18" spans="1:23" x14ac:dyDescent="0.25">
      <c r="A18" s="37">
        <v>8663554</v>
      </c>
      <c r="B18" s="37" t="s">
        <v>1314</v>
      </c>
      <c r="C18" s="38" t="s">
        <v>1315</v>
      </c>
      <c r="D18" s="39" t="s">
        <v>14</v>
      </c>
      <c r="E18" s="39" t="s">
        <v>1304</v>
      </c>
      <c r="F18" s="39" t="s">
        <v>1305</v>
      </c>
      <c r="G18" s="39" t="s">
        <v>1316</v>
      </c>
      <c r="H18" s="39" t="s">
        <v>1317</v>
      </c>
      <c r="I18" s="39" t="s">
        <v>25</v>
      </c>
      <c r="J18" s="39" t="s">
        <v>26</v>
      </c>
      <c r="K18" s="40">
        <v>5</v>
      </c>
      <c r="L18" s="39">
        <v>417879</v>
      </c>
      <c r="M18" s="39">
        <v>734900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8107586</v>
      </c>
      <c r="B19" s="37" t="s">
        <v>1318</v>
      </c>
      <c r="C19" s="38" t="s">
        <v>1319</v>
      </c>
      <c r="D19" s="39" t="s">
        <v>14</v>
      </c>
      <c r="E19" s="39" t="s">
        <v>1304</v>
      </c>
      <c r="F19" s="39" t="s">
        <v>1305</v>
      </c>
      <c r="G19" s="39" t="s">
        <v>1320</v>
      </c>
      <c r="H19" s="39" t="s">
        <v>1321</v>
      </c>
      <c r="I19" s="39" t="s">
        <v>17</v>
      </c>
      <c r="J19" s="39" t="s">
        <v>18</v>
      </c>
      <c r="K19" s="40">
        <v>45</v>
      </c>
      <c r="L19" s="39">
        <v>419280</v>
      </c>
      <c r="M19" s="39">
        <v>723281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5166977</v>
      </c>
      <c r="B20" s="37" t="s">
        <v>1507</v>
      </c>
      <c r="C20" s="38" t="s">
        <v>1508</v>
      </c>
      <c r="D20" s="39" t="s">
        <v>14</v>
      </c>
      <c r="E20" s="39" t="s">
        <v>1304</v>
      </c>
      <c r="F20" s="39" t="s">
        <v>1509</v>
      </c>
      <c r="G20" s="39" t="s">
        <v>1510</v>
      </c>
      <c r="H20" s="39" t="s">
        <v>1511</v>
      </c>
      <c r="I20" s="39" t="s">
        <v>17</v>
      </c>
      <c r="J20" s="39" t="s">
        <v>18</v>
      </c>
      <c r="K20" s="40">
        <v>23</v>
      </c>
      <c r="L20" s="39">
        <v>417827</v>
      </c>
      <c r="M20" s="39">
        <v>748713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5168416</v>
      </c>
      <c r="B21" s="37" t="s">
        <v>1512</v>
      </c>
      <c r="C21" s="38" t="s">
        <v>1513</v>
      </c>
      <c r="D21" s="39" t="s">
        <v>14</v>
      </c>
      <c r="E21" s="39" t="s">
        <v>1304</v>
      </c>
      <c r="F21" s="39" t="s">
        <v>1509</v>
      </c>
      <c r="G21" s="39" t="s">
        <v>1514</v>
      </c>
      <c r="H21" s="39" t="s">
        <v>1515</v>
      </c>
      <c r="I21" s="39" t="s">
        <v>17</v>
      </c>
      <c r="J21" s="39" t="s">
        <v>18</v>
      </c>
      <c r="K21" s="40" t="s">
        <v>1516</v>
      </c>
      <c r="L21" s="39">
        <v>417239</v>
      </c>
      <c r="M21" s="39">
        <v>754758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25">
      <c r="A22" s="37">
        <v>5168207</v>
      </c>
      <c r="B22" s="37" t="s">
        <v>1517</v>
      </c>
      <c r="C22" s="38" t="s">
        <v>1518</v>
      </c>
      <c r="D22" s="39" t="s">
        <v>14</v>
      </c>
      <c r="E22" s="39" t="s">
        <v>1304</v>
      </c>
      <c r="F22" s="39" t="s">
        <v>1509</v>
      </c>
      <c r="G22" s="39" t="s">
        <v>1519</v>
      </c>
      <c r="H22" s="39" t="s">
        <v>532</v>
      </c>
      <c r="I22" s="39" t="s">
        <v>423</v>
      </c>
      <c r="J22" s="39" t="s">
        <v>424</v>
      </c>
      <c r="K22" s="40" t="s">
        <v>1520</v>
      </c>
      <c r="L22" s="39">
        <v>421441</v>
      </c>
      <c r="M22" s="39">
        <v>743396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25">
      <c r="A23" s="37">
        <v>5170130</v>
      </c>
      <c r="B23" s="37" t="s">
        <v>1631</v>
      </c>
      <c r="C23" s="38" t="s">
        <v>1632</v>
      </c>
      <c r="D23" s="39" t="s">
        <v>14</v>
      </c>
      <c r="E23" s="39" t="s">
        <v>1304</v>
      </c>
      <c r="F23" s="39" t="s">
        <v>1633</v>
      </c>
      <c r="G23" s="39" t="s">
        <v>1634</v>
      </c>
      <c r="H23" s="39" t="s">
        <v>1635</v>
      </c>
      <c r="I23" s="39" t="s">
        <v>17</v>
      </c>
      <c r="J23" s="39" t="s">
        <v>18</v>
      </c>
      <c r="K23" s="40">
        <v>7</v>
      </c>
      <c r="L23" s="39">
        <v>416504</v>
      </c>
      <c r="M23" s="39">
        <v>758011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  <row r="24" spans="1:23" x14ac:dyDescent="0.25">
      <c r="A24" s="37">
        <v>5170659</v>
      </c>
      <c r="B24" s="37" t="s">
        <v>1636</v>
      </c>
      <c r="C24" s="38" t="s">
        <v>1637</v>
      </c>
      <c r="D24" s="39" t="s">
        <v>14</v>
      </c>
      <c r="E24" s="39" t="s">
        <v>1304</v>
      </c>
      <c r="F24" s="39" t="s">
        <v>1633</v>
      </c>
      <c r="G24" s="39" t="s">
        <v>1638</v>
      </c>
      <c r="H24" s="39" t="s">
        <v>1639</v>
      </c>
      <c r="I24" s="39" t="s">
        <v>17</v>
      </c>
      <c r="J24" s="39" t="s">
        <v>26</v>
      </c>
      <c r="K24" s="40" t="s">
        <v>1640</v>
      </c>
      <c r="L24" s="39">
        <v>411399</v>
      </c>
      <c r="M24" s="39">
        <v>763718</v>
      </c>
      <c r="N24" s="39">
        <v>1</v>
      </c>
      <c r="O24" s="41"/>
      <c r="P24" s="41"/>
      <c r="Q24" s="41"/>
      <c r="R24" s="25">
        <f t="shared" si="1"/>
        <v>0</v>
      </c>
      <c r="S24" s="26">
        <f t="shared" si="2"/>
        <v>0</v>
      </c>
      <c r="T24" s="41"/>
      <c r="U24" s="41"/>
      <c r="V24" s="25">
        <f t="shared" si="3"/>
        <v>0</v>
      </c>
      <c r="W24" s="26">
        <f t="shared" si="4"/>
        <v>0</v>
      </c>
    </row>
    <row r="25" spans="1:23" x14ac:dyDescent="0.25">
      <c r="A25" s="37">
        <v>5170842</v>
      </c>
      <c r="B25" s="37" t="s">
        <v>1641</v>
      </c>
      <c r="C25" s="38" t="s">
        <v>1642</v>
      </c>
      <c r="D25" s="39" t="s">
        <v>14</v>
      </c>
      <c r="E25" s="39" t="s">
        <v>1304</v>
      </c>
      <c r="F25" s="39" t="s">
        <v>1633</v>
      </c>
      <c r="G25" s="39" t="s">
        <v>1643</v>
      </c>
      <c r="H25" s="39" t="s">
        <v>1633</v>
      </c>
      <c r="I25" s="39" t="s">
        <v>17</v>
      </c>
      <c r="J25" s="39" t="s">
        <v>740</v>
      </c>
      <c r="K25" s="40" t="s">
        <v>584</v>
      </c>
      <c r="L25" s="39">
        <v>410957</v>
      </c>
      <c r="M25" s="39">
        <v>757400</v>
      </c>
      <c r="N25" s="39">
        <v>1</v>
      </c>
      <c r="O25" s="41"/>
      <c r="P25" s="41"/>
      <c r="Q25" s="41"/>
      <c r="R25" s="25">
        <f t="shared" si="1"/>
        <v>0</v>
      </c>
      <c r="S25" s="26">
        <f t="shared" si="2"/>
        <v>0</v>
      </c>
      <c r="T25" s="41"/>
      <c r="U25" s="41"/>
      <c r="V25" s="25">
        <f t="shared" si="3"/>
        <v>0</v>
      </c>
      <c r="W25" s="26">
        <f t="shared" si="4"/>
        <v>0</v>
      </c>
    </row>
    <row r="26" spans="1:23" x14ac:dyDescent="0.25">
      <c r="A26" s="37">
        <v>5165379</v>
      </c>
      <c r="B26" s="37" t="s">
        <v>1991</v>
      </c>
      <c r="C26" s="38" t="s">
        <v>1992</v>
      </c>
      <c r="D26" s="39" t="s">
        <v>14</v>
      </c>
      <c r="E26" s="39" t="s">
        <v>1304</v>
      </c>
      <c r="F26" s="39" t="s">
        <v>1993</v>
      </c>
      <c r="G26" s="39" t="s">
        <v>1994</v>
      </c>
      <c r="H26" s="39" t="s">
        <v>1993</v>
      </c>
      <c r="I26" s="39" t="s">
        <v>1995</v>
      </c>
      <c r="J26" s="39" t="s">
        <v>1996</v>
      </c>
      <c r="K26" s="40">
        <v>21</v>
      </c>
      <c r="L26" s="39">
        <v>409005</v>
      </c>
      <c r="M26" s="39">
        <v>767819</v>
      </c>
      <c r="N26" s="39">
        <v>1</v>
      </c>
      <c r="O26" s="41"/>
      <c r="P26" s="41"/>
      <c r="Q26" s="41"/>
      <c r="R26" s="25">
        <f t="shared" si="1"/>
        <v>0</v>
      </c>
      <c r="S26" s="26">
        <f t="shared" si="2"/>
        <v>0</v>
      </c>
      <c r="T26" s="41"/>
      <c r="U26" s="41"/>
      <c r="V26" s="25">
        <f t="shared" si="3"/>
        <v>0</v>
      </c>
      <c r="W26" s="26">
        <f t="shared" si="4"/>
        <v>0</v>
      </c>
    </row>
    <row r="27" spans="1:23" x14ac:dyDescent="0.25">
      <c r="A27" s="37">
        <v>5164599</v>
      </c>
      <c r="B27" s="37" t="s">
        <v>1997</v>
      </c>
      <c r="C27" s="38" t="s">
        <v>1998</v>
      </c>
      <c r="D27" s="39" t="s">
        <v>14</v>
      </c>
      <c r="E27" s="39" t="s">
        <v>1304</v>
      </c>
      <c r="F27" s="39" t="s">
        <v>1993</v>
      </c>
      <c r="G27" s="39" t="s">
        <v>1994</v>
      </c>
      <c r="H27" s="39" t="s">
        <v>1993</v>
      </c>
      <c r="I27" s="39" t="s">
        <v>981</v>
      </c>
      <c r="J27" s="39" t="s">
        <v>982</v>
      </c>
      <c r="K27" s="40">
        <v>11</v>
      </c>
      <c r="L27" s="39">
        <v>407236</v>
      </c>
      <c r="M27" s="39">
        <v>767376</v>
      </c>
      <c r="N27" s="39">
        <v>1</v>
      </c>
      <c r="O27" s="41"/>
      <c r="P27" s="41"/>
      <c r="Q27" s="41"/>
      <c r="R27" s="25">
        <f t="shared" si="1"/>
        <v>0</v>
      </c>
      <c r="S27" s="26">
        <f t="shared" si="2"/>
        <v>0</v>
      </c>
      <c r="T27" s="41"/>
      <c r="U27" s="41"/>
      <c r="V27" s="25">
        <f t="shared" si="3"/>
        <v>0</v>
      </c>
      <c r="W27" s="26">
        <f t="shared" si="4"/>
        <v>0</v>
      </c>
    </row>
  </sheetData>
  <sheetProtection algorithmName="SHA-512" hashValue="0fEBdP8hInogR/nuWukmPNLMJsf2nOmN3p1u7fPXp3LNQjARUGZIcROIkpTSBaRJKjGmEsQEj/iT96iGtJmrPQ==" saltValue="Vyzdr/d6rr0CBziwjzuZcw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W29"/>
  <sheetViews>
    <sheetView topLeftCell="K15" workbookViewId="0">
      <selection activeCell="S20" sqref="S20"/>
    </sheetView>
  </sheetViews>
  <sheetFormatPr defaultColWidth="8.7109375" defaultRowHeight="15" x14ac:dyDescent="0.25"/>
  <cols>
    <col min="1" max="1" width="8.7109375" style="4"/>
    <col min="2" max="2" width="10.28515625" style="4" customWidth="1"/>
    <col min="3" max="11" width="8.7109375" style="4"/>
    <col min="12" max="12" width="14.5703125" style="4" customWidth="1"/>
    <col min="13" max="14" width="8.7109375" style="4"/>
    <col min="15" max="15" width="17.140625" style="4" customWidth="1"/>
    <col min="16" max="16" width="12.42578125" style="4" customWidth="1"/>
    <col min="17" max="17" width="18" style="4" customWidth="1"/>
    <col min="18" max="18" width="8.7109375" style="4"/>
    <col min="19" max="19" width="15.28515625" style="4" customWidth="1"/>
    <col min="20" max="20" width="8.7109375" style="4"/>
    <col min="21" max="21" width="21.5703125" style="4" customWidth="1"/>
    <col min="22" max="22" width="8.7109375" style="4"/>
    <col min="23" max="23" width="17" style="4" customWidth="1"/>
    <col min="24" max="16384" width="8.7109375" style="4"/>
  </cols>
  <sheetData>
    <row r="1" spans="1:23" ht="15.75" thickBot="1" x14ac:dyDescent="0.3">
      <c r="A1" s="1" t="s">
        <v>2048</v>
      </c>
      <c r="B1" s="1" t="s">
        <v>2050</v>
      </c>
      <c r="C1" s="1" t="s">
        <v>2052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2064</v>
      </c>
      <c r="B2" s="1">
        <f>M14</f>
        <v>14</v>
      </c>
      <c r="C2" s="1" t="str">
        <f>E16</f>
        <v>KWIDZYŃSKI</v>
      </c>
      <c r="D2" s="1"/>
      <c r="E2" s="1"/>
      <c r="F2" s="1"/>
      <c r="G2" s="57" t="s">
        <v>2079</v>
      </c>
      <c r="H2" s="58"/>
      <c r="I2" s="59"/>
      <c r="J2" s="60" t="s">
        <v>2080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2081</v>
      </c>
      <c r="G3" s="7" t="s">
        <v>2082</v>
      </c>
      <c r="H3" s="1" t="s">
        <v>2083</v>
      </c>
      <c r="I3" s="8" t="s">
        <v>2084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2085</v>
      </c>
      <c r="Q3" s="1" t="s">
        <v>2086</v>
      </c>
      <c r="S3" s="1"/>
      <c r="T3" s="1"/>
      <c r="U3" s="1"/>
      <c r="V3" s="1"/>
    </row>
    <row r="4" spans="1:23" ht="45" x14ac:dyDescent="0.25">
      <c r="A4" s="50" t="s">
        <v>2087</v>
      </c>
      <c r="B4" s="50"/>
      <c r="C4" s="50"/>
      <c r="D4" s="50"/>
      <c r="E4" s="50"/>
      <c r="F4" s="10" t="s">
        <v>2088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ROUND(SUM(Q16:Q29)*60,2)</f>
        <v>0</v>
      </c>
      <c r="K4" s="2">
        <f>SUM(R16:R29)*60</f>
        <v>0</v>
      </c>
      <c r="L4" s="29">
        <f>SUM(S16:S29)*60</f>
        <v>0</v>
      </c>
      <c r="N4" s="51" t="s">
        <v>2089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2090</v>
      </c>
      <c r="B5" s="50"/>
      <c r="C5" s="50"/>
      <c r="D5" s="50"/>
      <c r="E5" s="50"/>
      <c r="F5" s="10" t="s">
        <v>2091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ROUND(SUM(U16:U29)*60,2)</f>
        <v>0</v>
      </c>
      <c r="K5" s="2">
        <f>SUM(V16:V29)*60</f>
        <v>0</v>
      </c>
      <c r="L5" s="29">
        <f>SUM(W16:W29)*60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2092</v>
      </c>
      <c r="B6" s="53"/>
      <c r="C6" s="53"/>
      <c r="D6" s="53"/>
      <c r="E6" s="53"/>
      <c r="F6" s="3" t="s">
        <v>2093</v>
      </c>
      <c r="G6" s="15"/>
      <c r="H6" s="12">
        <f t="shared" ref="H6:H10" si="0">G6*0.23</f>
        <v>0</v>
      </c>
      <c r="I6" s="30">
        <f>ROUND(G6+H6,2)</f>
        <v>0</v>
      </c>
      <c r="J6" s="54" t="s">
        <v>2094</v>
      </c>
      <c r="K6" s="55"/>
      <c r="L6" s="56"/>
      <c r="P6" s="9" t="s">
        <v>2085</v>
      </c>
      <c r="Q6" s="1" t="s">
        <v>2086</v>
      </c>
      <c r="S6" s="5"/>
      <c r="T6" s="5"/>
    </row>
    <row r="7" spans="1:23" ht="68.25" x14ac:dyDescent="0.25">
      <c r="A7" s="53" t="s">
        <v>2095</v>
      </c>
      <c r="B7" s="53"/>
      <c r="C7" s="53"/>
      <c r="D7" s="53"/>
      <c r="E7" s="53"/>
      <c r="F7" s="3" t="s">
        <v>2096</v>
      </c>
      <c r="G7" s="15"/>
      <c r="H7" s="12">
        <f t="shared" si="0"/>
        <v>0</v>
      </c>
      <c r="I7" s="30">
        <f>ROUND(G6+H6,2)</f>
        <v>0</v>
      </c>
      <c r="J7" s="54" t="s">
        <v>2094</v>
      </c>
      <c r="K7" s="55"/>
      <c r="L7" s="56"/>
      <c r="P7" s="9"/>
      <c r="Q7" s="1"/>
      <c r="S7" s="5"/>
      <c r="T7" s="5"/>
    </row>
    <row r="8" spans="1:23" ht="57" x14ac:dyDescent="0.25">
      <c r="A8" s="53" t="s">
        <v>2097</v>
      </c>
      <c r="B8" s="53"/>
      <c r="C8" s="53"/>
      <c r="D8" s="53"/>
      <c r="E8" s="53"/>
      <c r="F8" s="3" t="s">
        <v>2098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2099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2100</v>
      </c>
      <c r="B9" s="65"/>
      <c r="C9" s="65"/>
      <c r="D9" s="65"/>
      <c r="E9" s="65"/>
      <c r="F9" s="3" t="s">
        <v>2101</v>
      </c>
      <c r="G9" s="15"/>
      <c r="H9" s="12">
        <f t="shared" si="0"/>
        <v>0</v>
      </c>
      <c r="I9" s="30">
        <f>ROUND(G9+H9,2)</f>
        <v>0</v>
      </c>
      <c r="J9" s="66" t="s">
        <v>2094</v>
      </c>
      <c r="K9" s="67"/>
      <c r="L9" s="68"/>
      <c r="M9" s="1"/>
      <c r="N9" s="16"/>
    </row>
    <row r="10" spans="1:23" ht="57.75" thickBot="1" x14ac:dyDescent="0.3">
      <c r="A10" s="65" t="s">
        <v>2102</v>
      </c>
      <c r="B10" s="65"/>
      <c r="C10" s="65"/>
      <c r="D10" s="65"/>
      <c r="E10" s="65"/>
      <c r="F10" s="3" t="s">
        <v>2103</v>
      </c>
      <c r="G10" s="17"/>
      <c r="H10" s="18">
        <f t="shared" si="0"/>
        <v>0</v>
      </c>
      <c r="I10" s="30">
        <f>ROUND(G10+H10,2)</f>
        <v>0</v>
      </c>
      <c r="J10" s="69" t="s">
        <v>2094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2104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2105</v>
      </c>
      <c r="I12" s="75"/>
      <c r="J12" s="76"/>
      <c r="K12" s="76"/>
      <c r="L12" s="77"/>
      <c r="M12" s="78" t="s">
        <v>2106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6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14</v>
      </c>
      <c r="N14" s="23">
        <f>SUM(N16:N29)</f>
        <v>14</v>
      </c>
      <c r="P14" s="63" t="s">
        <v>2107</v>
      </c>
      <c r="Q14" s="64"/>
      <c r="R14" s="64"/>
      <c r="S14" s="64"/>
      <c r="T14" s="63" t="s">
        <v>2108</v>
      </c>
      <c r="U14" s="64"/>
      <c r="V14" s="64"/>
      <c r="W14" s="64"/>
    </row>
    <row r="15" spans="1:23" ht="78.7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2046</v>
      </c>
      <c r="O15" s="24" t="s">
        <v>2109</v>
      </c>
      <c r="P15" s="24" t="s">
        <v>2110</v>
      </c>
      <c r="Q15" s="24" t="s">
        <v>2111</v>
      </c>
      <c r="R15" s="24" t="s">
        <v>2112</v>
      </c>
      <c r="S15" s="24" t="s">
        <v>2113</v>
      </c>
      <c r="T15" s="24" t="s">
        <v>2114</v>
      </c>
      <c r="U15" s="24" t="s">
        <v>2111</v>
      </c>
      <c r="V15" s="24" t="s">
        <v>2112</v>
      </c>
      <c r="W15" s="24" t="s">
        <v>2113</v>
      </c>
    </row>
    <row r="16" spans="1:23" x14ac:dyDescent="0.25">
      <c r="A16" s="37">
        <v>5151559</v>
      </c>
      <c r="B16" s="37" t="s">
        <v>84</v>
      </c>
      <c r="C16" s="38" t="s">
        <v>85</v>
      </c>
      <c r="D16" s="39" t="s">
        <v>14</v>
      </c>
      <c r="E16" s="39" t="s">
        <v>86</v>
      </c>
      <c r="F16" s="39" t="s">
        <v>87</v>
      </c>
      <c r="G16" s="39" t="s">
        <v>88</v>
      </c>
      <c r="H16" s="39" t="s">
        <v>89</v>
      </c>
      <c r="I16" s="39" t="s">
        <v>17</v>
      </c>
      <c r="J16" s="39" t="s">
        <v>18</v>
      </c>
      <c r="K16" s="40">
        <v>27</v>
      </c>
      <c r="L16" s="39">
        <v>500033</v>
      </c>
      <c r="M16" s="39">
        <v>643106</v>
      </c>
      <c r="N16" s="39">
        <v>1</v>
      </c>
      <c r="O16" s="41"/>
      <c r="P16" s="41"/>
      <c r="Q16" s="41"/>
      <c r="R16" s="25">
        <f>ROUND(Q16*0.23,2)</f>
        <v>0</v>
      </c>
      <c r="S16" s="26">
        <f>ROUND(SUM(Q16:R16),2)</f>
        <v>0</v>
      </c>
      <c r="T16" s="41"/>
      <c r="U16" s="41"/>
      <c r="V16" s="25">
        <f>ROUND(U16*0.23,2)</f>
        <v>0</v>
      </c>
      <c r="W16" s="26">
        <f>ROUND(SUM(U16:V16),2)</f>
        <v>0</v>
      </c>
    </row>
    <row r="17" spans="1:23" x14ac:dyDescent="0.25">
      <c r="A17" s="37">
        <v>8118214</v>
      </c>
      <c r="B17" s="37" t="s">
        <v>90</v>
      </c>
      <c r="C17" s="38" t="s">
        <v>91</v>
      </c>
      <c r="D17" s="39" t="s">
        <v>14</v>
      </c>
      <c r="E17" s="39" t="s">
        <v>86</v>
      </c>
      <c r="F17" s="39" t="s">
        <v>87</v>
      </c>
      <c r="G17" s="39" t="s">
        <v>92</v>
      </c>
      <c r="H17" s="39" t="s">
        <v>93</v>
      </c>
      <c r="I17" s="39" t="s">
        <v>25</v>
      </c>
      <c r="J17" s="39" t="s">
        <v>26</v>
      </c>
      <c r="K17" s="40" t="s">
        <v>94</v>
      </c>
      <c r="L17" s="39">
        <v>504311</v>
      </c>
      <c r="M17" s="39">
        <v>638995</v>
      </c>
      <c r="N17" s="39">
        <v>1</v>
      </c>
      <c r="O17" s="41"/>
      <c r="P17" s="41"/>
      <c r="Q17" s="41"/>
      <c r="R17" s="25">
        <f t="shared" ref="R17:R29" si="1">ROUND(Q17*0.23,2)</f>
        <v>0</v>
      </c>
      <c r="S17" s="26">
        <f t="shared" ref="S17:S29" si="2">ROUND(SUM(Q17:R17),2)</f>
        <v>0</v>
      </c>
      <c r="T17" s="41"/>
      <c r="U17" s="41"/>
      <c r="V17" s="25">
        <f t="shared" ref="V17:V29" si="3">ROUND(U17*0.23,2)</f>
        <v>0</v>
      </c>
      <c r="W17" s="26">
        <f t="shared" ref="W17:W29" si="4">ROUND(SUM(U17:V17),2)</f>
        <v>0</v>
      </c>
    </row>
    <row r="18" spans="1:23" x14ac:dyDescent="0.25">
      <c r="A18" s="37">
        <v>5152245</v>
      </c>
      <c r="B18" s="37" t="s">
        <v>95</v>
      </c>
      <c r="C18" s="38" t="s">
        <v>96</v>
      </c>
      <c r="D18" s="39" t="s">
        <v>14</v>
      </c>
      <c r="E18" s="39" t="s">
        <v>86</v>
      </c>
      <c r="F18" s="39" t="s">
        <v>87</v>
      </c>
      <c r="G18" s="39" t="s">
        <v>97</v>
      </c>
      <c r="H18" s="39" t="s">
        <v>87</v>
      </c>
      <c r="I18" s="39" t="s">
        <v>98</v>
      </c>
      <c r="J18" s="39" t="s">
        <v>99</v>
      </c>
      <c r="K18" s="40">
        <v>1</v>
      </c>
      <c r="L18" s="39">
        <v>496557</v>
      </c>
      <c r="M18" s="39">
        <v>638678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5152462</v>
      </c>
      <c r="B19" s="37" t="s">
        <v>100</v>
      </c>
      <c r="C19" s="38" t="s">
        <v>101</v>
      </c>
      <c r="D19" s="39" t="s">
        <v>14</v>
      </c>
      <c r="E19" s="39" t="s">
        <v>86</v>
      </c>
      <c r="F19" s="39" t="s">
        <v>87</v>
      </c>
      <c r="G19" s="39" t="s">
        <v>102</v>
      </c>
      <c r="H19" s="39" t="s">
        <v>103</v>
      </c>
      <c r="I19" s="39" t="s">
        <v>17</v>
      </c>
      <c r="J19" s="39" t="s">
        <v>18</v>
      </c>
      <c r="K19" s="40">
        <v>43</v>
      </c>
      <c r="L19" s="39">
        <v>506717</v>
      </c>
      <c r="M19" s="39">
        <v>648249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5152541</v>
      </c>
      <c r="B20" s="37" t="s">
        <v>104</v>
      </c>
      <c r="C20" s="38" t="s">
        <v>105</v>
      </c>
      <c r="D20" s="39" t="s">
        <v>14</v>
      </c>
      <c r="E20" s="39" t="s">
        <v>86</v>
      </c>
      <c r="F20" s="39" t="s">
        <v>87</v>
      </c>
      <c r="G20" s="39" t="s">
        <v>106</v>
      </c>
      <c r="H20" s="39" t="s">
        <v>107</v>
      </c>
      <c r="I20" s="39" t="s">
        <v>17</v>
      </c>
      <c r="J20" s="39" t="s">
        <v>18</v>
      </c>
      <c r="K20" s="40">
        <v>26</v>
      </c>
      <c r="L20" s="39">
        <v>496741</v>
      </c>
      <c r="M20" s="39">
        <v>642146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5152791</v>
      </c>
      <c r="B21" s="37" t="s">
        <v>108</v>
      </c>
      <c r="C21" s="38" t="s">
        <v>109</v>
      </c>
      <c r="D21" s="39" t="s">
        <v>14</v>
      </c>
      <c r="E21" s="39" t="s">
        <v>86</v>
      </c>
      <c r="F21" s="39" t="s">
        <v>87</v>
      </c>
      <c r="G21" s="39" t="s">
        <v>110</v>
      </c>
      <c r="H21" s="39" t="s">
        <v>111</v>
      </c>
      <c r="I21" s="39" t="s">
        <v>17</v>
      </c>
      <c r="J21" s="39" t="s">
        <v>18</v>
      </c>
      <c r="K21" s="40">
        <v>12</v>
      </c>
      <c r="L21" s="39">
        <v>509404</v>
      </c>
      <c r="M21" s="39">
        <v>640939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25">
      <c r="A22" s="37">
        <v>5152855</v>
      </c>
      <c r="B22" s="37" t="s">
        <v>112</v>
      </c>
      <c r="C22" s="38" t="s">
        <v>113</v>
      </c>
      <c r="D22" s="39" t="s">
        <v>14</v>
      </c>
      <c r="E22" s="39" t="s">
        <v>86</v>
      </c>
      <c r="F22" s="39" t="s">
        <v>87</v>
      </c>
      <c r="G22" s="39" t="s">
        <v>114</v>
      </c>
      <c r="H22" s="39" t="s">
        <v>115</v>
      </c>
      <c r="I22" s="39" t="s">
        <v>17</v>
      </c>
      <c r="J22" s="39" t="s">
        <v>18</v>
      </c>
      <c r="K22" s="40">
        <v>60</v>
      </c>
      <c r="L22" s="39">
        <v>503697</v>
      </c>
      <c r="M22" s="39">
        <v>645454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25">
      <c r="A23" s="37">
        <v>5155446</v>
      </c>
      <c r="B23" s="37" t="s">
        <v>126</v>
      </c>
      <c r="C23" s="38" t="s">
        <v>127</v>
      </c>
      <c r="D23" s="39" t="s">
        <v>14</v>
      </c>
      <c r="E23" s="39" t="s">
        <v>86</v>
      </c>
      <c r="F23" s="39" t="s">
        <v>116</v>
      </c>
      <c r="G23" s="39" t="s">
        <v>128</v>
      </c>
      <c r="H23" s="39" t="s">
        <v>129</v>
      </c>
      <c r="I23" s="39" t="s">
        <v>17</v>
      </c>
      <c r="J23" s="39" t="s">
        <v>117</v>
      </c>
      <c r="K23" s="40" t="s">
        <v>130</v>
      </c>
      <c r="L23" s="39">
        <v>497530</v>
      </c>
      <c r="M23" s="39">
        <v>657829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  <row r="24" spans="1:23" x14ac:dyDescent="0.25">
      <c r="A24" s="37">
        <v>5157311</v>
      </c>
      <c r="B24" s="37" t="s">
        <v>203</v>
      </c>
      <c r="C24" s="38" t="s">
        <v>204</v>
      </c>
      <c r="D24" s="39" t="s">
        <v>14</v>
      </c>
      <c r="E24" s="39" t="s">
        <v>86</v>
      </c>
      <c r="F24" s="39" t="s">
        <v>205</v>
      </c>
      <c r="G24" s="39" t="s">
        <v>206</v>
      </c>
      <c r="H24" s="39" t="s">
        <v>207</v>
      </c>
      <c r="I24" s="39" t="s">
        <v>17</v>
      </c>
      <c r="J24" s="39" t="s">
        <v>18</v>
      </c>
      <c r="K24" s="40">
        <v>37</v>
      </c>
      <c r="L24" s="39">
        <v>517263</v>
      </c>
      <c r="M24" s="39">
        <v>657040</v>
      </c>
      <c r="N24" s="39">
        <v>1</v>
      </c>
      <c r="O24" s="41"/>
      <c r="P24" s="41"/>
      <c r="Q24" s="41"/>
      <c r="R24" s="25">
        <f t="shared" si="1"/>
        <v>0</v>
      </c>
      <c r="S24" s="26">
        <f t="shared" si="2"/>
        <v>0</v>
      </c>
      <c r="T24" s="41"/>
      <c r="U24" s="41"/>
      <c r="V24" s="25">
        <f t="shared" si="3"/>
        <v>0</v>
      </c>
      <c r="W24" s="26">
        <f t="shared" si="4"/>
        <v>0</v>
      </c>
    </row>
    <row r="25" spans="1:23" x14ac:dyDescent="0.25">
      <c r="A25" s="37">
        <v>5157742</v>
      </c>
      <c r="B25" s="37" t="s">
        <v>208</v>
      </c>
      <c r="C25" s="38" t="s">
        <v>209</v>
      </c>
      <c r="D25" s="39" t="s">
        <v>14</v>
      </c>
      <c r="E25" s="39" t="s">
        <v>86</v>
      </c>
      <c r="F25" s="39" t="s">
        <v>210</v>
      </c>
      <c r="G25" s="39" t="s">
        <v>211</v>
      </c>
      <c r="H25" s="39" t="s">
        <v>212</v>
      </c>
      <c r="I25" s="39" t="s">
        <v>17</v>
      </c>
      <c r="J25" s="39" t="s">
        <v>18</v>
      </c>
      <c r="K25" s="40">
        <v>66</v>
      </c>
      <c r="L25" s="39">
        <v>496129</v>
      </c>
      <c r="M25" s="39">
        <v>667428</v>
      </c>
      <c r="N25" s="39">
        <v>1</v>
      </c>
      <c r="O25" s="41"/>
      <c r="P25" s="41"/>
      <c r="Q25" s="41"/>
      <c r="R25" s="25">
        <f t="shared" si="1"/>
        <v>0</v>
      </c>
      <c r="S25" s="26">
        <f t="shared" si="2"/>
        <v>0</v>
      </c>
      <c r="T25" s="41"/>
      <c r="U25" s="41"/>
      <c r="V25" s="25">
        <f t="shared" si="3"/>
        <v>0</v>
      </c>
      <c r="W25" s="26">
        <f t="shared" si="4"/>
        <v>0</v>
      </c>
    </row>
    <row r="26" spans="1:23" x14ac:dyDescent="0.25">
      <c r="A26" s="37">
        <v>5158752</v>
      </c>
      <c r="B26" s="37" t="s">
        <v>218</v>
      </c>
      <c r="C26" s="38" t="s">
        <v>219</v>
      </c>
      <c r="D26" s="39" t="s">
        <v>14</v>
      </c>
      <c r="E26" s="39" t="s">
        <v>86</v>
      </c>
      <c r="F26" s="39" t="s">
        <v>210</v>
      </c>
      <c r="G26" s="39" t="s">
        <v>220</v>
      </c>
      <c r="H26" s="39" t="s">
        <v>221</v>
      </c>
      <c r="I26" s="39" t="s">
        <v>17</v>
      </c>
      <c r="J26" s="39" t="s">
        <v>18</v>
      </c>
      <c r="K26" s="40">
        <v>55</v>
      </c>
      <c r="L26" s="39">
        <v>502600</v>
      </c>
      <c r="M26" s="39">
        <v>661628</v>
      </c>
      <c r="N26" s="39">
        <v>1</v>
      </c>
      <c r="O26" s="41"/>
      <c r="P26" s="41"/>
      <c r="Q26" s="41"/>
      <c r="R26" s="25">
        <f t="shared" si="1"/>
        <v>0</v>
      </c>
      <c r="S26" s="26">
        <f t="shared" si="2"/>
        <v>0</v>
      </c>
      <c r="T26" s="41"/>
      <c r="U26" s="41"/>
      <c r="V26" s="25">
        <f t="shared" si="3"/>
        <v>0</v>
      </c>
      <c r="W26" s="26">
        <f t="shared" si="4"/>
        <v>0</v>
      </c>
    </row>
    <row r="27" spans="1:23" x14ac:dyDescent="0.25">
      <c r="A27" s="37">
        <v>5156604</v>
      </c>
      <c r="B27" s="37" t="s">
        <v>1728</v>
      </c>
      <c r="C27" s="38" t="s">
        <v>1729</v>
      </c>
      <c r="D27" s="39" t="s">
        <v>14</v>
      </c>
      <c r="E27" s="39" t="s">
        <v>86</v>
      </c>
      <c r="F27" s="39" t="s">
        <v>205</v>
      </c>
      <c r="G27" s="39" t="s">
        <v>1730</v>
      </c>
      <c r="H27" s="39" t="s">
        <v>205</v>
      </c>
      <c r="I27" s="39" t="s">
        <v>216</v>
      </c>
      <c r="J27" s="39" t="s">
        <v>217</v>
      </c>
      <c r="K27" s="40">
        <v>6</v>
      </c>
      <c r="L27" s="39">
        <v>513187</v>
      </c>
      <c r="M27" s="39">
        <v>654548</v>
      </c>
      <c r="N27" s="39">
        <v>1</v>
      </c>
      <c r="O27" s="41"/>
      <c r="P27" s="41"/>
      <c r="Q27" s="41"/>
      <c r="R27" s="25">
        <f t="shared" si="1"/>
        <v>0</v>
      </c>
      <c r="S27" s="26">
        <f t="shared" si="2"/>
        <v>0</v>
      </c>
      <c r="T27" s="41"/>
      <c r="U27" s="41"/>
      <c r="V27" s="25">
        <f t="shared" si="3"/>
        <v>0</v>
      </c>
      <c r="W27" s="26">
        <f t="shared" si="4"/>
        <v>0</v>
      </c>
    </row>
    <row r="28" spans="1:23" x14ac:dyDescent="0.25">
      <c r="A28" s="37">
        <v>5156660</v>
      </c>
      <c r="B28" s="37" t="s">
        <v>1731</v>
      </c>
      <c r="C28" s="38" t="s">
        <v>1732</v>
      </c>
      <c r="D28" s="39" t="s">
        <v>14</v>
      </c>
      <c r="E28" s="39" t="s">
        <v>86</v>
      </c>
      <c r="F28" s="39" t="s">
        <v>205</v>
      </c>
      <c r="G28" s="39" t="s">
        <v>1730</v>
      </c>
      <c r="H28" s="39" t="s">
        <v>205</v>
      </c>
      <c r="I28" s="39" t="s">
        <v>1733</v>
      </c>
      <c r="J28" s="39" t="s">
        <v>1734</v>
      </c>
      <c r="K28" s="40">
        <v>11</v>
      </c>
      <c r="L28" s="39">
        <v>513654</v>
      </c>
      <c r="M28" s="39">
        <v>654171</v>
      </c>
      <c r="N28" s="39">
        <v>1</v>
      </c>
      <c r="O28" s="41"/>
      <c r="P28" s="41"/>
      <c r="Q28" s="41"/>
      <c r="R28" s="25">
        <f t="shared" si="1"/>
        <v>0</v>
      </c>
      <c r="S28" s="26">
        <f t="shared" si="2"/>
        <v>0</v>
      </c>
      <c r="T28" s="41"/>
      <c r="U28" s="41"/>
      <c r="V28" s="25">
        <f t="shared" si="3"/>
        <v>0</v>
      </c>
      <c r="W28" s="26">
        <f t="shared" si="4"/>
        <v>0</v>
      </c>
    </row>
    <row r="29" spans="1:23" x14ac:dyDescent="0.25">
      <c r="A29" s="37">
        <v>5155870</v>
      </c>
      <c r="B29" s="37" t="s">
        <v>1735</v>
      </c>
      <c r="C29" s="38" t="s">
        <v>1736</v>
      </c>
      <c r="D29" s="39" t="s">
        <v>14</v>
      </c>
      <c r="E29" s="39" t="s">
        <v>86</v>
      </c>
      <c r="F29" s="39" t="s">
        <v>205</v>
      </c>
      <c r="G29" s="39" t="s">
        <v>1730</v>
      </c>
      <c r="H29" s="39" t="s">
        <v>205</v>
      </c>
      <c r="I29" s="39" t="s">
        <v>25</v>
      </c>
      <c r="J29" s="39" t="s">
        <v>26</v>
      </c>
      <c r="K29" s="40">
        <v>4</v>
      </c>
      <c r="L29" s="39">
        <v>513127</v>
      </c>
      <c r="M29" s="39">
        <v>654575</v>
      </c>
      <c r="N29" s="39">
        <v>1</v>
      </c>
      <c r="O29" s="41"/>
      <c r="P29" s="41"/>
      <c r="Q29" s="41"/>
      <c r="R29" s="25">
        <f t="shared" si="1"/>
        <v>0</v>
      </c>
      <c r="S29" s="26">
        <f t="shared" si="2"/>
        <v>0</v>
      </c>
      <c r="T29" s="41"/>
      <c r="U29" s="41"/>
      <c r="V29" s="25">
        <f t="shared" si="3"/>
        <v>0</v>
      </c>
      <c r="W29" s="26">
        <f t="shared" si="4"/>
        <v>0</v>
      </c>
    </row>
  </sheetData>
  <sheetProtection algorithmName="SHA-512" hashValue="HvDDZgUPAWsJ/ZrXCC8tNftMZdOVS/jME7JF4ewcTahXz0sK9eToy2zqQjZ4x+41MDhUwuc6vZMZ2BY6t5VDgg==" saltValue="UFUVJF4V9xo+vNX8zCEtyA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W20"/>
  <sheetViews>
    <sheetView topLeftCell="J13" workbookViewId="0">
      <selection activeCell="S17" sqref="S17"/>
    </sheetView>
  </sheetViews>
  <sheetFormatPr defaultColWidth="8.7109375" defaultRowHeight="15" x14ac:dyDescent="0.25"/>
  <cols>
    <col min="1" max="1" width="8.7109375" style="4"/>
    <col min="2" max="2" width="10.28515625" style="4" customWidth="1"/>
    <col min="3" max="11" width="8.7109375" style="4"/>
    <col min="12" max="12" width="14.5703125" style="4" customWidth="1"/>
    <col min="13" max="14" width="8.7109375" style="4"/>
    <col min="15" max="15" width="17.140625" style="4" customWidth="1"/>
    <col min="16" max="16" width="12.42578125" style="4" customWidth="1"/>
    <col min="17" max="17" width="18" style="4" customWidth="1"/>
    <col min="18" max="18" width="8.7109375" style="4"/>
    <col min="19" max="19" width="15.28515625" style="4" customWidth="1"/>
    <col min="20" max="20" width="8.7109375" style="4"/>
    <col min="21" max="21" width="21.5703125" style="4" customWidth="1"/>
    <col min="22" max="22" width="8.7109375" style="4"/>
    <col min="23" max="23" width="17" style="4" customWidth="1"/>
    <col min="24" max="16384" width="8.7109375" style="4"/>
  </cols>
  <sheetData>
    <row r="1" spans="1:23" ht="15.75" thickBot="1" x14ac:dyDescent="0.3">
      <c r="A1" s="1" t="s">
        <v>2048</v>
      </c>
      <c r="B1" s="1" t="s">
        <v>2050</v>
      </c>
      <c r="C1" s="1" t="s">
        <v>2052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2063</v>
      </c>
      <c r="B2" s="1">
        <f>M14</f>
        <v>5</v>
      </c>
      <c r="C2" s="1" t="str">
        <f>E16</f>
        <v>KWIDZYŃSKI</v>
      </c>
      <c r="D2" s="1"/>
      <c r="E2" s="1"/>
      <c r="F2" s="1"/>
      <c r="G2" s="57" t="s">
        <v>2079</v>
      </c>
      <c r="H2" s="58"/>
      <c r="I2" s="59"/>
      <c r="J2" s="60" t="s">
        <v>2080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2081</v>
      </c>
      <c r="G3" s="7" t="s">
        <v>2082</v>
      </c>
      <c r="H3" s="1" t="s">
        <v>2083</v>
      </c>
      <c r="I3" s="8" t="s">
        <v>2084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2085</v>
      </c>
      <c r="Q3" s="1" t="s">
        <v>2086</v>
      </c>
      <c r="S3" s="1"/>
      <c r="T3" s="1"/>
      <c r="U3" s="1"/>
      <c r="V3" s="1"/>
    </row>
    <row r="4" spans="1:23" ht="45" x14ac:dyDescent="0.25">
      <c r="A4" s="50" t="s">
        <v>2087</v>
      </c>
      <c r="B4" s="50"/>
      <c r="C4" s="50"/>
      <c r="D4" s="50"/>
      <c r="E4" s="50"/>
      <c r="F4" s="10" t="s">
        <v>2088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ROUND(SUM(Q16:Q20)*60,2)</f>
        <v>0</v>
      </c>
      <c r="K4" s="2">
        <f>SUM(R16:R20)*60</f>
        <v>0</v>
      </c>
      <c r="L4" s="29">
        <f>SUM(S16:S20)*60</f>
        <v>0</v>
      </c>
      <c r="N4" s="51" t="s">
        <v>2089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2090</v>
      </c>
      <c r="B5" s="50"/>
      <c r="C5" s="50"/>
      <c r="D5" s="50"/>
      <c r="E5" s="50"/>
      <c r="F5" s="10" t="s">
        <v>2091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ROUND(SUM(U16:U20)*60,2)</f>
        <v>0</v>
      </c>
      <c r="K5" s="2">
        <f>SUM(V16:V20)*60</f>
        <v>0</v>
      </c>
      <c r="L5" s="29">
        <f>SUM(W16:W20)*60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2092</v>
      </c>
      <c r="B6" s="53"/>
      <c r="C6" s="53"/>
      <c r="D6" s="53"/>
      <c r="E6" s="53"/>
      <c r="F6" s="3" t="s">
        <v>2093</v>
      </c>
      <c r="G6" s="15"/>
      <c r="H6" s="12">
        <f t="shared" ref="H6:H10" si="0">G6*0.23</f>
        <v>0</v>
      </c>
      <c r="I6" s="30">
        <f>ROUND(G6+H6,2)</f>
        <v>0</v>
      </c>
      <c r="J6" s="54" t="s">
        <v>2094</v>
      </c>
      <c r="K6" s="55"/>
      <c r="L6" s="56"/>
      <c r="P6" s="9" t="s">
        <v>2085</v>
      </c>
      <c r="Q6" s="1" t="s">
        <v>2086</v>
      </c>
      <c r="S6" s="5"/>
      <c r="T6" s="5"/>
    </row>
    <row r="7" spans="1:23" ht="68.25" x14ac:dyDescent="0.25">
      <c r="A7" s="53" t="s">
        <v>2095</v>
      </c>
      <c r="B7" s="53"/>
      <c r="C7" s="53"/>
      <c r="D7" s="53"/>
      <c r="E7" s="53"/>
      <c r="F7" s="3" t="s">
        <v>2096</v>
      </c>
      <c r="G7" s="15"/>
      <c r="H7" s="12">
        <f t="shared" si="0"/>
        <v>0</v>
      </c>
      <c r="I7" s="30">
        <f>ROUND(G6+H6,2)</f>
        <v>0</v>
      </c>
      <c r="J7" s="54" t="s">
        <v>2094</v>
      </c>
      <c r="K7" s="55"/>
      <c r="L7" s="56"/>
      <c r="P7" s="9"/>
      <c r="Q7" s="1"/>
      <c r="S7" s="5"/>
      <c r="T7" s="5"/>
    </row>
    <row r="8" spans="1:23" ht="57" x14ac:dyDescent="0.25">
      <c r="A8" s="53" t="s">
        <v>2097</v>
      </c>
      <c r="B8" s="53"/>
      <c r="C8" s="53"/>
      <c r="D8" s="53"/>
      <c r="E8" s="53"/>
      <c r="F8" s="3" t="s">
        <v>2098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2099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2100</v>
      </c>
      <c r="B9" s="65"/>
      <c r="C9" s="65"/>
      <c r="D9" s="65"/>
      <c r="E9" s="65"/>
      <c r="F9" s="3" t="s">
        <v>2101</v>
      </c>
      <c r="G9" s="15"/>
      <c r="H9" s="12">
        <f t="shared" si="0"/>
        <v>0</v>
      </c>
      <c r="I9" s="30">
        <f>ROUND(G9+H9,2)</f>
        <v>0</v>
      </c>
      <c r="J9" s="66" t="s">
        <v>2094</v>
      </c>
      <c r="K9" s="67"/>
      <c r="L9" s="68"/>
      <c r="M9" s="1"/>
      <c r="N9" s="16"/>
    </row>
    <row r="10" spans="1:23" ht="57.75" thickBot="1" x14ac:dyDescent="0.3">
      <c r="A10" s="65" t="s">
        <v>2102</v>
      </c>
      <c r="B10" s="65"/>
      <c r="C10" s="65"/>
      <c r="D10" s="65"/>
      <c r="E10" s="65"/>
      <c r="F10" s="3" t="s">
        <v>2103</v>
      </c>
      <c r="G10" s="17"/>
      <c r="H10" s="18">
        <f t="shared" si="0"/>
        <v>0</v>
      </c>
      <c r="I10" s="30">
        <f>ROUND(G10+H10,2)</f>
        <v>0</v>
      </c>
      <c r="J10" s="69" t="s">
        <v>2094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2104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2105</v>
      </c>
      <c r="I12" s="75"/>
      <c r="J12" s="76"/>
      <c r="K12" s="76"/>
      <c r="L12" s="77"/>
      <c r="M12" s="78" t="s">
        <v>2106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6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5</v>
      </c>
      <c r="N14" s="23">
        <f>SUM(N16:N20)</f>
        <v>5</v>
      </c>
      <c r="P14" s="63" t="s">
        <v>2107</v>
      </c>
      <c r="Q14" s="64"/>
      <c r="R14" s="64"/>
      <c r="S14" s="64"/>
      <c r="T14" s="63" t="s">
        <v>2108</v>
      </c>
      <c r="U14" s="64"/>
      <c r="V14" s="64"/>
      <c r="W14" s="64"/>
    </row>
    <row r="15" spans="1:23" ht="78.7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2046</v>
      </c>
      <c r="O15" s="24" t="s">
        <v>2109</v>
      </c>
      <c r="P15" s="24" t="s">
        <v>2110</v>
      </c>
      <c r="Q15" s="24" t="s">
        <v>2111</v>
      </c>
      <c r="R15" s="24" t="s">
        <v>2112</v>
      </c>
      <c r="S15" s="24" t="s">
        <v>2113</v>
      </c>
      <c r="T15" s="24" t="s">
        <v>2114</v>
      </c>
      <c r="U15" s="24" t="s">
        <v>2111</v>
      </c>
      <c r="V15" s="24" t="s">
        <v>2112</v>
      </c>
      <c r="W15" s="24" t="s">
        <v>2113</v>
      </c>
    </row>
    <row r="16" spans="1:23" x14ac:dyDescent="0.25">
      <c r="A16" s="37">
        <v>5153855</v>
      </c>
      <c r="B16" s="37" t="s">
        <v>118</v>
      </c>
      <c r="C16" s="38" t="s">
        <v>119</v>
      </c>
      <c r="D16" s="39" t="s">
        <v>14</v>
      </c>
      <c r="E16" s="39" t="s">
        <v>86</v>
      </c>
      <c r="F16" s="39" t="s">
        <v>116</v>
      </c>
      <c r="G16" s="39" t="s">
        <v>120</v>
      </c>
      <c r="H16" s="39" t="s">
        <v>121</v>
      </c>
      <c r="I16" s="39" t="s">
        <v>17</v>
      </c>
      <c r="J16" s="39" t="s">
        <v>18</v>
      </c>
      <c r="K16" s="40">
        <v>34</v>
      </c>
      <c r="L16" s="39">
        <v>504735</v>
      </c>
      <c r="M16" s="39">
        <v>652348</v>
      </c>
      <c r="N16" s="39">
        <v>1</v>
      </c>
      <c r="O16" s="41"/>
      <c r="P16" s="41"/>
      <c r="Q16" s="41"/>
      <c r="R16" s="25">
        <f>ROUND(Q16*0.23,2)</f>
        <v>0</v>
      </c>
      <c r="S16" s="26">
        <f>ROUND(SUM(Q16:R16),2)</f>
        <v>0</v>
      </c>
      <c r="T16" s="41"/>
      <c r="U16" s="41"/>
      <c r="V16" s="25">
        <f>ROUND(U16*0.23,2)</f>
        <v>0</v>
      </c>
      <c r="W16" s="26">
        <f>ROUND(SUM(U16:V16),2)</f>
        <v>0</v>
      </c>
    </row>
    <row r="17" spans="1:23" x14ac:dyDescent="0.25">
      <c r="A17" s="37">
        <v>5154984</v>
      </c>
      <c r="B17" s="37" t="s">
        <v>122</v>
      </c>
      <c r="C17" s="38" t="s">
        <v>123</v>
      </c>
      <c r="D17" s="39" t="s">
        <v>14</v>
      </c>
      <c r="E17" s="39" t="s">
        <v>86</v>
      </c>
      <c r="F17" s="39" t="s">
        <v>116</v>
      </c>
      <c r="G17" s="39" t="s">
        <v>124</v>
      </c>
      <c r="H17" s="39" t="s">
        <v>125</v>
      </c>
      <c r="I17" s="39" t="s">
        <v>25</v>
      </c>
      <c r="J17" s="39" t="s">
        <v>26</v>
      </c>
      <c r="K17" s="40">
        <v>2</v>
      </c>
      <c r="L17" s="39">
        <v>501663</v>
      </c>
      <c r="M17" s="39">
        <v>651216</v>
      </c>
      <c r="N17" s="39">
        <v>1</v>
      </c>
      <c r="O17" s="41"/>
      <c r="P17" s="41"/>
      <c r="Q17" s="41"/>
      <c r="R17" s="25">
        <f t="shared" ref="R17:R20" si="1">ROUND(Q17*0.23,2)</f>
        <v>0</v>
      </c>
      <c r="S17" s="26">
        <f t="shared" ref="S17:S20" si="2">ROUND(SUM(Q17:R17),2)</f>
        <v>0</v>
      </c>
      <c r="T17" s="41"/>
      <c r="U17" s="41"/>
      <c r="V17" s="25">
        <f t="shared" ref="V17:V20" si="3">ROUND(U17*0.23,2)</f>
        <v>0</v>
      </c>
      <c r="W17" s="26">
        <f t="shared" ref="W17:W20" si="4">ROUND(SUM(U17:V17),2)</f>
        <v>0</v>
      </c>
    </row>
    <row r="18" spans="1:23" x14ac:dyDescent="0.25">
      <c r="A18" s="37">
        <v>5158655</v>
      </c>
      <c r="B18" s="37" t="s">
        <v>213</v>
      </c>
      <c r="C18" s="38" t="s">
        <v>214</v>
      </c>
      <c r="D18" s="39" t="s">
        <v>14</v>
      </c>
      <c r="E18" s="39" t="s">
        <v>86</v>
      </c>
      <c r="F18" s="39" t="s">
        <v>210</v>
      </c>
      <c r="G18" s="39" t="s">
        <v>215</v>
      </c>
      <c r="H18" s="39" t="s">
        <v>210</v>
      </c>
      <c r="I18" s="39" t="s">
        <v>216</v>
      </c>
      <c r="J18" s="39" t="s">
        <v>217</v>
      </c>
      <c r="K18" s="40">
        <v>63</v>
      </c>
      <c r="L18" s="39">
        <v>497314</v>
      </c>
      <c r="M18" s="39">
        <v>664065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5159515</v>
      </c>
      <c r="B19" s="37" t="s">
        <v>222</v>
      </c>
      <c r="C19" s="38" t="s">
        <v>223</v>
      </c>
      <c r="D19" s="39" t="s">
        <v>14</v>
      </c>
      <c r="E19" s="39" t="s">
        <v>86</v>
      </c>
      <c r="F19" s="39" t="s">
        <v>224</v>
      </c>
      <c r="G19" s="39" t="s">
        <v>225</v>
      </c>
      <c r="H19" s="39" t="s">
        <v>226</v>
      </c>
      <c r="I19" s="39" t="s">
        <v>25</v>
      </c>
      <c r="J19" s="39" t="s">
        <v>26</v>
      </c>
      <c r="K19" s="40">
        <v>6</v>
      </c>
      <c r="L19" s="39">
        <v>483801</v>
      </c>
      <c r="M19" s="39">
        <v>642603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5160167</v>
      </c>
      <c r="B20" s="37" t="s">
        <v>227</v>
      </c>
      <c r="C20" s="38" t="s">
        <v>228</v>
      </c>
      <c r="D20" s="39" t="s">
        <v>14</v>
      </c>
      <c r="E20" s="39" t="s">
        <v>86</v>
      </c>
      <c r="F20" s="39" t="s">
        <v>224</v>
      </c>
      <c r="G20" s="39" t="s">
        <v>229</v>
      </c>
      <c r="H20" s="39" t="s">
        <v>224</v>
      </c>
      <c r="I20" s="39" t="s">
        <v>230</v>
      </c>
      <c r="J20" s="39" t="s">
        <v>231</v>
      </c>
      <c r="K20" s="40" t="s">
        <v>232</v>
      </c>
      <c r="L20" s="39">
        <v>491666</v>
      </c>
      <c r="M20" s="39">
        <v>644037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</sheetData>
  <sheetProtection algorithmName="SHA-512" hashValue="t+HGw30hEW2ER34th4i3n8T32EsCBmJmZd4A1b3sddtvc0kNAx92WFbIworpBxWATnzIKi9RoQdY2PmkmKGwNQ==" saltValue="lgwU77WdtSgjVLgigFZGTg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W40"/>
  <sheetViews>
    <sheetView topLeftCell="I11" workbookViewId="0">
      <selection activeCell="S18" sqref="S18"/>
    </sheetView>
  </sheetViews>
  <sheetFormatPr defaultColWidth="8.7109375" defaultRowHeight="15" x14ac:dyDescent="0.25"/>
  <cols>
    <col min="1" max="1" width="8.7109375" style="4"/>
    <col min="2" max="2" width="10.28515625" style="4" customWidth="1"/>
    <col min="3" max="11" width="8.7109375" style="4"/>
    <col min="12" max="12" width="14.5703125" style="4" customWidth="1"/>
    <col min="13" max="14" width="8.7109375" style="4"/>
    <col min="15" max="15" width="17.140625" style="4" customWidth="1"/>
    <col min="16" max="16" width="12.42578125" style="4" customWidth="1"/>
    <col min="17" max="17" width="18" style="4" customWidth="1"/>
    <col min="18" max="18" width="8.7109375" style="4"/>
    <col min="19" max="19" width="15.28515625" style="4" customWidth="1"/>
    <col min="20" max="20" width="8.7109375" style="4"/>
    <col min="21" max="21" width="21.5703125" style="4" customWidth="1"/>
    <col min="22" max="22" width="8.7109375" style="4"/>
    <col min="23" max="23" width="17" style="4" customWidth="1"/>
    <col min="24" max="16384" width="8.7109375" style="4"/>
  </cols>
  <sheetData>
    <row r="1" spans="1:23" ht="15.75" thickBot="1" x14ac:dyDescent="0.3">
      <c r="A1" s="1" t="s">
        <v>2048</v>
      </c>
      <c r="B1" s="1" t="s">
        <v>2050</v>
      </c>
      <c r="C1" s="1" t="s">
        <v>2052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2062</v>
      </c>
      <c r="B2" s="1">
        <f>M14</f>
        <v>25</v>
      </c>
      <c r="C2" s="1" t="str">
        <f>E16</f>
        <v>KOŚCIERSKI</v>
      </c>
      <c r="D2" s="1"/>
      <c r="E2" s="1"/>
      <c r="F2" s="1"/>
      <c r="G2" s="57" t="s">
        <v>2079</v>
      </c>
      <c r="H2" s="58"/>
      <c r="I2" s="59"/>
      <c r="J2" s="60" t="s">
        <v>2080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2081</v>
      </c>
      <c r="G3" s="7" t="s">
        <v>2082</v>
      </c>
      <c r="H3" s="1" t="s">
        <v>2083</v>
      </c>
      <c r="I3" s="8" t="s">
        <v>2084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2085</v>
      </c>
      <c r="Q3" s="1" t="s">
        <v>2086</v>
      </c>
      <c r="S3" s="1"/>
      <c r="T3" s="1"/>
      <c r="U3" s="1"/>
      <c r="V3" s="1"/>
    </row>
    <row r="4" spans="1:23" ht="45" x14ac:dyDescent="0.25">
      <c r="A4" s="50" t="s">
        <v>2087</v>
      </c>
      <c r="B4" s="50"/>
      <c r="C4" s="50"/>
      <c r="D4" s="50"/>
      <c r="E4" s="50"/>
      <c r="F4" s="10" t="s">
        <v>2088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ROUND(SUM(Q16:Q40)*60,2)</f>
        <v>0</v>
      </c>
      <c r="K4" s="2">
        <f>SUM(R16:R40)*60</f>
        <v>0</v>
      </c>
      <c r="L4" s="29">
        <f>SUM(S16:S40)*60</f>
        <v>0</v>
      </c>
      <c r="N4" s="51" t="s">
        <v>2089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2090</v>
      </c>
      <c r="B5" s="50"/>
      <c r="C5" s="50"/>
      <c r="D5" s="50"/>
      <c r="E5" s="50"/>
      <c r="F5" s="10" t="s">
        <v>2091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ROUND(SUM(U16:U40)*60,2)</f>
        <v>0</v>
      </c>
      <c r="K5" s="2">
        <f>SUM(V16:V40)*60</f>
        <v>0</v>
      </c>
      <c r="L5" s="29">
        <f>SUM(W16:W40)*60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2092</v>
      </c>
      <c r="B6" s="53"/>
      <c r="C6" s="53"/>
      <c r="D6" s="53"/>
      <c r="E6" s="53"/>
      <c r="F6" s="3" t="s">
        <v>2093</v>
      </c>
      <c r="G6" s="15"/>
      <c r="H6" s="12">
        <f t="shared" ref="H6:H10" si="0">G6*0.23</f>
        <v>0</v>
      </c>
      <c r="I6" s="30">
        <f>ROUND(G6+H6,2)</f>
        <v>0</v>
      </c>
      <c r="J6" s="54" t="s">
        <v>2094</v>
      </c>
      <c r="K6" s="55"/>
      <c r="L6" s="56"/>
      <c r="P6" s="9" t="s">
        <v>2085</v>
      </c>
      <c r="Q6" s="1" t="s">
        <v>2086</v>
      </c>
      <c r="S6" s="5"/>
      <c r="T6" s="5"/>
    </row>
    <row r="7" spans="1:23" ht="68.25" x14ac:dyDescent="0.25">
      <c r="A7" s="53" t="s">
        <v>2095</v>
      </c>
      <c r="B7" s="53"/>
      <c r="C7" s="53"/>
      <c r="D7" s="53"/>
      <c r="E7" s="53"/>
      <c r="F7" s="3" t="s">
        <v>2096</v>
      </c>
      <c r="G7" s="15"/>
      <c r="H7" s="12">
        <f t="shared" si="0"/>
        <v>0</v>
      </c>
      <c r="I7" s="30">
        <f>ROUND(G6+H6,2)</f>
        <v>0</v>
      </c>
      <c r="J7" s="54" t="s">
        <v>2094</v>
      </c>
      <c r="K7" s="55"/>
      <c r="L7" s="56"/>
      <c r="P7" s="9"/>
      <c r="Q7" s="1"/>
      <c r="S7" s="5"/>
      <c r="T7" s="5"/>
    </row>
    <row r="8" spans="1:23" ht="57" x14ac:dyDescent="0.25">
      <c r="A8" s="53" t="s">
        <v>2097</v>
      </c>
      <c r="B8" s="53"/>
      <c r="C8" s="53"/>
      <c r="D8" s="53"/>
      <c r="E8" s="53"/>
      <c r="F8" s="3" t="s">
        <v>2098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2099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2100</v>
      </c>
      <c r="B9" s="65"/>
      <c r="C9" s="65"/>
      <c r="D9" s="65"/>
      <c r="E9" s="65"/>
      <c r="F9" s="3" t="s">
        <v>2101</v>
      </c>
      <c r="G9" s="15"/>
      <c r="H9" s="12">
        <f t="shared" si="0"/>
        <v>0</v>
      </c>
      <c r="I9" s="30">
        <f>ROUND(G9+H9,2)</f>
        <v>0</v>
      </c>
      <c r="J9" s="66" t="s">
        <v>2094</v>
      </c>
      <c r="K9" s="67"/>
      <c r="L9" s="68"/>
      <c r="M9" s="1"/>
      <c r="N9" s="16"/>
    </row>
    <row r="10" spans="1:23" ht="57.75" thickBot="1" x14ac:dyDescent="0.3">
      <c r="A10" s="65" t="s">
        <v>2102</v>
      </c>
      <c r="B10" s="65"/>
      <c r="C10" s="65"/>
      <c r="D10" s="65"/>
      <c r="E10" s="65"/>
      <c r="F10" s="3" t="s">
        <v>2103</v>
      </c>
      <c r="G10" s="17"/>
      <c r="H10" s="18">
        <f t="shared" si="0"/>
        <v>0</v>
      </c>
      <c r="I10" s="30">
        <f>ROUND(G10+H10,2)</f>
        <v>0</v>
      </c>
      <c r="J10" s="69" t="s">
        <v>2094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2104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2105</v>
      </c>
      <c r="I12" s="75"/>
      <c r="J12" s="76"/>
      <c r="K12" s="76"/>
      <c r="L12" s="77"/>
      <c r="M12" s="78" t="s">
        <v>2106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6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25</v>
      </c>
      <c r="N14" s="23">
        <f>SUM(N16:N40)</f>
        <v>25</v>
      </c>
      <c r="P14" s="63" t="s">
        <v>2107</v>
      </c>
      <c r="Q14" s="64"/>
      <c r="R14" s="64"/>
      <c r="S14" s="64"/>
      <c r="T14" s="63" t="s">
        <v>2108</v>
      </c>
      <c r="U14" s="64"/>
      <c r="V14" s="64"/>
      <c r="W14" s="64"/>
    </row>
    <row r="15" spans="1:23" ht="78.7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2046</v>
      </c>
      <c r="O15" s="24" t="s">
        <v>2109</v>
      </c>
      <c r="P15" s="24" t="s">
        <v>2110</v>
      </c>
      <c r="Q15" s="24" t="s">
        <v>2111</v>
      </c>
      <c r="R15" s="24" t="s">
        <v>2112</v>
      </c>
      <c r="S15" s="24" t="s">
        <v>2113</v>
      </c>
      <c r="T15" s="24" t="s">
        <v>2114</v>
      </c>
      <c r="U15" s="24" t="s">
        <v>2111</v>
      </c>
      <c r="V15" s="24" t="s">
        <v>2112</v>
      </c>
      <c r="W15" s="24" t="s">
        <v>2113</v>
      </c>
    </row>
    <row r="16" spans="1:23" x14ac:dyDescent="0.25">
      <c r="A16" s="37">
        <v>5134554</v>
      </c>
      <c r="B16" s="37" t="s">
        <v>371</v>
      </c>
      <c r="C16" s="38" t="s">
        <v>372</v>
      </c>
      <c r="D16" s="39" t="s">
        <v>14</v>
      </c>
      <c r="E16" s="39" t="s">
        <v>373</v>
      </c>
      <c r="F16" s="39" t="s">
        <v>374</v>
      </c>
      <c r="G16" s="39" t="s">
        <v>375</v>
      </c>
      <c r="H16" s="39" t="s">
        <v>374</v>
      </c>
      <c r="I16" s="39" t="s">
        <v>376</v>
      </c>
      <c r="J16" s="39" t="s">
        <v>377</v>
      </c>
      <c r="K16" s="40">
        <v>20</v>
      </c>
      <c r="L16" s="39">
        <v>419414</v>
      </c>
      <c r="M16" s="39">
        <v>683254</v>
      </c>
      <c r="N16" s="39">
        <v>1</v>
      </c>
      <c r="O16" s="41"/>
      <c r="P16" s="41"/>
      <c r="Q16" s="41"/>
      <c r="R16" s="25">
        <f>ROUND(Q16*0.23,2)</f>
        <v>0</v>
      </c>
      <c r="S16" s="26">
        <f>ROUND(SUM(Q16:R16),2)</f>
        <v>0</v>
      </c>
      <c r="T16" s="41"/>
      <c r="U16" s="41"/>
      <c r="V16" s="25">
        <f>ROUND(U16*0.23,2)</f>
        <v>0</v>
      </c>
      <c r="W16" s="26">
        <f>ROUND(SUM(U16:V16),2)</f>
        <v>0</v>
      </c>
    </row>
    <row r="17" spans="1:23" x14ac:dyDescent="0.25">
      <c r="A17" s="37">
        <v>5134730</v>
      </c>
      <c r="B17" s="37" t="s">
        <v>378</v>
      </c>
      <c r="C17" s="38" t="s">
        <v>379</v>
      </c>
      <c r="D17" s="39" t="s">
        <v>14</v>
      </c>
      <c r="E17" s="39" t="s">
        <v>373</v>
      </c>
      <c r="F17" s="39" t="s">
        <v>374</v>
      </c>
      <c r="G17" s="39" t="s">
        <v>380</v>
      </c>
      <c r="H17" s="39" t="s">
        <v>381</v>
      </c>
      <c r="I17" s="39" t="s">
        <v>382</v>
      </c>
      <c r="J17" s="39" t="s">
        <v>383</v>
      </c>
      <c r="K17" s="40">
        <v>8</v>
      </c>
      <c r="L17" s="39">
        <v>421321</v>
      </c>
      <c r="M17" s="39">
        <v>687108</v>
      </c>
      <c r="N17" s="39">
        <v>1</v>
      </c>
      <c r="O17" s="41"/>
      <c r="P17" s="41"/>
      <c r="Q17" s="41"/>
      <c r="R17" s="25">
        <f t="shared" ref="R17:R40" si="1">ROUND(Q17*0.23,2)</f>
        <v>0</v>
      </c>
      <c r="S17" s="26">
        <f t="shared" ref="S17:S40" si="2">ROUND(SUM(Q17:R17),2)</f>
        <v>0</v>
      </c>
      <c r="T17" s="41"/>
      <c r="U17" s="41"/>
      <c r="V17" s="25">
        <f t="shared" ref="V17:V40" si="3">ROUND(U17*0.23,2)</f>
        <v>0</v>
      </c>
      <c r="W17" s="26">
        <f t="shared" ref="W17:W40" si="4">ROUND(SUM(U17:V17),2)</f>
        <v>0</v>
      </c>
    </row>
    <row r="18" spans="1:23" x14ac:dyDescent="0.25">
      <c r="A18" s="37">
        <v>5135725</v>
      </c>
      <c r="B18" s="37" t="s">
        <v>431</v>
      </c>
      <c r="C18" s="38" t="s">
        <v>432</v>
      </c>
      <c r="D18" s="39" t="s">
        <v>14</v>
      </c>
      <c r="E18" s="39" t="s">
        <v>373</v>
      </c>
      <c r="F18" s="39" t="s">
        <v>433</v>
      </c>
      <c r="G18" s="39" t="s">
        <v>434</v>
      </c>
      <c r="H18" s="39" t="s">
        <v>433</v>
      </c>
      <c r="I18" s="39" t="s">
        <v>423</v>
      </c>
      <c r="J18" s="39" t="s">
        <v>424</v>
      </c>
      <c r="K18" s="40">
        <v>167</v>
      </c>
      <c r="L18" s="39">
        <v>429051</v>
      </c>
      <c r="M18" s="39">
        <v>671993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5136913</v>
      </c>
      <c r="B19" s="37" t="s">
        <v>435</v>
      </c>
      <c r="C19" s="38" t="s">
        <v>436</v>
      </c>
      <c r="D19" s="39" t="s">
        <v>14</v>
      </c>
      <c r="E19" s="39" t="s">
        <v>373</v>
      </c>
      <c r="F19" s="39" t="s">
        <v>433</v>
      </c>
      <c r="G19" s="39" t="s">
        <v>437</v>
      </c>
      <c r="H19" s="39" t="s">
        <v>438</v>
      </c>
      <c r="I19" s="39" t="s">
        <v>439</v>
      </c>
      <c r="J19" s="39" t="s">
        <v>440</v>
      </c>
      <c r="K19" s="40">
        <v>5</v>
      </c>
      <c r="L19" s="39">
        <v>425351</v>
      </c>
      <c r="M19" s="39">
        <v>673611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5137589</v>
      </c>
      <c r="B20" s="37" t="s">
        <v>533</v>
      </c>
      <c r="C20" s="38" t="s">
        <v>534</v>
      </c>
      <c r="D20" s="39" t="s">
        <v>14</v>
      </c>
      <c r="E20" s="39" t="s">
        <v>373</v>
      </c>
      <c r="F20" s="39" t="s">
        <v>535</v>
      </c>
      <c r="G20" s="39" t="s">
        <v>536</v>
      </c>
      <c r="H20" s="39" t="s">
        <v>537</v>
      </c>
      <c r="I20" s="39" t="s">
        <v>17</v>
      </c>
      <c r="J20" s="39" t="s">
        <v>26</v>
      </c>
      <c r="K20" s="40" t="s">
        <v>538</v>
      </c>
      <c r="L20" s="39">
        <v>437363</v>
      </c>
      <c r="M20" s="39">
        <v>700506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5137873</v>
      </c>
      <c r="B21" s="37" t="s">
        <v>539</v>
      </c>
      <c r="C21" s="38" t="s">
        <v>540</v>
      </c>
      <c r="D21" s="39" t="s">
        <v>14</v>
      </c>
      <c r="E21" s="39" t="s">
        <v>373</v>
      </c>
      <c r="F21" s="39" t="s">
        <v>535</v>
      </c>
      <c r="G21" s="39" t="s">
        <v>541</v>
      </c>
      <c r="H21" s="39" t="s">
        <v>542</v>
      </c>
      <c r="I21" s="39" t="s">
        <v>17</v>
      </c>
      <c r="J21" s="39" t="s">
        <v>543</v>
      </c>
      <c r="K21" s="40" t="s">
        <v>544</v>
      </c>
      <c r="L21" s="39">
        <v>425503</v>
      </c>
      <c r="M21" s="39">
        <v>697385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25">
      <c r="A22" s="37">
        <v>5138689</v>
      </c>
      <c r="B22" s="37" t="s">
        <v>545</v>
      </c>
      <c r="C22" s="38" t="s">
        <v>546</v>
      </c>
      <c r="D22" s="39" t="s">
        <v>14</v>
      </c>
      <c r="E22" s="39" t="s">
        <v>373</v>
      </c>
      <c r="F22" s="39" t="s">
        <v>535</v>
      </c>
      <c r="G22" s="39" t="s">
        <v>547</v>
      </c>
      <c r="H22" s="39" t="s">
        <v>548</v>
      </c>
      <c r="I22" s="39" t="s">
        <v>25</v>
      </c>
      <c r="J22" s="39" t="s">
        <v>26</v>
      </c>
      <c r="K22" s="40">
        <v>1</v>
      </c>
      <c r="L22" s="39">
        <v>426276</v>
      </c>
      <c r="M22" s="39">
        <v>694926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25">
      <c r="A23" s="37">
        <v>5138898</v>
      </c>
      <c r="B23" s="37" t="s">
        <v>549</v>
      </c>
      <c r="C23" s="38" t="s">
        <v>550</v>
      </c>
      <c r="D23" s="39" t="s">
        <v>14</v>
      </c>
      <c r="E23" s="39" t="s">
        <v>373</v>
      </c>
      <c r="F23" s="39" t="s">
        <v>535</v>
      </c>
      <c r="G23" s="39" t="s">
        <v>551</v>
      </c>
      <c r="H23" s="39" t="s">
        <v>552</v>
      </c>
      <c r="I23" s="39" t="s">
        <v>17</v>
      </c>
      <c r="J23" s="39" t="s">
        <v>18</v>
      </c>
      <c r="K23" s="40">
        <v>44</v>
      </c>
      <c r="L23" s="39">
        <v>440479</v>
      </c>
      <c r="M23" s="39">
        <v>689324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  <row r="24" spans="1:23" x14ac:dyDescent="0.25">
      <c r="A24" s="37">
        <v>5139315</v>
      </c>
      <c r="B24" s="37" t="s">
        <v>553</v>
      </c>
      <c r="C24" s="38" t="s">
        <v>554</v>
      </c>
      <c r="D24" s="39" t="s">
        <v>14</v>
      </c>
      <c r="E24" s="39" t="s">
        <v>373</v>
      </c>
      <c r="F24" s="39" t="s">
        <v>535</v>
      </c>
      <c r="G24" s="39" t="s">
        <v>555</v>
      </c>
      <c r="H24" s="39" t="s">
        <v>556</v>
      </c>
      <c r="I24" s="39" t="s">
        <v>17</v>
      </c>
      <c r="J24" s="39" t="s">
        <v>557</v>
      </c>
      <c r="K24" s="40" t="s">
        <v>558</v>
      </c>
      <c r="L24" s="39">
        <v>436805</v>
      </c>
      <c r="M24" s="39">
        <v>695694</v>
      </c>
      <c r="N24" s="39">
        <v>1</v>
      </c>
      <c r="O24" s="41"/>
      <c r="P24" s="41"/>
      <c r="Q24" s="41"/>
      <c r="R24" s="25">
        <f t="shared" si="1"/>
        <v>0</v>
      </c>
      <c r="S24" s="26">
        <f t="shared" si="2"/>
        <v>0</v>
      </c>
      <c r="T24" s="41"/>
      <c r="U24" s="41"/>
      <c r="V24" s="25">
        <f t="shared" si="3"/>
        <v>0</v>
      </c>
      <c r="W24" s="26">
        <f t="shared" si="4"/>
        <v>0</v>
      </c>
    </row>
    <row r="25" spans="1:23" x14ac:dyDescent="0.25">
      <c r="A25" s="37">
        <v>5139877</v>
      </c>
      <c r="B25" s="37" t="s">
        <v>559</v>
      </c>
      <c r="C25" s="38" t="s">
        <v>560</v>
      </c>
      <c r="D25" s="39" t="s">
        <v>14</v>
      </c>
      <c r="E25" s="39" t="s">
        <v>373</v>
      </c>
      <c r="F25" s="39" t="s">
        <v>535</v>
      </c>
      <c r="G25" s="39" t="s">
        <v>561</v>
      </c>
      <c r="H25" s="39" t="s">
        <v>562</v>
      </c>
      <c r="I25" s="39" t="s">
        <v>563</v>
      </c>
      <c r="J25" s="39" t="s">
        <v>564</v>
      </c>
      <c r="K25" s="40">
        <v>6</v>
      </c>
      <c r="L25" s="39">
        <v>432807</v>
      </c>
      <c r="M25" s="39">
        <v>700966</v>
      </c>
      <c r="N25" s="39">
        <v>1</v>
      </c>
      <c r="O25" s="41"/>
      <c r="P25" s="41"/>
      <c r="Q25" s="41"/>
      <c r="R25" s="25">
        <f t="shared" si="1"/>
        <v>0</v>
      </c>
      <c r="S25" s="26">
        <f t="shared" si="2"/>
        <v>0</v>
      </c>
      <c r="T25" s="41"/>
      <c r="U25" s="41"/>
      <c r="V25" s="25">
        <f t="shared" si="3"/>
        <v>0</v>
      </c>
      <c r="W25" s="26">
        <f t="shared" si="4"/>
        <v>0</v>
      </c>
    </row>
    <row r="26" spans="1:23" x14ac:dyDescent="0.25">
      <c r="A26" s="37">
        <v>5140125</v>
      </c>
      <c r="B26" s="37" t="s">
        <v>565</v>
      </c>
      <c r="C26" s="38" t="s">
        <v>566</v>
      </c>
      <c r="D26" s="39" t="s">
        <v>14</v>
      </c>
      <c r="E26" s="39" t="s">
        <v>373</v>
      </c>
      <c r="F26" s="39" t="s">
        <v>535</v>
      </c>
      <c r="G26" s="39" t="s">
        <v>567</v>
      </c>
      <c r="H26" s="39" t="s">
        <v>568</v>
      </c>
      <c r="I26" s="39" t="s">
        <v>569</v>
      </c>
      <c r="J26" s="39" t="s">
        <v>570</v>
      </c>
      <c r="K26" s="40">
        <v>8</v>
      </c>
      <c r="L26" s="39">
        <v>429263</v>
      </c>
      <c r="M26" s="39">
        <v>687324</v>
      </c>
      <c r="N26" s="39">
        <v>1</v>
      </c>
      <c r="O26" s="41"/>
      <c r="P26" s="41"/>
      <c r="Q26" s="41"/>
      <c r="R26" s="25">
        <f t="shared" si="1"/>
        <v>0</v>
      </c>
      <c r="S26" s="26">
        <f t="shared" si="2"/>
        <v>0</v>
      </c>
      <c r="T26" s="41"/>
      <c r="U26" s="41"/>
      <c r="V26" s="25">
        <f t="shared" si="3"/>
        <v>0</v>
      </c>
      <c r="W26" s="26">
        <f t="shared" si="4"/>
        <v>0</v>
      </c>
    </row>
    <row r="27" spans="1:23" x14ac:dyDescent="0.25">
      <c r="A27" s="37">
        <v>5140689</v>
      </c>
      <c r="B27" s="37" t="s">
        <v>571</v>
      </c>
      <c r="C27" s="38" t="s">
        <v>572</v>
      </c>
      <c r="D27" s="39" t="s">
        <v>14</v>
      </c>
      <c r="E27" s="39" t="s">
        <v>373</v>
      </c>
      <c r="F27" s="39" t="s">
        <v>535</v>
      </c>
      <c r="G27" s="39" t="s">
        <v>573</v>
      </c>
      <c r="H27" s="39" t="s">
        <v>574</v>
      </c>
      <c r="I27" s="39" t="s">
        <v>25</v>
      </c>
      <c r="J27" s="39" t="s">
        <v>26</v>
      </c>
      <c r="K27" s="40">
        <v>10</v>
      </c>
      <c r="L27" s="39">
        <v>438647</v>
      </c>
      <c r="M27" s="39">
        <v>693293</v>
      </c>
      <c r="N27" s="39">
        <v>1</v>
      </c>
      <c r="O27" s="41"/>
      <c r="P27" s="41"/>
      <c r="Q27" s="41"/>
      <c r="R27" s="25">
        <f t="shared" si="1"/>
        <v>0</v>
      </c>
      <c r="S27" s="26">
        <f t="shared" si="2"/>
        <v>0</v>
      </c>
      <c r="T27" s="41"/>
      <c r="U27" s="41"/>
      <c r="V27" s="25">
        <f t="shared" si="3"/>
        <v>0</v>
      </c>
      <c r="W27" s="26">
        <f t="shared" si="4"/>
        <v>0</v>
      </c>
    </row>
    <row r="28" spans="1:23" x14ac:dyDescent="0.25">
      <c r="A28" s="37">
        <v>5140909</v>
      </c>
      <c r="B28" s="37" t="s">
        <v>575</v>
      </c>
      <c r="C28" s="38" t="s">
        <v>576</v>
      </c>
      <c r="D28" s="39" t="s">
        <v>14</v>
      </c>
      <c r="E28" s="39" t="s">
        <v>373</v>
      </c>
      <c r="F28" s="39" t="s">
        <v>535</v>
      </c>
      <c r="G28" s="39" t="s">
        <v>577</v>
      </c>
      <c r="H28" s="39" t="s">
        <v>578</v>
      </c>
      <c r="I28" s="39" t="s">
        <v>17</v>
      </c>
      <c r="J28" s="39" t="s">
        <v>18</v>
      </c>
      <c r="K28" s="40">
        <v>12</v>
      </c>
      <c r="L28" s="39">
        <v>436750</v>
      </c>
      <c r="M28" s="39">
        <v>690217</v>
      </c>
      <c r="N28" s="39">
        <v>1</v>
      </c>
      <c r="O28" s="41"/>
      <c r="P28" s="41"/>
      <c r="Q28" s="41"/>
      <c r="R28" s="25">
        <f t="shared" si="1"/>
        <v>0</v>
      </c>
      <c r="S28" s="26">
        <f t="shared" si="2"/>
        <v>0</v>
      </c>
      <c r="T28" s="41"/>
      <c r="U28" s="41"/>
      <c r="V28" s="25">
        <f t="shared" si="3"/>
        <v>0</v>
      </c>
      <c r="W28" s="26">
        <f t="shared" si="4"/>
        <v>0</v>
      </c>
    </row>
    <row r="29" spans="1:23" x14ac:dyDescent="0.25">
      <c r="A29" s="37">
        <v>5141492</v>
      </c>
      <c r="B29" s="37" t="s">
        <v>613</v>
      </c>
      <c r="C29" s="38" t="s">
        <v>614</v>
      </c>
      <c r="D29" s="39" t="s">
        <v>14</v>
      </c>
      <c r="E29" s="39" t="s">
        <v>373</v>
      </c>
      <c r="F29" s="39" t="s">
        <v>615</v>
      </c>
      <c r="G29" s="39" t="s">
        <v>616</v>
      </c>
      <c r="H29" s="39" t="s">
        <v>617</v>
      </c>
      <c r="I29" s="39" t="s">
        <v>17</v>
      </c>
      <c r="J29" s="39" t="s">
        <v>18</v>
      </c>
      <c r="K29" s="40">
        <v>10</v>
      </c>
      <c r="L29" s="39">
        <v>449793</v>
      </c>
      <c r="M29" s="39">
        <v>686623</v>
      </c>
      <c r="N29" s="39">
        <v>1</v>
      </c>
      <c r="O29" s="41"/>
      <c r="P29" s="41"/>
      <c r="Q29" s="41"/>
      <c r="R29" s="25">
        <f t="shared" si="1"/>
        <v>0</v>
      </c>
      <c r="S29" s="26">
        <f t="shared" si="2"/>
        <v>0</v>
      </c>
      <c r="T29" s="41"/>
      <c r="U29" s="41"/>
      <c r="V29" s="25">
        <f t="shared" si="3"/>
        <v>0</v>
      </c>
      <c r="W29" s="26">
        <f t="shared" si="4"/>
        <v>0</v>
      </c>
    </row>
    <row r="30" spans="1:23" x14ac:dyDescent="0.25">
      <c r="A30" s="37">
        <v>5141611</v>
      </c>
      <c r="B30" s="37" t="s">
        <v>618</v>
      </c>
      <c r="C30" s="38" t="s">
        <v>619</v>
      </c>
      <c r="D30" s="39" t="s">
        <v>14</v>
      </c>
      <c r="E30" s="39" t="s">
        <v>373</v>
      </c>
      <c r="F30" s="39" t="s">
        <v>615</v>
      </c>
      <c r="G30" s="39" t="s">
        <v>620</v>
      </c>
      <c r="H30" s="39" t="s">
        <v>621</v>
      </c>
      <c r="I30" s="39" t="s">
        <v>17</v>
      </c>
      <c r="J30" s="39" t="s">
        <v>18</v>
      </c>
      <c r="K30" s="40">
        <v>16</v>
      </c>
      <c r="L30" s="39">
        <v>455315</v>
      </c>
      <c r="M30" s="39">
        <v>690328</v>
      </c>
      <c r="N30" s="39">
        <v>1</v>
      </c>
      <c r="O30" s="41"/>
      <c r="P30" s="41"/>
      <c r="Q30" s="41"/>
      <c r="R30" s="25">
        <f t="shared" si="1"/>
        <v>0</v>
      </c>
      <c r="S30" s="26">
        <f t="shared" si="2"/>
        <v>0</v>
      </c>
      <c r="T30" s="41"/>
      <c r="U30" s="41"/>
      <c r="V30" s="25">
        <f t="shared" si="3"/>
        <v>0</v>
      </c>
      <c r="W30" s="26">
        <f t="shared" si="4"/>
        <v>0</v>
      </c>
    </row>
    <row r="31" spans="1:23" x14ac:dyDescent="0.25">
      <c r="A31" s="37">
        <v>5142033</v>
      </c>
      <c r="B31" s="37" t="s">
        <v>622</v>
      </c>
      <c r="C31" s="38" t="s">
        <v>623</v>
      </c>
      <c r="D31" s="39" t="s">
        <v>14</v>
      </c>
      <c r="E31" s="39" t="s">
        <v>373</v>
      </c>
      <c r="F31" s="39" t="s">
        <v>615</v>
      </c>
      <c r="G31" s="39" t="s">
        <v>624</v>
      </c>
      <c r="H31" s="39" t="s">
        <v>615</v>
      </c>
      <c r="I31" s="39" t="s">
        <v>25</v>
      </c>
      <c r="J31" s="39" t="s">
        <v>26</v>
      </c>
      <c r="K31" s="40">
        <v>2</v>
      </c>
      <c r="L31" s="39">
        <v>449049</v>
      </c>
      <c r="M31" s="39">
        <v>690762</v>
      </c>
      <c r="N31" s="39">
        <v>1</v>
      </c>
      <c r="O31" s="41"/>
      <c r="P31" s="41"/>
      <c r="Q31" s="41"/>
      <c r="R31" s="25">
        <f t="shared" si="1"/>
        <v>0</v>
      </c>
      <c r="S31" s="26">
        <f t="shared" si="2"/>
        <v>0</v>
      </c>
      <c r="T31" s="41"/>
      <c r="U31" s="41"/>
      <c r="V31" s="25">
        <f t="shared" si="3"/>
        <v>0</v>
      </c>
      <c r="W31" s="26">
        <f t="shared" si="4"/>
        <v>0</v>
      </c>
    </row>
    <row r="32" spans="1:23" x14ac:dyDescent="0.25">
      <c r="A32" s="37">
        <v>5142847</v>
      </c>
      <c r="B32" s="37" t="s">
        <v>625</v>
      </c>
      <c r="C32" s="38" t="s">
        <v>626</v>
      </c>
      <c r="D32" s="39" t="s">
        <v>14</v>
      </c>
      <c r="E32" s="39" t="s">
        <v>373</v>
      </c>
      <c r="F32" s="39" t="s">
        <v>615</v>
      </c>
      <c r="G32" s="39" t="s">
        <v>627</v>
      </c>
      <c r="H32" s="39" t="s">
        <v>628</v>
      </c>
      <c r="I32" s="39" t="s">
        <v>376</v>
      </c>
      <c r="J32" s="39" t="s">
        <v>377</v>
      </c>
      <c r="K32" s="40">
        <v>4</v>
      </c>
      <c r="L32" s="39">
        <v>453498</v>
      </c>
      <c r="M32" s="39">
        <v>692962</v>
      </c>
      <c r="N32" s="39">
        <v>1</v>
      </c>
      <c r="O32" s="41"/>
      <c r="P32" s="41"/>
      <c r="Q32" s="41"/>
      <c r="R32" s="25">
        <f t="shared" si="1"/>
        <v>0</v>
      </c>
      <c r="S32" s="26">
        <f t="shared" si="2"/>
        <v>0</v>
      </c>
      <c r="T32" s="41"/>
      <c r="U32" s="41"/>
      <c r="V32" s="25">
        <f t="shared" si="3"/>
        <v>0</v>
      </c>
      <c r="W32" s="26">
        <f t="shared" si="4"/>
        <v>0</v>
      </c>
    </row>
    <row r="33" spans="1:23" x14ac:dyDescent="0.25">
      <c r="A33" s="37">
        <v>5143583</v>
      </c>
      <c r="B33" s="37" t="s">
        <v>629</v>
      </c>
      <c r="C33" s="38" t="s">
        <v>630</v>
      </c>
      <c r="D33" s="39" t="s">
        <v>14</v>
      </c>
      <c r="E33" s="39" t="s">
        <v>373</v>
      </c>
      <c r="F33" s="39" t="s">
        <v>631</v>
      </c>
      <c r="G33" s="39" t="s">
        <v>632</v>
      </c>
      <c r="H33" s="39" t="s">
        <v>631</v>
      </c>
      <c r="I33" s="39" t="s">
        <v>633</v>
      </c>
      <c r="J33" s="39" t="s">
        <v>634</v>
      </c>
      <c r="K33" s="40" t="s">
        <v>635</v>
      </c>
      <c r="L33" s="39">
        <v>420389</v>
      </c>
      <c r="M33" s="39">
        <v>693896</v>
      </c>
      <c r="N33" s="39">
        <v>1</v>
      </c>
      <c r="O33" s="41"/>
      <c r="P33" s="41"/>
      <c r="Q33" s="41"/>
      <c r="R33" s="25">
        <f t="shared" si="1"/>
        <v>0</v>
      </c>
      <c r="S33" s="26">
        <f t="shared" si="2"/>
        <v>0</v>
      </c>
      <c r="T33" s="41"/>
      <c r="U33" s="41"/>
      <c r="V33" s="25">
        <f t="shared" si="3"/>
        <v>0</v>
      </c>
      <c r="W33" s="26">
        <f t="shared" si="4"/>
        <v>0</v>
      </c>
    </row>
    <row r="34" spans="1:23" x14ac:dyDescent="0.25">
      <c r="A34" s="37">
        <v>5144429</v>
      </c>
      <c r="B34" s="37" t="s">
        <v>692</v>
      </c>
      <c r="C34" s="38" t="s">
        <v>693</v>
      </c>
      <c r="D34" s="39" t="s">
        <v>14</v>
      </c>
      <c r="E34" s="39" t="s">
        <v>373</v>
      </c>
      <c r="F34" s="39" t="s">
        <v>694</v>
      </c>
      <c r="G34" s="39" t="s">
        <v>695</v>
      </c>
      <c r="H34" s="39" t="s">
        <v>696</v>
      </c>
      <c r="I34" s="39" t="s">
        <v>697</v>
      </c>
      <c r="J34" s="39" t="s">
        <v>698</v>
      </c>
      <c r="K34" s="40">
        <v>68</v>
      </c>
      <c r="L34" s="39">
        <v>443989</v>
      </c>
      <c r="M34" s="39">
        <v>700242</v>
      </c>
      <c r="N34" s="39">
        <v>1</v>
      </c>
      <c r="O34" s="41"/>
      <c r="P34" s="41"/>
      <c r="Q34" s="41"/>
      <c r="R34" s="25">
        <f t="shared" si="1"/>
        <v>0</v>
      </c>
      <c r="S34" s="26">
        <f t="shared" si="2"/>
        <v>0</v>
      </c>
      <c r="T34" s="41"/>
      <c r="U34" s="41"/>
      <c r="V34" s="25">
        <f t="shared" si="3"/>
        <v>0</v>
      </c>
      <c r="W34" s="26">
        <f t="shared" si="4"/>
        <v>0</v>
      </c>
    </row>
    <row r="35" spans="1:23" x14ac:dyDescent="0.25">
      <c r="A35" s="37">
        <v>5145201</v>
      </c>
      <c r="B35" s="37" t="s">
        <v>699</v>
      </c>
      <c r="C35" s="38" t="s">
        <v>700</v>
      </c>
      <c r="D35" s="39" t="s">
        <v>14</v>
      </c>
      <c r="E35" s="39" t="s">
        <v>373</v>
      </c>
      <c r="F35" s="39" t="s">
        <v>694</v>
      </c>
      <c r="G35" s="39" t="s">
        <v>701</v>
      </c>
      <c r="H35" s="39" t="s">
        <v>694</v>
      </c>
      <c r="I35" s="39" t="s">
        <v>25</v>
      </c>
      <c r="J35" s="39" t="s">
        <v>26</v>
      </c>
      <c r="K35" s="40">
        <v>4</v>
      </c>
      <c r="L35" s="39">
        <v>447898</v>
      </c>
      <c r="M35" s="39">
        <v>696608</v>
      </c>
      <c r="N35" s="39">
        <v>1</v>
      </c>
      <c r="O35" s="41"/>
      <c r="P35" s="41"/>
      <c r="Q35" s="41"/>
      <c r="R35" s="25">
        <f t="shared" si="1"/>
        <v>0</v>
      </c>
      <c r="S35" s="26">
        <f t="shared" si="2"/>
        <v>0</v>
      </c>
      <c r="T35" s="41"/>
      <c r="U35" s="41"/>
      <c r="V35" s="25">
        <f t="shared" si="3"/>
        <v>0</v>
      </c>
      <c r="W35" s="26">
        <f t="shared" si="4"/>
        <v>0</v>
      </c>
    </row>
    <row r="36" spans="1:23" x14ac:dyDescent="0.25">
      <c r="A36" s="37">
        <v>5145800</v>
      </c>
      <c r="B36" s="37" t="s">
        <v>702</v>
      </c>
      <c r="C36" s="38" t="s">
        <v>703</v>
      </c>
      <c r="D36" s="39" t="s">
        <v>14</v>
      </c>
      <c r="E36" s="39" t="s">
        <v>373</v>
      </c>
      <c r="F36" s="39" t="s">
        <v>694</v>
      </c>
      <c r="G36" s="39" t="s">
        <v>704</v>
      </c>
      <c r="H36" s="39" t="s">
        <v>705</v>
      </c>
      <c r="I36" s="39" t="s">
        <v>17</v>
      </c>
      <c r="J36" s="39" t="s">
        <v>18</v>
      </c>
      <c r="K36" s="40">
        <v>15</v>
      </c>
      <c r="L36" s="39">
        <v>453637</v>
      </c>
      <c r="M36" s="39">
        <v>697346</v>
      </c>
      <c r="N36" s="39">
        <v>1</v>
      </c>
      <c r="O36" s="41"/>
      <c r="P36" s="41"/>
      <c r="Q36" s="41"/>
      <c r="R36" s="25">
        <f t="shared" si="1"/>
        <v>0</v>
      </c>
      <c r="S36" s="26">
        <f t="shared" si="2"/>
        <v>0</v>
      </c>
      <c r="T36" s="41"/>
      <c r="U36" s="41"/>
      <c r="V36" s="25">
        <f t="shared" si="3"/>
        <v>0</v>
      </c>
      <c r="W36" s="26">
        <f t="shared" si="4"/>
        <v>0</v>
      </c>
    </row>
    <row r="37" spans="1:23" x14ac:dyDescent="0.25">
      <c r="A37" s="37">
        <v>5146346</v>
      </c>
      <c r="B37" s="37" t="s">
        <v>969</v>
      </c>
      <c r="C37" s="38" t="s">
        <v>970</v>
      </c>
      <c r="D37" s="39" t="s">
        <v>14</v>
      </c>
      <c r="E37" s="39" t="s">
        <v>373</v>
      </c>
      <c r="F37" s="39" t="s">
        <v>971</v>
      </c>
      <c r="G37" s="39" t="s">
        <v>972</v>
      </c>
      <c r="H37" s="39" t="s">
        <v>973</v>
      </c>
      <c r="I37" s="39" t="s">
        <v>17</v>
      </c>
      <c r="J37" s="39" t="s">
        <v>18</v>
      </c>
      <c r="K37" s="40">
        <v>17</v>
      </c>
      <c r="L37" s="39">
        <v>452887</v>
      </c>
      <c r="M37" s="39">
        <v>679500</v>
      </c>
      <c r="N37" s="39">
        <v>1</v>
      </c>
      <c r="O37" s="41"/>
      <c r="P37" s="41"/>
      <c r="Q37" s="41"/>
      <c r="R37" s="25">
        <f t="shared" si="1"/>
        <v>0</v>
      </c>
      <c r="S37" s="26">
        <f t="shared" si="2"/>
        <v>0</v>
      </c>
      <c r="T37" s="41"/>
      <c r="U37" s="41"/>
      <c r="V37" s="25">
        <f t="shared" si="3"/>
        <v>0</v>
      </c>
      <c r="W37" s="26">
        <f t="shared" si="4"/>
        <v>0</v>
      </c>
    </row>
    <row r="38" spans="1:23" x14ac:dyDescent="0.25">
      <c r="A38" s="37">
        <v>5146911</v>
      </c>
      <c r="B38" s="37" t="s">
        <v>974</v>
      </c>
      <c r="C38" s="38" t="s">
        <v>975</v>
      </c>
      <c r="D38" s="39" t="s">
        <v>14</v>
      </c>
      <c r="E38" s="39" t="s">
        <v>373</v>
      </c>
      <c r="F38" s="39" t="s">
        <v>971</v>
      </c>
      <c r="G38" s="39" t="s">
        <v>976</v>
      </c>
      <c r="H38" s="39" t="s">
        <v>977</v>
      </c>
      <c r="I38" s="39" t="s">
        <v>17</v>
      </c>
      <c r="J38" s="39" t="s">
        <v>18</v>
      </c>
      <c r="K38" s="40">
        <v>65</v>
      </c>
      <c r="L38" s="39">
        <v>443514</v>
      </c>
      <c r="M38" s="39">
        <v>685761</v>
      </c>
      <c r="N38" s="39">
        <v>1</v>
      </c>
      <c r="O38" s="41"/>
      <c r="P38" s="41"/>
      <c r="Q38" s="41"/>
      <c r="R38" s="25">
        <f t="shared" si="1"/>
        <v>0</v>
      </c>
      <c r="S38" s="26">
        <f t="shared" si="2"/>
        <v>0</v>
      </c>
      <c r="T38" s="41"/>
      <c r="U38" s="41"/>
      <c r="V38" s="25">
        <f t="shared" si="3"/>
        <v>0</v>
      </c>
      <c r="W38" s="26">
        <f t="shared" si="4"/>
        <v>0</v>
      </c>
    </row>
    <row r="39" spans="1:23" x14ac:dyDescent="0.25">
      <c r="A39" s="37">
        <v>5147620</v>
      </c>
      <c r="B39" s="37" t="s">
        <v>978</v>
      </c>
      <c r="C39" s="38" t="s">
        <v>979</v>
      </c>
      <c r="D39" s="39" t="s">
        <v>14</v>
      </c>
      <c r="E39" s="39" t="s">
        <v>373</v>
      </c>
      <c r="F39" s="39" t="s">
        <v>971</v>
      </c>
      <c r="G39" s="39" t="s">
        <v>980</v>
      </c>
      <c r="H39" s="39" t="s">
        <v>971</v>
      </c>
      <c r="I39" s="39" t="s">
        <v>981</v>
      </c>
      <c r="J39" s="39" t="s">
        <v>982</v>
      </c>
      <c r="K39" s="40">
        <v>25</v>
      </c>
      <c r="L39" s="39">
        <v>445779</v>
      </c>
      <c r="M39" s="39">
        <v>680678</v>
      </c>
      <c r="N39" s="39">
        <v>1</v>
      </c>
      <c r="O39" s="41"/>
      <c r="P39" s="41"/>
      <c r="Q39" s="41"/>
      <c r="R39" s="25">
        <f t="shared" si="1"/>
        <v>0</v>
      </c>
      <c r="S39" s="26">
        <f t="shared" si="2"/>
        <v>0</v>
      </c>
      <c r="T39" s="41"/>
      <c r="U39" s="41"/>
      <c r="V39" s="25">
        <f t="shared" si="3"/>
        <v>0</v>
      </c>
      <c r="W39" s="26">
        <f t="shared" si="4"/>
        <v>0</v>
      </c>
    </row>
    <row r="40" spans="1:23" x14ac:dyDescent="0.25">
      <c r="A40" s="37">
        <v>5147738</v>
      </c>
      <c r="B40" s="37" t="s">
        <v>983</v>
      </c>
      <c r="C40" s="38" t="s">
        <v>984</v>
      </c>
      <c r="D40" s="39" t="s">
        <v>14</v>
      </c>
      <c r="E40" s="39" t="s">
        <v>373</v>
      </c>
      <c r="F40" s="39" t="s">
        <v>971</v>
      </c>
      <c r="G40" s="39" t="s">
        <v>985</v>
      </c>
      <c r="H40" s="39" t="s">
        <v>986</v>
      </c>
      <c r="I40" s="39" t="s">
        <v>17</v>
      </c>
      <c r="J40" s="39" t="s">
        <v>18</v>
      </c>
      <c r="K40" s="40">
        <v>33</v>
      </c>
      <c r="L40" s="39">
        <v>446932</v>
      </c>
      <c r="M40" s="39">
        <v>685464</v>
      </c>
      <c r="N40" s="39">
        <v>1</v>
      </c>
      <c r="O40" s="41"/>
      <c r="P40" s="41"/>
      <c r="Q40" s="41"/>
      <c r="R40" s="25">
        <f t="shared" si="1"/>
        <v>0</v>
      </c>
      <c r="S40" s="26">
        <f t="shared" si="2"/>
        <v>0</v>
      </c>
      <c r="T40" s="41"/>
      <c r="U40" s="41"/>
      <c r="V40" s="25">
        <f t="shared" si="3"/>
        <v>0</v>
      </c>
      <c r="W40" s="26">
        <f t="shared" si="4"/>
        <v>0</v>
      </c>
    </row>
  </sheetData>
  <sheetProtection algorithmName="SHA-512" hashValue="OcwdkiLj4fxt5g6+szdG2jUFjYtQyhn69VamtNLIUrWB3XS6in1Wssg2HjsgI54vur6dY5iDdoIMrk8p+J03XA==" saltValue="kifAQdnL60DVTIZzIfJkiQ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topLeftCell="A8" workbookViewId="0">
      <selection activeCell="A2" sqref="A2:F27"/>
    </sheetView>
  </sheetViews>
  <sheetFormatPr defaultRowHeight="15" x14ac:dyDescent="0.25"/>
  <cols>
    <col min="2" max="2" width="12.85546875" bestFit="1" customWidth="1"/>
    <col min="3" max="3" width="7" customWidth="1"/>
    <col min="4" max="4" width="15.28515625" bestFit="1" customWidth="1"/>
    <col min="5" max="5" width="22.5703125" bestFit="1" customWidth="1"/>
    <col min="6" max="6" width="23.42578125" bestFit="1" customWidth="1"/>
  </cols>
  <sheetData>
    <row r="1" spans="1:6" x14ac:dyDescent="0.25">
      <c r="D1">
        <f>SUBTOTAL(9,D3:D27)</f>
        <v>453</v>
      </c>
    </row>
    <row r="2" spans="1:6" x14ac:dyDescent="0.25">
      <c r="A2" t="s">
        <v>2047</v>
      </c>
      <c r="B2" t="s">
        <v>2048</v>
      </c>
      <c r="C2" t="s">
        <v>2049</v>
      </c>
      <c r="D2" t="s">
        <v>2050</v>
      </c>
      <c r="E2" t="s">
        <v>2051</v>
      </c>
      <c r="F2" t="s">
        <v>2052</v>
      </c>
    </row>
    <row r="3" spans="1:6" x14ac:dyDescent="0.25">
      <c r="A3">
        <v>1</v>
      </c>
      <c r="B3" t="s">
        <v>2054</v>
      </c>
      <c r="C3" t="s">
        <v>2053</v>
      </c>
      <c r="D3">
        <v>38</v>
      </c>
      <c r="E3" t="s">
        <v>14</v>
      </c>
      <c r="F3" t="s">
        <v>1275</v>
      </c>
    </row>
    <row r="4" spans="1:6" x14ac:dyDescent="0.25">
      <c r="A4">
        <v>2</v>
      </c>
      <c r="B4" t="s">
        <v>2055</v>
      </c>
      <c r="C4" t="s">
        <v>2053</v>
      </c>
      <c r="D4">
        <v>8</v>
      </c>
      <c r="E4" t="s">
        <v>14</v>
      </c>
      <c r="F4" t="s">
        <v>15</v>
      </c>
    </row>
    <row r="5" spans="1:6" x14ac:dyDescent="0.25">
      <c r="A5">
        <v>3</v>
      </c>
      <c r="B5" t="s">
        <v>2056</v>
      </c>
      <c r="C5" t="s">
        <v>2053</v>
      </c>
      <c r="D5">
        <v>14</v>
      </c>
      <c r="E5" t="s">
        <v>14</v>
      </c>
      <c r="F5" t="s">
        <v>15</v>
      </c>
    </row>
    <row r="6" spans="1:6" x14ac:dyDescent="0.25">
      <c r="A6">
        <v>4</v>
      </c>
      <c r="B6" t="s">
        <v>2057</v>
      </c>
      <c r="C6" t="s">
        <v>2053</v>
      </c>
      <c r="D6">
        <v>13</v>
      </c>
      <c r="E6" t="s">
        <v>14</v>
      </c>
      <c r="F6" t="s">
        <v>1332</v>
      </c>
    </row>
    <row r="7" spans="1:6" x14ac:dyDescent="0.25">
      <c r="A7">
        <v>5</v>
      </c>
      <c r="B7" t="s">
        <v>2058</v>
      </c>
      <c r="C7" t="s">
        <v>2053</v>
      </c>
      <c r="D7">
        <v>10</v>
      </c>
      <c r="E7" t="s">
        <v>14</v>
      </c>
      <c r="F7" t="s">
        <v>1332</v>
      </c>
    </row>
    <row r="8" spans="1:6" x14ac:dyDescent="0.25">
      <c r="A8">
        <v>6</v>
      </c>
      <c r="B8" t="s">
        <v>2060</v>
      </c>
      <c r="C8" t="s">
        <v>2053</v>
      </c>
      <c r="D8">
        <v>35</v>
      </c>
      <c r="E8" t="s">
        <v>14</v>
      </c>
      <c r="F8" t="s">
        <v>314</v>
      </c>
    </row>
    <row r="9" spans="1:6" x14ac:dyDescent="0.25">
      <c r="A9">
        <v>7</v>
      </c>
      <c r="B9" t="s">
        <v>2059</v>
      </c>
      <c r="C9" t="s">
        <v>2053</v>
      </c>
      <c r="D9">
        <v>7</v>
      </c>
      <c r="E9" t="s">
        <v>14</v>
      </c>
      <c r="F9" t="s">
        <v>314</v>
      </c>
    </row>
    <row r="10" spans="1:6" x14ac:dyDescent="0.25">
      <c r="A10">
        <v>8</v>
      </c>
      <c r="B10" t="s">
        <v>2061</v>
      </c>
      <c r="C10" t="s">
        <v>2053</v>
      </c>
      <c r="D10">
        <v>76</v>
      </c>
      <c r="E10" t="s">
        <v>14</v>
      </c>
      <c r="F10" t="s">
        <v>341</v>
      </c>
    </row>
    <row r="11" spans="1:6" x14ac:dyDescent="0.25">
      <c r="A11">
        <v>9</v>
      </c>
      <c r="B11" t="s">
        <v>2062</v>
      </c>
      <c r="C11" t="s">
        <v>2053</v>
      </c>
      <c r="D11">
        <v>25</v>
      </c>
      <c r="E11" t="s">
        <v>14</v>
      </c>
      <c r="F11" t="s">
        <v>373</v>
      </c>
    </row>
    <row r="12" spans="1:6" x14ac:dyDescent="0.25">
      <c r="A12">
        <v>10</v>
      </c>
      <c r="B12" t="s">
        <v>2064</v>
      </c>
      <c r="C12" t="s">
        <v>2053</v>
      </c>
      <c r="D12">
        <v>14</v>
      </c>
      <c r="E12" t="s">
        <v>14</v>
      </c>
      <c r="F12" t="s">
        <v>86</v>
      </c>
    </row>
    <row r="13" spans="1:6" x14ac:dyDescent="0.25">
      <c r="A13">
        <v>11</v>
      </c>
      <c r="B13" t="s">
        <v>2063</v>
      </c>
      <c r="C13" t="s">
        <v>2053</v>
      </c>
      <c r="D13">
        <v>5</v>
      </c>
      <c r="E13" t="s">
        <v>14</v>
      </c>
      <c r="F13" t="s">
        <v>86</v>
      </c>
    </row>
    <row r="14" spans="1:6" x14ac:dyDescent="0.25">
      <c r="A14">
        <v>12</v>
      </c>
      <c r="B14" t="s">
        <v>2065</v>
      </c>
      <c r="C14" t="s">
        <v>2053</v>
      </c>
      <c r="D14">
        <v>12</v>
      </c>
      <c r="E14" t="s">
        <v>14</v>
      </c>
      <c r="F14" t="s">
        <v>1304</v>
      </c>
    </row>
    <row r="15" spans="1:6" x14ac:dyDescent="0.25">
      <c r="A15">
        <v>13</v>
      </c>
      <c r="B15" t="s">
        <v>2066</v>
      </c>
      <c r="C15" t="s">
        <v>2053</v>
      </c>
      <c r="D15">
        <v>9</v>
      </c>
      <c r="E15" t="s">
        <v>14</v>
      </c>
      <c r="F15" t="s">
        <v>133</v>
      </c>
    </row>
    <row r="16" spans="1:6" x14ac:dyDescent="0.25">
      <c r="A16">
        <v>14</v>
      </c>
      <c r="B16" t="s">
        <v>2068</v>
      </c>
      <c r="C16" t="s">
        <v>2053</v>
      </c>
      <c r="D16">
        <v>12</v>
      </c>
      <c r="E16" t="s">
        <v>14</v>
      </c>
      <c r="F16" t="s">
        <v>178</v>
      </c>
    </row>
    <row r="17" spans="1:6" x14ac:dyDescent="0.25">
      <c r="A17">
        <v>15</v>
      </c>
      <c r="B17" t="s">
        <v>2067</v>
      </c>
      <c r="C17" t="s">
        <v>2053</v>
      </c>
      <c r="D17">
        <v>6</v>
      </c>
      <c r="E17" t="s">
        <v>14</v>
      </c>
      <c r="F17" t="s">
        <v>178</v>
      </c>
    </row>
    <row r="18" spans="1:6" x14ac:dyDescent="0.25">
      <c r="A18">
        <v>16</v>
      </c>
      <c r="B18" t="s">
        <v>2069</v>
      </c>
      <c r="C18" t="s">
        <v>2053</v>
      </c>
      <c r="D18">
        <v>17</v>
      </c>
      <c r="E18" t="s">
        <v>14</v>
      </c>
      <c r="F18" t="s">
        <v>527</v>
      </c>
    </row>
    <row r="19" spans="1:6" x14ac:dyDescent="0.25">
      <c r="A19">
        <v>17</v>
      </c>
      <c r="B19" t="s">
        <v>2070</v>
      </c>
      <c r="C19" t="s">
        <v>2053</v>
      </c>
      <c r="D19">
        <v>38</v>
      </c>
      <c r="E19" t="s">
        <v>14</v>
      </c>
      <c r="F19" t="s">
        <v>1278</v>
      </c>
    </row>
    <row r="20" spans="1:6" x14ac:dyDescent="0.25">
      <c r="A20">
        <v>18</v>
      </c>
      <c r="B20" t="s">
        <v>2071</v>
      </c>
      <c r="C20" t="s">
        <v>2053</v>
      </c>
      <c r="D20">
        <v>5</v>
      </c>
      <c r="E20" t="s">
        <v>14</v>
      </c>
      <c r="F20" t="s">
        <v>1864</v>
      </c>
    </row>
    <row r="21" spans="1:6" x14ac:dyDescent="0.25">
      <c r="A21">
        <v>19</v>
      </c>
      <c r="B21" t="s">
        <v>2072</v>
      </c>
      <c r="C21" t="s">
        <v>2053</v>
      </c>
      <c r="D21">
        <v>2</v>
      </c>
      <c r="E21" t="s">
        <v>14</v>
      </c>
      <c r="F21" t="s">
        <v>1864</v>
      </c>
    </row>
    <row r="22" spans="1:6" x14ac:dyDescent="0.25">
      <c r="A22">
        <v>20</v>
      </c>
      <c r="B22" t="s">
        <v>2074</v>
      </c>
      <c r="C22" t="s">
        <v>2053</v>
      </c>
      <c r="D22">
        <v>15</v>
      </c>
      <c r="E22" t="s">
        <v>14</v>
      </c>
      <c r="F22" t="s">
        <v>78</v>
      </c>
    </row>
    <row r="23" spans="1:6" x14ac:dyDescent="0.25">
      <c r="A23">
        <v>21</v>
      </c>
      <c r="B23" t="s">
        <v>2073</v>
      </c>
      <c r="C23" t="s">
        <v>2053</v>
      </c>
      <c r="D23">
        <v>22</v>
      </c>
      <c r="E23" t="s">
        <v>14</v>
      </c>
      <c r="F23" t="s">
        <v>78</v>
      </c>
    </row>
    <row r="24" spans="1:6" x14ac:dyDescent="0.25">
      <c r="A24">
        <v>22</v>
      </c>
      <c r="B24" t="s">
        <v>2075</v>
      </c>
      <c r="C24" t="s">
        <v>2053</v>
      </c>
      <c r="D24">
        <v>16</v>
      </c>
      <c r="E24" t="s">
        <v>14</v>
      </c>
      <c r="F24" t="s">
        <v>74</v>
      </c>
    </row>
    <row r="25" spans="1:6" x14ac:dyDescent="0.25">
      <c r="A25">
        <v>23</v>
      </c>
      <c r="B25" t="s">
        <v>2076</v>
      </c>
      <c r="C25" t="s">
        <v>2053</v>
      </c>
      <c r="D25">
        <v>10</v>
      </c>
      <c r="E25" t="s">
        <v>14</v>
      </c>
      <c r="F25" t="s">
        <v>386</v>
      </c>
    </row>
    <row r="26" spans="1:6" x14ac:dyDescent="0.25">
      <c r="A26">
        <v>24</v>
      </c>
      <c r="B26" t="s">
        <v>2077</v>
      </c>
      <c r="C26" t="s">
        <v>2053</v>
      </c>
      <c r="D26">
        <v>15</v>
      </c>
      <c r="E26" t="s">
        <v>14</v>
      </c>
      <c r="F26" t="s">
        <v>386</v>
      </c>
    </row>
    <row r="27" spans="1:6" x14ac:dyDescent="0.25">
      <c r="A27">
        <v>25</v>
      </c>
      <c r="B27" t="s">
        <v>2078</v>
      </c>
      <c r="C27" t="s">
        <v>2053</v>
      </c>
      <c r="D27">
        <v>29</v>
      </c>
      <c r="E27" t="s">
        <v>14</v>
      </c>
      <c r="F27" t="s">
        <v>364</v>
      </c>
    </row>
  </sheetData>
  <autoFilter ref="A2:F27" xr:uid="{00000000-0009-0000-0000-000001000000}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W91"/>
  <sheetViews>
    <sheetView topLeftCell="J11" workbookViewId="0">
      <selection activeCell="R18" sqref="R18"/>
    </sheetView>
  </sheetViews>
  <sheetFormatPr defaultColWidth="8.7109375" defaultRowHeight="15" x14ac:dyDescent="0.25"/>
  <cols>
    <col min="1" max="1" width="8.7109375" style="4"/>
    <col min="2" max="2" width="10.28515625" style="4" customWidth="1"/>
    <col min="3" max="11" width="8.7109375" style="4"/>
    <col min="12" max="12" width="14.5703125" style="4" customWidth="1"/>
    <col min="13" max="14" width="8.7109375" style="4"/>
    <col min="15" max="15" width="17.140625" style="4" customWidth="1"/>
    <col min="16" max="16" width="12.42578125" style="4" customWidth="1"/>
    <col min="17" max="17" width="18" style="4" customWidth="1"/>
    <col min="18" max="18" width="8.7109375" style="4"/>
    <col min="19" max="19" width="15.28515625" style="4" customWidth="1"/>
    <col min="20" max="20" width="8.7109375" style="4"/>
    <col min="21" max="21" width="21.5703125" style="4" customWidth="1"/>
    <col min="22" max="22" width="8.7109375" style="4"/>
    <col min="23" max="23" width="17" style="4" customWidth="1"/>
    <col min="24" max="16384" width="8.7109375" style="4"/>
  </cols>
  <sheetData>
    <row r="1" spans="1:23" ht="15.75" thickBot="1" x14ac:dyDescent="0.3">
      <c r="A1" s="1" t="s">
        <v>2048</v>
      </c>
      <c r="B1" s="1" t="s">
        <v>2050</v>
      </c>
      <c r="C1" s="1" t="s">
        <v>2052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2061</v>
      </c>
      <c r="B2" s="1">
        <f>M14</f>
        <v>76</v>
      </c>
      <c r="C2" s="1" t="str">
        <f>E16</f>
        <v>KARTUSKI</v>
      </c>
      <c r="D2" s="1"/>
      <c r="E2" s="1"/>
      <c r="F2" s="1"/>
      <c r="G2" s="57" t="s">
        <v>2079</v>
      </c>
      <c r="H2" s="58"/>
      <c r="I2" s="59"/>
      <c r="J2" s="60" t="s">
        <v>2080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2081</v>
      </c>
      <c r="G3" s="7" t="s">
        <v>2082</v>
      </c>
      <c r="H3" s="1" t="s">
        <v>2083</v>
      </c>
      <c r="I3" s="8" t="s">
        <v>2084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2085</v>
      </c>
      <c r="Q3" s="1" t="s">
        <v>2086</v>
      </c>
      <c r="S3" s="1"/>
      <c r="T3" s="1"/>
      <c r="U3" s="1"/>
      <c r="V3" s="1"/>
    </row>
    <row r="4" spans="1:23" ht="45" x14ac:dyDescent="0.25">
      <c r="A4" s="50" t="s">
        <v>2087</v>
      </c>
      <c r="B4" s="50"/>
      <c r="C4" s="50"/>
      <c r="D4" s="50"/>
      <c r="E4" s="50"/>
      <c r="F4" s="10" t="s">
        <v>2088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ROUND(SUM(Q16:Q91)*60,2)</f>
        <v>0</v>
      </c>
      <c r="K4" s="2">
        <f>SUM(R16:R91)*60</f>
        <v>0</v>
      </c>
      <c r="L4" s="29">
        <f>SUM(S16:S91)*60</f>
        <v>0</v>
      </c>
      <c r="N4" s="51" t="s">
        <v>2089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2090</v>
      </c>
      <c r="B5" s="50"/>
      <c r="C5" s="50"/>
      <c r="D5" s="50"/>
      <c r="E5" s="50"/>
      <c r="F5" s="10" t="s">
        <v>2091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ROUND(SUM(U16:U91)*60,2)</f>
        <v>0</v>
      </c>
      <c r="K5" s="2">
        <f>SUM(V16:V91)*60</f>
        <v>0</v>
      </c>
      <c r="L5" s="29">
        <f>SUM(W16:W91)*60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2092</v>
      </c>
      <c r="B6" s="53"/>
      <c r="C6" s="53"/>
      <c r="D6" s="53"/>
      <c r="E6" s="53"/>
      <c r="F6" s="3" t="s">
        <v>2093</v>
      </c>
      <c r="G6" s="15"/>
      <c r="H6" s="12">
        <f t="shared" ref="H6:H10" si="0">G6*0.23</f>
        <v>0</v>
      </c>
      <c r="I6" s="30">
        <f>ROUND(G6+H6,2)</f>
        <v>0</v>
      </c>
      <c r="J6" s="54" t="s">
        <v>2094</v>
      </c>
      <c r="K6" s="55"/>
      <c r="L6" s="56"/>
      <c r="P6" s="9" t="s">
        <v>2085</v>
      </c>
      <c r="Q6" s="1" t="s">
        <v>2086</v>
      </c>
      <c r="S6" s="5"/>
      <c r="T6" s="5"/>
    </row>
    <row r="7" spans="1:23" ht="68.25" x14ac:dyDescent="0.25">
      <c r="A7" s="53" t="s">
        <v>2095</v>
      </c>
      <c r="B7" s="53"/>
      <c r="C7" s="53"/>
      <c r="D7" s="53"/>
      <c r="E7" s="53"/>
      <c r="F7" s="3" t="s">
        <v>2096</v>
      </c>
      <c r="G7" s="15"/>
      <c r="H7" s="12">
        <f t="shared" si="0"/>
        <v>0</v>
      </c>
      <c r="I7" s="30">
        <f>ROUND(G6+H6,2)</f>
        <v>0</v>
      </c>
      <c r="J7" s="54" t="s">
        <v>2094</v>
      </c>
      <c r="K7" s="55"/>
      <c r="L7" s="56"/>
      <c r="P7" s="9"/>
      <c r="Q7" s="1"/>
      <c r="S7" s="5"/>
      <c r="T7" s="5"/>
    </row>
    <row r="8" spans="1:23" ht="57" x14ac:dyDescent="0.25">
      <c r="A8" s="53" t="s">
        <v>2097</v>
      </c>
      <c r="B8" s="53"/>
      <c r="C8" s="53"/>
      <c r="D8" s="53"/>
      <c r="E8" s="53"/>
      <c r="F8" s="3" t="s">
        <v>2098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2099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2100</v>
      </c>
      <c r="B9" s="65"/>
      <c r="C9" s="65"/>
      <c r="D9" s="65"/>
      <c r="E9" s="65"/>
      <c r="F9" s="3" t="s">
        <v>2101</v>
      </c>
      <c r="G9" s="15"/>
      <c r="H9" s="12">
        <f t="shared" si="0"/>
        <v>0</v>
      </c>
      <c r="I9" s="30">
        <f>ROUND(G9+H9,2)</f>
        <v>0</v>
      </c>
      <c r="J9" s="66" t="s">
        <v>2094</v>
      </c>
      <c r="K9" s="67"/>
      <c r="L9" s="68"/>
      <c r="M9" s="1"/>
      <c r="N9" s="16"/>
    </row>
    <row r="10" spans="1:23" ht="57.75" thickBot="1" x14ac:dyDescent="0.3">
      <c r="A10" s="65" t="s">
        <v>2102</v>
      </c>
      <c r="B10" s="65"/>
      <c r="C10" s="65"/>
      <c r="D10" s="65"/>
      <c r="E10" s="65"/>
      <c r="F10" s="3" t="s">
        <v>2103</v>
      </c>
      <c r="G10" s="17"/>
      <c r="H10" s="18">
        <f t="shared" si="0"/>
        <v>0</v>
      </c>
      <c r="I10" s="30">
        <f>ROUND(G10+H10,2)</f>
        <v>0</v>
      </c>
      <c r="J10" s="69" t="s">
        <v>2094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2104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2105</v>
      </c>
      <c r="I12" s="75"/>
      <c r="J12" s="76"/>
      <c r="K12" s="76"/>
      <c r="L12" s="77"/>
      <c r="M12" s="78" t="s">
        <v>2106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6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76</v>
      </c>
      <c r="N14" s="23">
        <f>SUM(N16:N91)</f>
        <v>76</v>
      </c>
      <c r="P14" s="63" t="s">
        <v>2107</v>
      </c>
      <c r="Q14" s="64"/>
      <c r="R14" s="64"/>
      <c r="S14" s="64"/>
      <c r="T14" s="63" t="s">
        <v>2108</v>
      </c>
      <c r="U14" s="64"/>
      <c r="V14" s="64"/>
      <c r="W14" s="64"/>
    </row>
    <row r="15" spans="1:23" ht="78.7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2046</v>
      </c>
      <c r="O15" s="24" t="s">
        <v>2109</v>
      </c>
      <c r="P15" s="24" t="s">
        <v>2110</v>
      </c>
      <c r="Q15" s="24" t="s">
        <v>2111</v>
      </c>
      <c r="R15" s="24" t="s">
        <v>2112</v>
      </c>
      <c r="S15" s="24" t="s">
        <v>2113</v>
      </c>
      <c r="T15" s="24" t="s">
        <v>2114</v>
      </c>
      <c r="U15" s="24" t="s">
        <v>2111</v>
      </c>
      <c r="V15" s="24" t="s">
        <v>2112</v>
      </c>
      <c r="W15" s="24" t="s">
        <v>2113</v>
      </c>
    </row>
    <row r="16" spans="1:23" x14ac:dyDescent="0.25">
      <c r="A16" s="37">
        <v>5092714</v>
      </c>
      <c r="B16" s="37" t="s">
        <v>339</v>
      </c>
      <c r="C16" s="38" t="s">
        <v>340</v>
      </c>
      <c r="D16" s="39" t="s">
        <v>14</v>
      </c>
      <c r="E16" s="39" t="s">
        <v>341</v>
      </c>
      <c r="F16" s="39" t="s">
        <v>342</v>
      </c>
      <c r="G16" s="39" t="s">
        <v>343</v>
      </c>
      <c r="H16" s="39" t="s">
        <v>344</v>
      </c>
      <c r="I16" s="39" t="s">
        <v>17</v>
      </c>
      <c r="J16" s="39" t="s">
        <v>18</v>
      </c>
      <c r="K16" s="40">
        <v>182</v>
      </c>
      <c r="L16" s="39">
        <v>434730</v>
      </c>
      <c r="M16" s="39">
        <v>716002</v>
      </c>
      <c r="N16" s="39">
        <v>1</v>
      </c>
      <c r="O16" s="41"/>
      <c r="P16" s="41"/>
      <c r="Q16" s="41"/>
      <c r="R16" s="25">
        <f>ROUND(Q16*0.23,2)</f>
        <v>0</v>
      </c>
      <c r="S16" s="26">
        <f>ROUND(SUM(Q16:R16),2)</f>
        <v>0</v>
      </c>
      <c r="T16" s="41"/>
      <c r="U16" s="41"/>
      <c r="V16" s="25">
        <f>ROUND(U16*0.23,2)</f>
        <v>0</v>
      </c>
      <c r="W16" s="26">
        <f>ROUND(SUM(U16:V16),2)</f>
        <v>0</v>
      </c>
    </row>
    <row r="17" spans="1:23" x14ac:dyDescent="0.25">
      <c r="A17" s="37">
        <v>5093376</v>
      </c>
      <c r="B17" s="37" t="s">
        <v>345</v>
      </c>
      <c r="C17" s="38" t="s">
        <v>346</v>
      </c>
      <c r="D17" s="39" t="s">
        <v>14</v>
      </c>
      <c r="E17" s="39" t="s">
        <v>341</v>
      </c>
      <c r="F17" s="39" t="s">
        <v>342</v>
      </c>
      <c r="G17" s="39" t="s">
        <v>347</v>
      </c>
      <c r="H17" s="39" t="s">
        <v>342</v>
      </c>
      <c r="I17" s="39" t="s">
        <v>348</v>
      </c>
      <c r="J17" s="39" t="s">
        <v>349</v>
      </c>
      <c r="K17" s="40">
        <v>28</v>
      </c>
      <c r="L17" s="39">
        <v>441831</v>
      </c>
      <c r="M17" s="39">
        <v>718395</v>
      </c>
      <c r="N17" s="39">
        <v>1</v>
      </c>
      <c r="O17" s="41"/>
      <c r="P17" s="41"/>
      <c r="Q17" s="41"/>
      <c r="R17" s="25">
        <f t="shared" ref="R17:R80" si="1">ROUND(Q17*0.23,2)</f>
        <v>0</v>
      </c>
      <c r="S17" s="26">
        <f t="shared" ref="S17:S80" si="2">ROUND(SUM(Q17:R17),2)</f>
        <v>0</v>
      </c>
      <c r="T17" s="41"/>
      <c r="U17" s="41"/>
      <c r="V17" s="25">
        <f t="shared" ref="V17:V80" si="3">ROUND(U17*0.23,2)</f>
        <v>0</v>
      </c>
      <c r="W17" s="26">
        <f t="shared" ref="W17:W80" si="4">ROUND(SUM(U17:V17),2)</f>
        <v>0</v>
      </c>
    </row>
    <row r="18" spans="1:23" x14ac:dyDescent="0.25">
      <c r="A18" s="37">
        <v>5094006</v>
      </c>
      <c r="B18" s="37" t="s">
        <v>350</v>
      </c>
      <c r="C18" s="38" t="s">
        <v>351</v>
      </c>
      <c r="D18" s="39" t="s">
        <v>14</v>
      </c>
      <c r="E18" s="39" t="s">
        <v>341</v>
      </c>
      <c r="F18" s="39" t="s">
        <v>342</v>
      </c>
      <c r="G18" s="39" t="s">
        <v>352</v>
      </c>
      <c r="H18" s="39" t="s">
        <v>353</v>
      </c>
      <c r="I18" s="39" t="s">
        <v>17</v>
      </c>
      <c r="J18" s="39" t="s">
        <v>18</v>
      </c>
      <c r="K18" s="40">
        <v>80</v>
      </c>
      <c r="L18" s="39">
        <v>440667</v>
      </c>
      <c r="M18" s="39">
        <v>721383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5094333</v>
      </c>
      <c r="B19" s="37" t="s">
        <v>354</v>
      </c>
      <c r="C19" s="38" t="s">
        <v>355</v>
      </c>
      <c r="D19" s="39" t="s">
        <v>14</v>
      </c>
      <c r="E19" s="39" t="s">
        <v>341</v>
      </c>
      <c r="F19" s="39" t="s">
        <v>342</v>
      </c>
      <c r="G19" s="39" t="s">
        <v>356</v>
      </c>
      <c r="H19" s="39" t="s">
        <v>357</v>
      </c>
      <c r="I19" s="39" t="s">
        <v>25</v>
      </c>
      <c r="J19" s="39" t="s">
        <v>26</v>
      </c>
      <c r="K19" s="40">
        <v>1</v>
      </c>
      <c r="L19" s="39">
        <v>436215</v>
      </c>
      <c r="M19" s="39">
        <v>719873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5094706</v>
      </c>
      <c r="B20" s="37" t="s">
        <v>358</v>
      </c>
      <c r="C20" s="38" t="s">
        <v>359</v>
      </c>
      <c r="D20" s="39" t="s">
        <v>14</v>
      </c>
      <c r="E20" s="39" t="s">
        <v>341</v>
      </c>
      <c r="F20" s="39" t="s">
        <v>342</v>
      </c>
      <c r="G20" s="39" t="s">
        <v>360</v>
      </c>
      <c r="H20" s="39" t="s">
        <v>361</v>
      </c>
      <c r="I20" s="39" t="s">
        <v>17</v>
      </c>
      <c r="J20" s="39" t="s">
        <v>18</v>
      </c>
      <c r="K20" s="40">
        <v>68</v>
      </c>
      <c r="L20" s="39">
        <v>438868</v>
      </c>
      <c r="M20" s="39">
        <v>719619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5097089</v>
      </c>
      <c r="B21" s="37" t="s">
        <v>441</v>
      </c>
      <c r="C21" s="38" t="s">
        <v>442</v>
      </c>
      <c r="D21" s="39" t="s">
        <v>14</v>
      </c>
      <c r="E21" s="39" t="s">
        <v>341</v>
      </c>
      <c r="F21" s="39" t="s">
        <v>443</v>
      </c>
      <c r="G21" s="39" t="s">
        <v>444</v>
      </c>
      <c r="H21" s="39" t="s">
        <v>445</v>
      </c>
      <c r="I21" s="39" t="s">
        <v>446</v>
      </c>
      <c r="J21" s="39" t="s">
        <v>447</v>
      </c>
      <c r="K21" s="40">
        <v>1</v>
      </c>
      <c r="L21" s="39">
        <v>440244</v>
      </c>
      <c r="M21" s="39">
        <v>712210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25">
      <c r="A22" s="37">
        <v>5097396</v>
      </c>
      <c r="B22" s="37" t="s">
        <v>448</v>
      </c>
      <c r="C22" s="38" t="s">
        <v>449</v>
      </c>
      <c r="D22" s="39" t="s">
        <v>14</v>
      </c>
      <c r="E22" s="39" t="s">
        <v>341</v>
      </c>
      <c r="F22" s="39" t="s">
        <v>443</v>
      </c>
      <c r="G22" s="39" t="s">
        <v>450</v>
      </c>
      <c r="H22" s="39" t="s">
        <v>451</v>
      </c>
      <c r="I22" s="39" t="s">
        <v>452</v>
      </c>
      <c r="J22" s="39" t="s">
        <v>453</v>
      </c>
      <c r="K22" s="40" t="s">
        <v>454</v>
      </c>
      <c r="L22" s="39">
        <v>452630</v>
      </c>
      <c r="M22" s="39">
        <v>717173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25">
      <c r="A23" s="37">
        <v>5097467</v>
      </c>
      <c r="B23" s="37" t="s">
        <v>455</v>
      </c>
      <c r="C23" s="38" t="s">
        <v>456</v>
      </c>
      <c r="D23" s="39" t="s">
        <v>14</v>
      </c>
      <c r="E23" s="39" t="s">
        <v>341</v>
      </c>
      <c r="F23" s="39" t="s">
        <v>443</v>
      </c>
      <c r="G23" s="39" t="s">
        <v>450</v>
      </c>
      <c r="H23" s="39" t="s">
        <v>451</v>
      </c>
      <c r="I23" s="39" t="s">
        <v>457</v>
      </c>
      <c r="J23" s="39" t="s">
        <v>458</v>
      </c>
      <c r="K23" s="40">
        <v>36</v>
      </c>
      <c r="L23" s="39">
        <v>451946</v>
      </c>
      <c r="M23" s="39">
        <v>718423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  <row r="24" spans="1:23" x14ac:dyDescent="0.25">
      <c r="A24" s="37">
        <v>5098164</v>
      </c>
      <c r="B24" s="37" t="s">
        <v>459</v>
      </c>
      <c r="C24" s="38" t="s">
        <v>460</v>
      </c>
      <c r="D24" s="39" t="s">
        <v>14</v>
      </c>
      <c r="E24" s="39" t="s">
        <v>341</v>
      </c>
      <c r="F24" s="39" t="s">
        <v>443</v>
      </c>
      <c r="G24" s="39" t="s">
        <v>461</v>
      </c>
      <c r="H24" s="39" t="s">
        <v>462</v>
      </c>
      <c r="I24" s="39" t="s">
        <v>25</v>
      </c>
      <c r="J24" s="39" t="s">
        <v>26</v>
      </c>
      <c r="K24" s="40">
        <v>12</v>
      </c>
      <c r="L24" s="39">
        <v>449278</v>
      </c>
      <c r="M24" s="39">
        <v>720989</v>
      </c>
      <c r="N24" s="39">
        <v>1</v>
      </c>
      <c r="O24" s="41"/>
      <c r="P24" s="41"/>
      <c r="Q24" s="41"/>
      <c r="R24" s="25">
        <f t="shared" si="1"/>
        <v>0</v>
      </c>
      <c r="S24" s="26">
        <f t="shared" si="2"/>
        <v>0</v>
      </c>
      <c r="T24" s="41"/>
      <c r="U24" s="41"/>
      <c r="V24" s="25">
        <f t="shared" si="3"/>
        <v>0</v>
      </c>
      <c r="W24" s="26">
        <f t="shared" si="4"/>
        <v>0</v>
      </c>
    </row>
    <row r="25" spans="1:23" x14ac:dyDescent="0.25">
      <c r="A25" s="37">
        <v>5099215</v>
      </c>
      <c r="B25" s="37" t="s">
        <v>463</v>
      </c>
      <c r="C25" s="38" t="s">
        <v>464</v>
      </c>
      <c r="D25" s="39" t="s">
        <v>14</v>
      </c>
      <c r="E25" s="39" t="s">
        <v>341</v>
      </c>
      <c r="F25" s="39" t="s">
        <v>443</v>
      </c>
      <c r="G25" s="39" t="s">
        <v>465</v>
      </c>
      <c r="H25" s="39" t="s">
        <v>466</v>
      </c>
      <c r="I25" s="39" t="s">
        <v>25</v>
      </c>
      <c r="J25" s="39" t="s">
        <v>26</v>
      </c>
      <c r="K25" s="40">
        <v>29</v>
      </c>
      <c r="L25" s="39">
        <v>449324</v>
      </c>
      <c r="M25" s="39">
        <v>714619</v>
      </c>
      <c r="N25" s="39">
        <v>1</v>
      </c>
      <c r="O25" s="41"/>
      <c r="P25" s="41"/>
      <c r="Q25" s="41"/>
      <c r="R25" s="25">
        <f t="shared" si="1"/>
        <v>0</v>
      </c>
      <c r="S25" s="26">
        <f t="shared" si="2"/>
        <v>0</v>
      </c>
      <c r="T25" s="41"/>
      <c r="U25" s="41"/>
      <c r="V25" s="25">
        <f t="shared" si="3"/>
        <v>0</v>
      </c>
      <c r="W25" s="26">
        <f t="shared" si="4"/>
        <v>0</v>
      </c>
    </row>
    <row r="26" spans="1:23" x14ac:dyDescent="0.25">
      <c r="A26" s="37">
        <v>5099476</v>
      </c>
      <c r="B26" s="37" t="s">
        <v>467</v>
      </c>
      <c r="C26" s="38" t="s">
        <v>468</v>
      </c>
      <c r="D26" s="39" t="s">
        <v>14</v>
      </c>
      <c r="E26" s="39" t="s">
        <v>341</v>
      </c>
      <c r="F26" s="39" t="s">
        <v>443</v>
      </c>
      <c r="G26" s="39" t="s">
        <v>469</v>
      </c>
      <c r="H26" s="39" t="s">
        <v>470</v>
      </c>
      <c r="I26" s="39" t="s">
        <v>17</v>
      </c>
      <c r="J26" s="39" t="s">
        <v>18</v>
      </c>
      <c r="K26" s="40">
        <v>101</v>
      </c>
      <c r="L26" s="39">
        <v>442399</v>
      </c>
      <c r="M26" s="39">
        <v>726480</v>
      </c>
      <c r="N26" s="39">
        <v>1</v>
      </c>
      <c r="O26" s="41"/>
      <c r="P26" s="41"/>
      <c r="Q26" s="41"/>
      <c r="R26" s="25">
        <f t="shared" si="1"/>
        <v>0</v>
      </c>
      <c r="S26" s="26">
        <f t="shared" si="2"/>
        <v>0</v>
      </c>
      <c r="T26" s="41"/>
      <c r="U26" s="41"/>
      <c r="V26" s="25">
        <f t="shared" si="3"/>
        <v>0</v>
      </c>
      <c r="W26" s="26">
        <f t="shared" si="4"/>
        <v>0</v>
      </c>
    </row>
    <row r="27" spans="1:23" x14ac:dyDescent="0.25">
      <c r="A27" s="37">
        <v>5099909</v>
      </c>
      <c r="B27" s="37" t="s">
        <v>471</v>
      </c>
      <c r="C27" s="38" t="s">
        <v>472</v>
      </c>
      <c r="D27" s="39" t="s">
        <v>14</v>
      </c>
      <c r="E27" s="39" t="s">
        <v>341</v>
      </c>
      <c r="F27" s="39" t="s">
        <v>443</v>
      </c>
      <c r="G27" s="39" t="s">
        <v>473</v>
      </c>
      <c r="H27" s="39" t="s">
        <v>474</v>
      </c>
      <c r="I27" s="39" t="s">
        <v>25</v>
      </c>
      <c r="J27" s="39" t="s">
        <v>26</v>
      </c>
      <c r="K27" s="40">
        <v>2</v>
      </c>
      <c r="L27" s="39">
        <v>443502</v>
      </c>
      <c r="M27" s="39">
        <v>720627</v>
      </c>
      <c r="N27" s="39">
        <v>1</v>
      </c>
      <c r="O27" s="41"/>
      <c r="P27" s="41"/>
      <c r="Q27" s="41"/>
      <c r="R27" s="25">
        <f t="shared" si="1"/>
        <v>0</v>
      </c>
      <c r="S27" s="26">
        <f t="shared" si="2"/>
        <v>0</v>
      </c>
      <c r="T27" s="41"/>
      <c r="U27" s="41"/>
      <c r="V27" s="25">
        <f t="shared" si="3"/>
        <v>0</v>
      </c>
      <c r="W27" s="26">
        <f t="shared" si="4"/>
        <v>0</v>
      </c>
    </row>
    <row r="28" spans="1:23" x14ac:dyDescent="0.25">
      <c r="A28" s="37">
        <v>5100459</v>
      </c>
      <c r="B28" s="37" t="s">
        <v>475</v>
      </c>
      <c r="C28" s="38" t="s">
        <v>476</v>
      </c>
      <c r="D28" s="39" t="s">
        <v>14</v>
      </c>
      <c r="E28" s="39" t="s">
        <v>341</v>
      </c>
      <c r="F28" s="39" t="s">
        <v>443</v>
      </c>
      <c r="G28" s="39" t="s">
        <v>477</v>
      </c>
      <c r="H28" s="39" t="s">
        <v>478</v>
      </c>
      <c r="I28" s="39" t="s">
        <v>25</v>
      </c>
      <c r="J28" s="39" t="s">
        <v>26</v>
      </c>
      <c r="K28" s="40">
        <v>2</v>
      </c>
      <c r="L28" s="39">
        <v>436897</v>
      </c>
      <c r="M28" s="39">
        <v>726025</v>
      </c>
      <c r="N28" s="39">
        <v>1</v>
      </c>
      <c r="O28" s="41"/>
      <c r="P28" s="41"/>
      <c r="Q28" s="41"/>
      <c r="R28" s="25">
        <f t="shared" si="1"/>
        <v>0</v>
      </c>
      <c r="S28" s="26">
        <f t="shared" si="2"/>
        <v>0</v>
      </c>
      <c r="T28" s="41"/>
      <c r="U28" s="41"/>
      <c r="V28" s="25">
        <f t="shared" si="3"/>
        <v>0</v>
      </c>
      <c r="W28" s="26">
        <f t="shared" si="4"/>
        <v>0</v>
      </c>
    </row>
    <row r="29" spans="1:23" x14ac:dyDescent="0.25">
      <c r="A29" s="37">
        <v>5100562</v>
      </c>
      <c r="B29" s="37" t="s">
        <v>479</v>
      </c>
      <c r="C29" s="38" t="s">
        <v>480</v>
      </c>
      <c r="D29" s="39" t="s">
        <v>14</v>
      </c>
      <c r="E29" s="39" t="s">
        <v>341</v>
      </c>
      <c r="F29" s="39" t="s">
        <v>443</v>
      </c>
      <c r="G29" s="39" t="s">
        <v>481</v>
      </c>
      <c r="H29" s="39" t="s">
        <v>482</v>
      </c>
      <c r="I29" s="39" t="s">
        <v>17</v>
      </c>
      <c r="J29" s="39" t="s">
        <v>18</v>
      </c>
      <c r="K29" s="40">
        <v>18</v>
      </c>
      <c r="L29" s="39">
        <v>446187</v>
      </c>
      <c r="M29" s="39">
        <v>725264</v>
      </c>
      <c r="N29" s="39">
        <v>1</v>
      </c>
      <c r="O29" s="41"/>
      <c r="P29" s="41"/>
      <c r="Q29" s="41"/>
      <c r="R29" s="25">
        <f t="shared" si="1"/>
        <v>0</v>
      </c>
      <c r="S29" s="26">
        <f t="shared" si="2"/>
        <v>0</v>
      </c>
      <c r="T29" s="41"/>
      <c r="U29" s="41"/>
      <c r="V29" s="25">
        <f t="shared" si="3"/>
        <v>0</v>
      </c>
      <c r="W29" s="26">
        <f t="shared" si="4"/>
        <v>0</v>
      </c>
    </row>
    <row r="30" spans="1:23" x14ac:dyDescent="0.25">
      <c r="A30" s="37">
        <v>5100741</v>
      </c>
      <c r="B30" s="37" t="s">
        <v>483</v>
      </c>
      <c r="C30" s="38" t="s">
        <v>484</v>
      </c>
      <c r="D30" s="39" t="s">
        <v>14</v>
      </c>
      <c r="E30" s="39" t="s">
        <v>341</v>
      </c>
      <c r="F30" s="39" t="s">
        <v>443</v>
      </c>
      <c r="G30" s="39" t="s">
        <v>485</v>
      </c>
      <c r="H30" s="39" t="s">
        <v>486</v>
      </c>
      <c r="I30" s="39" t="s">
        <v>25</v>
      </c>
      <c r="J30" s="39" t="s">
        <v>26</v>
      </c>
      <c r="K30" s="40">
        <v>1</v>
      </c>
      <c r="L30" s="39">
        <v>446030</v>
      </c>
      <c r="M30" s="39">
        <v>721731</v>
      </c>
      <c r="N30" s="39">
        <v>1</v>
      </c>
      <c r="O30" s="41"/>
      <c r="P30" s="41"/>
      <c r="Q30" s="41"/>
      <c r="R30" s="25">
        <f t="shared" si="1"/>
        <v>0</v>
      </c>
      <c r="S30" s="26">
        <f t="shared" si="2"/>
        <v>0</v>
      </c>
      <c r="T30" s="41"/>
      <c r="U30" s="41"/>
      <c r="V30" s="25">
        <f t="shared" si="3"/>
        <v>0</v>
      </c>
      <c r="W30" s="26">
        <f t="shared" si="4"/>
        <v>0</v>
      </c>
    </row>
    <row r="31" spans="1:23" x14ac:dyDescent="0.25">
      <c r="A31" s="37">
        <v>5101753</v>
      </c>
      <c r="B31" s="37" t="s">
        <v>487</v>
      </c>
      <c r="C31" s="38" t="s">
        <v>488</v>
      </c>
      <c r="D31" s="39" t="s">
        <v>14</v>
      </c>
      <c r="E31" s="39" t="s">
        <v>341</v>
      </c>
      <c r="F31" s="39" t="s">
        <v>443</v>
      </c>
      <c r="G31" s="39" t="s">
        <v>489</v>
      </c>
      <c r="H31" s="39" t="s">
        <v>490</v>
      </c>
      <c r="I31" s="39" t="s">
        <v>17</v>
      </c>
      <c r="J31" s="39" t="s">
        <v>18</v>
      </c>
      <c r="K31" s="40" t="s">
        <v>59</v>
      </c>
      <c r="L31" s="39">
        <v>440230</v>
      </c>
      <c r="M31" s="39">
        <v>725788</v>
      </c>
      <c r="N31" s="39">
        <v>1</v>
      </c>
      <c r="O31" s="41"/>
      <c r="P31" s="41"/>
      <c r="Q31" s="41"/>
      <c r="R31" s="25">
        <f t="shared" si="1"/>
        <v>0</v>
      </c>
      <c r="S31" s="26">
        <f t="shared" si="2"/>
        <v>0</v>
      </c>
      <c r="T31" s="41"/>
      <c r="U31" s="41"/>
      <c r="V31" s="25">
        <f t="shared" si="3"/>
        <v>0</v>
      </c>
      <c r="W31" s="26">
        <f t="shared" si="4"/>
        <v>0</v>
      </c>
    </row>
    <row r="32" spans="1:23" x14ac:dyDescent="0.25">
      <c r="A32" s="37">
        <v>5101872</v>
      </c>
      <c r="B32" s="37" t="s">
        <v>491</v>
      </c>
      <c r="C32" s="38" t="s">
        <v>492</v>
      </c>
      <c r="D32" s="39" t="s">
        <v>14</v>
      </c>
      <c r="E32" s="39" t="s">
        <v>341</v>
      </c>
      <c r="F32" s="39" t="s">
        <v>443</v>
      </c>
      <c r="G32" s="39" t="s">
        <v>493</v>
      </c>
      <c r="H32" s="39" t="s">
        <v>494</v>
      </c>
      <c r="I32" s="39" t="s">
        <v>17</v>
      </c>
      <c r="J32" s="39" t="s">
        <v>18</v>
      </c>
      <c r="K32" s="40">
        <v>23</v>
      </c>
      <c r="L32" s="39">
        <v>438894</v>
      </c>
      <c r="M32" s="39">
        <v>729435</v>
      </c>
      <c r="N32" s="39">
        <v>1</v>
      </c>
      <c r="O32" s="41"/>
      <c r="P32" s="41"/>
      <c r="Q32" s="41"/>
      <c r="R32" s="25">
        <f t="shared" si="1"/>
        <v>0</v>
      </c>
      <c r="S32" s="26">
        <f t="shared" si="2"/>
        <v>0</v>
      </c>
      <c r="T32" s="41"/>
      <c r="U32" s="41"/>
      <c r="V32" s="25">
        <f t="shared" si="3"/>
        <v>0</v>
      </c>
      <c r="W32" s="26">
        <f t="shared" si="4"/>
        <v>0</v>
      </c>
    </row>
    <row r="33" spans="1:23" x14ac:dyDescent="0.25">
      <c r="A33" s="37">
        <v>5102007</v>
      </c>
      <c r="B33" s="37" t="s">
        <v>761</v>
      </c>
      <c r="C33" s="38" t="s">
        <v>762</v>
      </c>
      <c r="D33" s="39" t="s">
        <v>14</v>
      </c>
      <c r="E33" s="39" t="s">
        <v>341</v>
      </c>
      <c r="F33" s="39" t="s">
        <v>763</v>
      </c>
      <c r="G33" s="39" t="s">
        <v>764</v>
      </c>
      <c r="H33" s="39" t="s">
        <v>765</v>
      </c>
      <c r="I33" s="39" t="s">
        <v>766</v>
      </c>
      <c r="J33" s="39" t="s">
        <v>767</v>
      </c>
      <c r="K33" s="40">
        <v>2</v>
      </c>
      <c r="L33" s="39">
        <v>449697</v>
      </c>
      <c r="M33" s="39">
        <v>726537</v>
      </c>
      <c r="N33" s="39">
        <v>1</v>
      </c>
      <c r="O33" s="41"/>
      <c r="P33" s="41"/>
      <c r="Q33" s="41"/>
      <c r="R33" s="25">
        <f t="shared" si="1"/>
        <v>0</v>
      </c>
      <c r="S33" s="26">
        <f t="shared" si="2"/>
        <v>0</v>
      </c>
      <c r="T33" s="41"/>
      <c r="U33" s="41"/>
      <c r="V33" s="25">
        <f t="shared" si="3"/>
        <v>0</v>
      </c>
      <c r="W33" s="26">
        <f t="shared" si="4"/>
        <v>0</v>
      </c>
    </row>
    <row r="34" spans="1:23" x14ac:dyDescent="0.25">
      <c r="A34" s="37">
        <v>5102173</v>
      </c>
      <c r="B34" s="37" t="s">
        <v>768</v>
      </c>
      <c r="C34" s="38" t="s">
        <v>769</v>
      </c>
      <c r="D34" s="39" t="s">
        <v>14</v>
      </c>
      <c r="E34" s="39" t="s">
        <v>341</v>
      </c>
      <c r="F34" s="39" t="s">
        <v>763</v>
      </c>
      <c r="G34" s="39" t="s">
        <v>770</v>
      </c>
      <c r="H34" s="39" t="s">
        <v>771</v>
      </c>
      <c r="I34" s="39" t="s">
        <v>35</v>
      </c>
      <c r="J34" s="39" t="s">
        <v>36</v>
      </c>
      <c r="K34" s="40">
        <v>8</v>
      </c>
      <c r="L34" s="39">
        <v>455530</v>
      </c>
      <c r="M34" s="39">
        <v>727954</v>
      </c>
      <c r="N34" s="39">
        <v>1</v>
      </c>
      <c r="O34" s="41"/>
      <c r="P34" s="41"/>
      <c r="Q34" s="41"/>
      <c r="R34" s="25">
        <f t="shared" si="1"/>
        <v>0</v>
      </c>
      <c r="S34" s="26">
        <f t="shared" si="2"/>
        <v>0</v>
      </c>
      <c r="T34" s="41"/>
      <c r="U34" s="41"/>
      <c r="V34" s="25">
        <f t="shared" si="3"/>
        <v>0</v>
      </c>
      <c r="W34" s="26">
        <f t="shared" si="4"/>
        <v>0</v>
      </c>
    </row>
    <row r="35" spans="1:23" x14ac:dyDescent="0.25">
      <c r="A35" s="37">
        <v>5103062</v>
      </c>
      <c r="B35" s="37" t="s">
        <v>772</v>
      </c>
      <c r="C35" s="38" t="s">
        <v>773</v>
      </c>
      <c r="D35" s="39" t="s">
        <v>14</v>
      </c>
      <c r="E35" s="39" t="s">
        <v>341</v>
      </c>
      <c r="F35" s="39" t="s">
        <v>763</v>
      </c>
      <c r="G35" s="39" t="s">
        <v>774</v>
      </c>
      <c r="H35" s="39" t="s">
        <v>775</v>
      </c>
      <c r="I35" s="39" t="s">
        <v>776</v>
      </c>
      <c r="J35" s="39" t="s">
        <v>777</v>
      </c>
      <c r="K35" s="40">
        <v>14</v>
      </c>
      <c r="L35" s="39">
        <v>448100</v>
      </c>
      <c r="M35" s="39">
        <v>728263</v>
      </c>
      <c r="N35" s="39">
        <v>1</v>
      </c>
      <c r="O35" s="41"/>
      <c r="P35" s="41"/>
      <c r="Q35" s="41"/>
      <c r="R35" s="25">
        <f t="shared" si="1"/>
        <v>0</v>
      </c>
      <c r="S35" s="26">
        <f t="shared" si="2"/>
        <v>0</v>
      </c>
      <c r="T35" s="41"/>
      <c r="U35" s="41"/>
      <c r="V35" s="25">
        <f t="shared" si="3"/>
        <v>0</v>
      </c>
      <c r="W35" s="26">
        <f t="shared" si="4"/>
        <v>0</v>
      </c>
    </row>
    <row r="36" spans="1:23" x14ac:dyDescent="0.25">
      <c r="A36" s="37">
        <v>5103512</v>
      </c>
      <c r="B36" s="37" t="s">
        <v>778</v>
      </c>
      <c r="C36" s="38" t="s">
        <v>779</v>
      </c>
      <c r="D36" s="39" t="s">
        <v>14</v>
      </c>
      <c r="E36" s="39" t="s">
        <v>341</v>
      </c>
      <c r="F36" s="39" t="s">
        <v>763</v>
      </c>
      <c r="G36" s="39" t="s">
        <v>780</v>
      </c>
      <c r="H36" s="39" t="s">
        <v>763</v>
      </c>
      <c r="I36" s="39" t="s">
        <v>781</v>
      </c>
      <c r="J36" s="39" t="s">
        <v>782</v>
      </c>
      <c r="K36" s="40">
        <v>3</v>
      </c>
      <c r="L36" s="39">
        <v>453842</v>
      </c>
      <c r="M36" s="39">
        <v>724620</v>
      </c>
      <c r="N36" s="39">
        <v>1</v>
      </c>
      <c r="O36" s="41"/>
      <c r="P36" s="41"/>
      <c r="Q36" s="41"/>
      <c r="R36" s="25">
        <f t="shared" si="1"/>
        <v>0</v>
      </c>
      <c r="S36" s="26">
        <f t="shared" si="2"/>
        <v>0</v>
      </c>
      <c r="T36" s="41"/>
      <c r="U36" s="41"/>
      <c r="V36" s="25">
        <f t="shared" si="3"/>
        <v>0</v>
      </c>
      <c r="W36" s="26">
        <f t="shared" si="4"/>
        <v>0</v>
      </c>
    </row>
    <row r="37" spans="1:23" x14ac:dyDescent="0.25">
      <c r="A37" s="37">
        <v>5103197</v>
      </c>
      <c r="B37" s="37" t="s">
        <v>783</v>
      </c>
      <c r="C37" s="38" t="s">
        <v>784</v>
      </c>
      <c r="D37" s="39" t="s">
        <v>14</v>
      </c>
      <c r="E37" s="39" t="s">
        <v>341</v>
      </c>
      <c r="F37" s="39" t="s">
        <v>763</v>
      </c>
      <c r="G37" s="39" t="s">
        <v>780</v>
      </c>
      <c r="H37" s="39" t="s">
        <v>763</v>
      </c>
      <c r="I37" s="39" t="s">
        <v>98</v>
      </c>
      <c r="J37" s="39" t="s">
        <v>99</v>
      </c>
      <c r="K37" s="40" t="s">
        <v>785</v>
      </c>
      <c r="L37" s="39">
        <v>453807</v>
      </c>
      <c r="M37" s="39">
        <v>724487</v>
      </c>
      <c r="N37" s="39">
        <v>1</v>
      </c>
      <c r="O37" s="41"/>
      <c r="P37" s="41"/>
      <c r="Q37" s="41"/>
      <c r="R37" s="25">
        <f t="shared" si="1"/>
        <v>0</v>
      </c>
      <c r="S37" s="26">
        <f t="shared" si="2"/>
        <v>0</v>
      </c>
      <c r="T37" s="41"/>
      <c r="U37" s="41"/>
      <c r="V37" s="25">
        <f t="shared" si="3"/>
        <v>0</v>
      </c>
      <c r="W37" s="26">
        <f t="shared" si="4"/>
        <v>0</v>
      </c>
    </row>
    <row r="38" spans="1:23" x14ac:dyDescent="0.25">
      <c r="A38" s="37">
        <v>8435959</v>
      </c>
      <c r="B38" s="37" t="s">
        <v>786</v>
      </c>
      <c r="C38" s="38" t="s">
        <v>787</v>
      </c>
      <c r="D38" s="39" t="s">
        <v>14</v>
      </c>
      <c r="E38" s="39" t="s">
        <v>341</v>
      </c>
      <c r="F38" s="39" t="s">
        <v>763</v>
      </c>
      <c r="G38" s="39" t="s">
        <v>788</v>
      </c>
      <c r="H38" s="39" t="s">
        <v>789</v>
      </c>
      <c r="I38" s="39" t="s">
        <v>17</v>
      </c>
      <c r="J38" s="39" t="s">
        <v>790</v>
      </c>
      <c r="K38" s="40" t="s">
        <v>791</v>
      </c>
      <c r="L38" s="39">
        <v>449344</v>
      </c>
      <c r="M38" s="39">
        <v>724592</v>
      </c>
      <c r="N38" s="39">
        <v>1</v>
      </c>
      <c r="O38" s="41"/>
      <c r="P38" s="41"/>
      <c r="Q38" s="41"/>
      <c r="R38" s="25">
        <f t="shared" si="1"/>
        <v>0</v>
      </c>
      <c r="S38" s="26">
        <f t="shared" si="2"/>
        <v>0</v>
      </c>
      <c r="T38" s="41"/>
      <c r="U38" s="41"/>
      <c r="V38" s="25">
        <f t="shared" si="3"/>
        <v>0</v>
      </c>
      <c r="W38" s="26">
        <f t="shared" si="4"/>
        <v>0</v>
      </c>
    </row>
    <row r="39" spans="1:23" x14ac:dyDescent="0.25">
      <c r="A39" s="37">
        <v>5104833</v>
      </c>
      <c r="B39" s="37" t="s">
        <v>853</v>
      </c>
      <c r="C39" s="38" t="s">
        <v>854</v>
      </c>
      <c r="D39" s="39" t="s">
        <v>14</v>
      </c>
      <c r="E39" s="39" t="s">
        <v>341</v>
      </c>
      <c r="F39" s="39" t="s">
        <v>855</v>
      </c>
      <c r="G39" s="39" t="s">
        <v>856</v>
      </c>
      <c r="H39" s="39" t="s">
        <v>857</v>
      </c>
      <c r="I39" s="39" t="s">
        <v>17</v>
      </c>
      <c r="J39" s="39" t="s">
        <v>18</v>
      </c>
      <c r="K39" s="40" t="s">
        <v>858</v>
      </c>
      <c r="L39" s="39">
        <v>431843</v>
      </c>
      <c r="M39" s="39">
        <v>715863</v>
      </c>
      <c r="N39" s="39">
        <v>1</v>
      </c>
      <c r="O39" s="41"/>
      <c r="P39" s="41"/>
      <c r="Q39" s="41"/>
      <c r="R39" s="25">
        <f t="shared" si="1"/>
        <v>0</v>
      </c>
      <c r="S39" s="26">
        <f t="shared" si="2"/>
        <v>0</v>
      </c>
      <c r="T39" s="41"/>
      <c r="U39" s="41"/>
      <c r="V39" s="25">
        <f t="shared" si="3"/>
        <v>0</v>
      </c>
      <c r="W39" s="26">
        <f t="shared" si="4"/>
        <v>0</v>
      </c>
    </row>
    <row r="40" spans="1:23" x14ac:dyDescent="0.25">
      <c r="A40" s="37">
        <v>5105316</v>
      </c>
      <c r="B40" s="37" t="s">
        <v>859</v>
      </c>
      <c r="C40" s="38" t="s">
        <v>860</v>
      </c>
      <c r="D40" s="39" t="s">
        <v>14</v>
      </c>
      <c r="E40" s="39" t="s">
        <v>341</v>
      </c>
      <c r="F40" s="39" t="s">
        <v>855</v>
      </c>
      <c r="G40" s="39" t="s">
        <v>861</v>
      </c>
      <c r="H40" s="39" t="s">
        <v>862</v>
      </c>
      <c r="I40" s="39" t="s">
        <v>863</v>
      </c>
      <c r="J40" s="39" t="s">
        <v>864</v>
      </c>
      <c r="K40" s="40">
        <v>5</v>
      </c>
      <c r="L40" s="39">
        <v>421863</v>
      </c>
      <c r="M40" s="39">
        <v>718429</v>
      </c>
      <c r="N40" s="39">
        <v>1</v>
      </c>
      <c r="O40" s="41"/>
      <c r="P40" s="41"/>
      <c r="Q40" s="41"/>
      <c r="R40" s="25">
        <f t="shared" si="1"/>
        <v>0</v>
      </c>
      <c r="S40" s="26">
        <f t="shared" si="2"/>
        <v>0</v>
      </c>
      <c r="T40" s="41"/>
      <c r="U40" s="41"/>
      <c r="V40" s="25">
        <f t="shared" si="3"/>
        <v>0</v>
      </c>
      <c r="W40" s="26">
        <f t="shared" si="4"/>
        <v>0</v>
      </c>
    </row>
    <row r="41" spans="1:23" x14ac:dyDescent="0.25">
      <c r="A41" s="37">
        <v>5105545</v>
      </c>
      <c r="B41" s="37" t="s">
        <v>865</v>
      </c>
      <c r="C41" s="38" t="s">
        <v>866</v>
      </c>
      <c r="D41" s="39" t="s">
        <v>14</v>
      </c>
      <c r="E41" s="39" t="s">
        <v>341</v>
      </c>
      <c r="F41" s="39" t="s">
        <v>855</v>
      </c>
      <c r="G41" s="39" t="s">
        <v>867</v>
      </c>
      <c r="H41" s="39" t="s">
        <v>868</v>
      </c>
      <c r="I41" s="39" t="s">
        <v>25</v>
      </c>
      <c r="J41" s="39" t="s">
        <v>26</v>
      </c>
      <c r="K41" s="40">
        <v>19</v>
      </c>
      <c r="L41" s="39">
        <v>427977</v>
      </c>
      <c r="M41" s="39">
        <v>725629</v>
      </c>
      <c r="N41" s="39">
        <v>1</v>
      </c>
      <c r="O41" s="41"/>
      <c r="P41" s="41"/>
      <c r="Q41" s="41"/>
      <c r="R41" s="25">
        <f t="shared" si="1"/>
        <v>0</v>
      </c>
      <c r="S41" s="26">
        <f t="shared" si="2"/>
        <v>0</v>
      </c>
      <c r="T41" s="41"/>
      <c r="U41" s="41"/>
      <c r="V41" s="25">
        <f t="shared" si="3"/>
        <v>0</v>
      </c>
      <c r="W41" s="26">
        <f t="shared" si="4"/>
        <v>0</v>
      </c>
    </row>
    <row r="42" spans="1:23" x14ac:dyDescent="0.25">
      <c r="A42" s="37">
        <v>5105976</v>
      </c>
      <c r="B42" s="37" t="s">
        <v>869</v>
      </c>
      <c r="C42" s="38" t="s">
        <v>870</v>
      </c>
      <c r="D42" s="39" t="s">
        <v>14</v>
      </c>
      <c r="E42" s="39" t="s">
        <v>341</v>
      </c>
      <c r="F42" s="39" t="s">
        <v>855</v>
      </c>
      <c r="G42" s="39" t="s">
        <v>871</v>
      </c>
      <c r="H42" s="39" t="s">
        <v>872</v>
      </c>
      <c r="I42" s="39" t="s">
        <v>17</v>
      </c>
      <c r="J42" s="39" t="s">
        <v>18</v>
      </c>
      <c r="K42" s="40">
        <v>17</v>
      </c>
      <c r="L42" s="39">
        <v>424737</v>
      </c>
      <c r="M42" s="39">
        <v>721755</v>
      </c>
      <c r="N42" s="39">
        <v>1</v>
      </c>
      <c r="O42" s="41"/>
      <c r="P42" s="41"/>
      <c r="Q42" s="41"/>
      <c r="R42" s="25">
        <f t="shared" si="1"/>
        <v>0</v>
      </c>
      <c r="S42" s="26">
        <f t="shared" si="2"/>
        <v>0</v>
      </c>
      <c r="T42" s="41"/>
      <c r="U42" s="41"/>
      <c r="V42" s="25">
        <f t="shared" si="3"/>
        <v>0</v>
      </c>
      <c r="W42" s="26">
        <f t="shared" si="4"/>
        <v>0</v>
      </c>
    </row>
    <row r="43" spans="1:23" x14ac:dyDescent="0.25">
      <c r="A43" s="37">
        <v>5106021</v>
      </c>
      <c r="B43" s="37" t="s">
        <v>873</v>
      </c>
      <c r="C43" s="38" t="s">
        <v>874</v>
      </c>
      <c r="D43" s="39" t="s">
        <v>14</v>
      </c>
      <c r="E43" s="39" t="s">
        <v>341</v>
      </c>
      <c r="F43" s="39" t="s">
        <v>855</v>
      </c>
      <c r="G43" s="39" t="s">
        <v>875</v>
      </c>
      <c r="H43" s="39" t="s">
        <v>876</v>
      </c>
      <c r="I43" s="39" t="s">
        <v>17</v>
      </c>
      <c r="J43" s="39" t="s">
        <v>18</v>
      </c>
      <c r="K43" s="40">
        <v>23</v>
      </c>
      <c r="L43" s="39">
        <v>432860</v>
      </c>
      <c r="M43" s="39">
        <v>720696</v>
      </c>
      <c r="N43" s="39">
        <v>1</v>
      </c>
      <c r="O43" s="41"/>
      <c r="P43" s="41"/>
      <c r="Q43" s="41"/>
      <c r="R43" s="25">
        <f t="shared" si="1"/>
        <v>0</v>
      </c>
      <c r="S43" s="26">
        <f t="shared" si="2"/>
        <v>0</v>
      </c>
      <c r="T43" s="41"/>
      <c r="U43" s="41"/>
      <c r="V43" s="25">
        <f t="shared" si="3"/>
        <v>0</v>
      </c>
      <c r="W43" s="26">
        <f t="shared" si="4"/>
        <v>0</v>
      </c>
    </row>
    <row r="44" spans="1:23" x14ac:dyDescent="0.25">
      <c r="A44" s="37">
        <v>9633377</v>
      </c>
      <c r="B44" s="37" t="s">
        <v>877</v>
      </c>
      <c r="C44" s="38" t="s">
        <v>878</v>
      </c>
      <c r="D44" s="39" t="s">
        <v>14</v>
      </c>
      <c r="E44" s="39" t="s">
        <v>341</v>
      </c>
      <c r="F44" s="39" t="s">
        <v>855</v>
      </c>
      <c r="G44" s="39" t="s">
        <v>879</v>
      </c>
      <c r="H44" s="39" t="s">
        <v>880</v>
      </c>
      <c r="I44" s="39" t="s">
        <v>17</v>
      </c>
      <c r="J44" s="39" t="s">
        <v>18</v>
      </c>
      <c r="K44" s="40">
        <v>32</v>
      </c>
      <c r="L44" s="39">
        <v>425888</v>
      </c>
      <c r="M44" s="39">
        <v>720154</v>
      </c>
      <c r="N44" s="39">
        <v>1</v>
      </c>
      <c r="O44" s="41"/>
      <c r="P44" s="41"/>
      <c r="Q44" s="41"/>
      <c r="R44" s="25">
        <f t="shared" si="1"/>
        <v>0</v>
      </c>
      <c r="S44" s="26">
        <f t="shared" si="2"/>
        <v>0</v>
      </c>
      <c r="T44" s="41"/>
      <c r="U44" s="41"/>
      <c r="V44" s="25">
        <f t="shared" si="3"/>
        <v>0</v>
      </c>
      <c r="W44" s="26">
        <f t="shared" si="4"/>
        <v>0</v>
      </c>
    </row>
    <row r="45" spans="1:23" x14ac:dyDescent="0.25">
      <c r="A45" s="37">
        <v>9346345</v>
      </c>
      <c r="B45" s="37" t="s">
        <v>881</v>
      </c>
      <c r="C45" s="38" t="s">
        <v>882</v>
      </c>
      <c r="D45" s="39" t="s">
        <v>14</v>
      </c>
      <c r="E45" s="39" t="s">
        <v>341</v>
      </c>
      <c r="F45" s="39" t="s">
        <v>855</v>
      </c>
      <c r="G45" s="39" t="s">
        <v>883</v>
      </c>
      <c r="H45" s="39" t="s">
        <v>855</v>
      </c>
      <c r="I45" s="39" t="s">
        <v>640</v>
      </c>
      <c r="J45" s="39" t="s">
        <v>641</v>
      </c>
      <c r="K45" s="40">
        <v>3</v>
      </c>
      <c r="L45" s="39">
        <v>428015</v>
      </c>
      <c r="M45" s="39">
        <v>721205</v>
      </c>
      <c r="N45" s="39">
        <v>1</v>
      </c>
      <c r="O45" s="41"/>
      <c r="P45" s="41"/>
      <c r="Q45" s="41"/>
      <c r="R45" s="25">
        <f t="shared" si="1"/>
        <v>0</v>
      </c>
      <c r="S45" s="26">
        <f t="shared" si="2"/>
        <v>0</v>
      </c>
      <c r="T45" s="41"/>
      <c r="U45" s="41"/>
      <c r="V45" s="25">
        <f t="shared" si="3"/>
        <v>0</v>
      </c>
      <c r="W45" s="26">
        <f t="shared" si="4"/>
        <v>0</v>
      </c>
    </row>
    <row r="46" spans="1:23" x14ac:dyDescent="0.25">
      <c r="A46" s="37">
        <v>7736820</v>
      </c>
      <c r="B46" s="37" t="s">
        <v>884</v>
      </c>
      <c r="C46" s="38" t="s">
        <v>885</v>
      </c>
      <c r="D46" s="39" t="s">
        <v>14</v>
      </c>
      <c r="E46" s="39" t="s">
        <v>341</v>
      </c>
      <c r="F46" s="39" t="s">
        <v>855</v>
      </c>
      <c r="G46" s="39" t="s">
        <v>883</v>
      </c>
      <c r="H46" s="39" t="s">
        <v>855</v>
      </c>
      <c r="I46" s="39" t="s">
        <v>886</v>
      </c>
      <c r="J46" s="39" t="s">
        <v>887</v>
      </c>
      <c r="K46" s="40">
        <v>7</v>
      </c>
      <c r="L46" s="39">
        <v>427703</v>
      </c>
      <c r="M46" s="39">
        <v>720626</v>
      </c>
      <c r="N46" s="39">
        <v>1</v>
      </c>
      <c r="O46" s="41"/>
      <c r="P46" s="41"/>
      <c r="Q46" s="41"/>
      <c r="R46" s="25">
        <f t="shared" si="1"/>
        <v>0</v>
      </c>
      <c r="S46" s="26">
        <f t="shared" si="2"/>
        <v>0</v>
      </c>
      <c r="T46" s="41"/>
      <c r="U46" s="41"/>
      <c r="V46" s="25">
        <f t="shared" si="3"/>
        <v>0</v>
      </c>
      <c r="W46" s="26">
        <f t="shared" si="4"/>
        <v>0</v>
      </c>
    </row>
    <row r="47" spans="1:23" x14ac:dyDescent="0.25">
      <c r="A47" s="37">
        <v>5108220</v>
      </c>
      <c r="B47" s="37" t="s">
        <v>888</v>
      </c>
      <c r="C47" s="38" t="s">
        <v>889</v>
      </c>
      <c r="D47" s="39" t="s">
        <v>14</v>
      </c>
      <c r="E47" s="39" t="s">
        <v>341</v>
      </c>
      <c r="F47" s="39" t="s">
        <v>855</v>
      </c>
      <c r="G47" s="39" t="s">
        <v>883</v>
      </c>
      <c r="H47" s="39" t="s">
        <v>855</v>
      </c>
      <c r="I47" s="39" t="s">
        <v>890</v>
      </c>
      <c r="J47" s="39" t="s">
        <v>557</v>
      </c>
      <c r="K47" s="40">
        <v>14</v>
      </c>
      <c r="L47" s="39">
        <v>428410</v>
      </c>
      <c r="M47" s="39">
        <v>721876</v>
      </c>
      <c r="N47" s="39">
        <v>1</v>
      </c>
      <c r="O47" s="41"/>
      <c r="P47" s="41"/>
      <c r="Q47" s="41"/>
      <c r="R47" s="25">
        <f t="shared" si="1"/>
        <v>0</v>
      </c>
      <c r="S47" s="26">
        <f t="shared" si="2"/>
        <v>0</v>
      </c>
      <c r="T47" s="41"/>
      <c r="U47" s="41"/>
      <c r="V47" s="25">
        <f t="shared" si="3"/>
        <v>0</v>
      </c>
      <c r="W47" s="26">
        <f t="shared" si="4"/>
        <v>0</v>
      </c>
    </row>
    <row r="48" spans="1:23" x14ac:dyDescent="0.25">
      <c r="A48" s="37">
        <v>5108454</v>
      </c>
      <c r="B48" s="37" t="s">
        <v>891</v>
      </c>
      <c r="C48" s="38" t="s">
        <v>892</v>
      </c>
      <c r="D48" s="39" t="s">
        <v>14</v>
      </c>
      <c r="E48" s="39" t="s">
        <v>341</v>
      </c>
      <c r="F48" s="39" t="s">
        <v>855</v>
      </c>
      <c r="G48" s="39" t="s">
        <v>893</v>
      </c>
      <c r="H48" s="39" t="s">
        <v>894</v>
      </c>
      <c r="I48" s="39" t="s">
        <v>17</v>
      </c>
      <c r="J48" s="39" t="s">
        <v>18</v>
      </c>
      <c r="K48" s="40">
        <v>5</v>
      </c>
      <c r="L48" s="39">
        <v>429137</v>
      </c>
      <c r="M48" s="39">
        <v>717122</v>
      </c>
      <c r="N48" s="39">
        <v>1</v>
      </c>
      <c r="O48" s="41"/>
      <c r="P48" s="41"/>
      <c r="Q48" s="41"/>
      <c r="R48" s="25">
        <f t="shared" si="1"/>
        <v>0</v>
      </c>
      <c r="S48" s="26">
        <f t="shared" si="2"/>
        <v>0</v>
      </c>
      <c r="T48" s="41"/>
      <c r="U48" s="41"/>
      <c r="V48" s="25">
        <f t="shared" si="3"/>
        <v>0</v>
      </c>
      <c r="W48" s="26">
        <f t="shared" si="4"/>
        <v>0</v>
      </c>
    </row>
    <row r="49" spans="1:23" x14ac:dyDescent="0.25">
      <c r="A49" s="37">
        <v>5108718</v>
      </c>
      <c r="B49" s="37" t="s">
        <v>895</v>
      </c>
      <c r="C49" s="38" t="s">
        <v>896</v>
      </c>
      <c r="D49" s="39" t="s">
        <v>14</v>
      </c>
      <c r="E49" s="39" t="s">
        <v>341</v>
      </c>
      <c r="F49" s="39" t="s">
        <v>855</v>
      </c>
      <c r="G49" s="39" t="s">
        <v>897</v>
      </c>
      <c r="H49" s="39" t="s">
        <v>898</v>
      </c>
      <c r="I49" s="39" t="s">
        <v>17</v>
      </c>
      <c r="J49" s="39" t="s">
        <v>18</v>
      </c>
      <c r="K49" s="40">
        <v>8</v>
      </c>
      <c r="L49" s="39">
        <v>433337</v>
      </c>
      <c r="M49" s="39">
        <v>722456</v>
      </c>
      <c r="N49" s="39">
        <v>1</v>
      </c>
      <c r="O49" s="41"/>
      <c r="P49" s="41"/>
      <c r="Q49" s="41"/>
      <c r="R49" s="25">
        <f t="shared" si="1"/>
        <v>0</v>
      </c>
      <c r="S49" s="26">
        <f t="shared" si="2"/>
        <v>0</v>
      </c>
      <c r="T49" s="41"/>
      <c r="U49" s="41"/>
      <c r="V49" s="25">
        <f t="shared" si="3"/>
        <v>0</v>
      </c>
      <c r="W49" s="26">
        <f t="shared" si="4"/>
        <v>0</v>
      </c>
    </row>
    <row r="50" spans="1:23" x14ac:dyDescent="0.25">
      <c r="A50" s="37">
        <v>5108887</v>
      </c>
      <c r="B50" s="37" t="s">
        <v>899</v>
      </c>
      <c r="C50" s="38" t="s">
        <v>900</v>
      </c>
      <c r="D50" s="39" t="s">
        <v>14</v>
      </c>
      <c r="E50" s="39" t="s">
        <v>341</v>
      </c>
      <c r="F50" s="39" t="s">
        <v>855</v>
      </c>
      <c r="G50" s="39" t="s">
        <v>901</v>
      </c>
      <c r="H50" s="39" t="s">
        <v>902</v>
      </c>
      <c r="I50" s="39" t="s">
        <v>17</v>
      </c>
      <c r="J50" s="39" t="s">
        <v>18</v>
      </c>
      <c r="K50" s="40" t="s">
        <v>903</v>
      </c>
      <c r="L50" s="39">
        <v>425568</v>
      </c>
      <c r="M50" s="39">
        <v>717070</v>
      </c>
      <c r="N50" s="39">
        <v>1</v>
      </c>
      <c r="O50" s="41"/>
      <c r="P50" s="41"/>
      <c r="Q50" s="41"/>
      <c r="R50" s="25">
        <f t="shared" si="1"/>
        <v>0</v>
      </c>
      <c r="S50" s="26">
        <f t="shared" si="2"/>
        <v>0</v>
      </c>
      <c r="T50" s="41"/>
      <c r="U50" s="41"/>
      <c r="V50" s="25">
        <f t="shared" si="3"/>
        <v>0</v>
      </c>
      <c r="W50" s="26">
        <f t="shared" si="4"/>
        <v>0</v>
      </c>
    </row>
    <row r="51" spans="1:23" x14ac:dyDescent="0.25">
      <c r="A51" s="37">
        <v>5108992</v>
      </c>
      <c r="B51" s="37" t="s">
        <v>904</v>
      </c>
      <c r="C51" s="38" t="s">
        <v>905</v>
      </c>
      <c r="D51" s="39" t="s">
        <v>14</v>
      </c>
      <c r="E51" s="39" t="s">
        <v>341</v>
      </c>
      <c r="F51" s="39" t="s">
        <v>855</v>
      </c>
      <c r="G51" s="39" t="s">
        <v>906</v>
      </c>
      <c r="H51" s="39" t="s">
        <v>907</v>
      </c>
      <c r="I51" s="39" t="s">
        <v>17</v>
      </c>
      <c r="J51" s="39" t="s">
        <v>18</v>
      </c>
      <c r="K51" s="40">
        <v>6</v>
      </c>
      <c r="L51" s="39">
        <v>425068</v>
      </c>
      <c r="M51" s="39">
        <v>724770</v>
      </c>
      <c r="N51" s="39">
        <v>1</v>
      </c>
      <c r="O51" s="41"/>
      <c r="P51" s="41"/>
      <c r="Q51" s="41"/>
      <c r="R51" s="25">
        <f t="shared" si="1"/>
        <v>0</v>
      </c>
      <c r="S51" s="26">
        <f t="shared" si="2"/>
        <v>0</v>
      </c>
      <c r="T51" s="41"/>
      <c r="U51" s="41"/>
      <c r="V51" s="25">
        <f t="shared" si="3"/>
        <v>0</v>
      </c>
      <c r="W51" s="26">
        <f t="shared" si="4"/>
        <v>0</v>
      </c>
    </row>
    <row r="52" spans="1:23" x14ac:dyDescent="0.25">
      <c r="A52" s="37">
        <v>5109133</v>
      </c>
      <c r="B52" s="37" t="s">
        <v>954</v>
      </c>
      <c r="C52" s="38" t="s">
        <v>955</v>
      </c>
      <c r="D52" s="39" t="s">
        <v>14</v>
      </c>
      <c r="E52" s="39" t="s">
        <v>341</v>
      </c>
      <c r="F52" s="39" t="s">
        <v>956</v>
      </c>
      <c r="G52" s="39" t="s">
        <v>957</v>
      </c>
      <c r="H52" s="39" t="s">
        <v>958</v>
      </c>
      <c r="I52" s="39" t="s">
        <v>17</v>
      </c>
      <c r="J52" s="39" t="s">
        <v>18</v>
      </c>
      <c r="K52" s="40">
        <v>70</v>
      </c>
      <c r="L52" s="39">
        <v>453772</v>
      </c>
      <c r="M52" s="39">
        <v>712260</v>
      </c>
      <c r="N52" s="39">
        <v>1</v>
      </c>
      <c r="O52" s="41"/>
      <c r="P52" s="41"/>
      <c r="Q52" s="41"/>
      <c r="R52" s="25">
        <f t="shared" si="1"/>
        <v>0</v>
      </c>
      <c r="S52" s="26">
        <f t="shared" si="2"/>
        <v>0</v>
      </c>
      <c r="T52" s="41"/>
      <c r="U52" s="41"/>
      <c r="V52" s="25">
        <f t="shared" si="3"/>
        <v>0</v>
      </c>
      <c r="W52" s="26">
        <f t="shared" si="4"/>
        <v>0</v>
      </c>
    </row>
    <row r="53" spans="1:23" x14ac:dyDescent="0.25">
      <c r="A53" s="37">
        <v>5109160</v>
      </c>
      <c r="B53" s="37" t="s">
        <v>959</v>
      </c>
      <c r="C53" s="38" t="s">
        <v>960</v>
      </c>
      <c r="D53" s="39" t="s">
        <v>14</v>
      </c>
      <c r="E53" s="39" t="s">
        <v>341</v>
      </c>
      <c r="F53" s="39" t="s">
        <v>956</v>
      </c>
      <c r="G53" s="39" t="s">
        <v>961</v>
      </c>
      <c r="H53" s="39" t="s">
        <v>962</v>
      </c>
      <c r="I53" s="39" t="s">
        <v>17</v>
      </c>
      <c r="J53" s="39" t="s">
        <v>777</v>
      </c>
      <c r="K53" s="40">
        <v>1</v>
      </c>
      <c r="L53" s="39">
        <v>448039</v>
      </c>
      <c r="M53" s="39">
        <v>708661</v>
      </c>
      <c r="N53" s="39">
        <v>1</v>
      </c>
      <c r="O53" s="41"/>
      <c r="P53" s="41"/>
      <c r="Q53" s="41"/>
      <c r="R53" s="25">
        <f t="shared" si="1"/>
        <v>0</v>
      </c>
      <c r="S53" s="26">
        <f t="shared" si="2"/>
        <v>0</v>
      </c>
      <c r="T53" s="41"/>
      <c r="U53" s="41"/>
      <c r="V53" s="25">
        <f t="shared" si="3"/>
        <v>0</v>
      </c>
      <c r="W53" s="26">
        <f t="shared" si="4"/>
        <v>0</v>
      </c>
    </row>
    <row r="54" spans="1:23" x14ac:dyDescent="0.25">
      <c r="A54" s="37">
        <v>5109661</v>
      </c>
      <c r="B54" s="37" t="s">
        <v>963</v>
      </c>
      <c r="C54" s="38" t="s">
        <v>964</v>
      </c>
      <c r="D54" s="39" t="s">
        <v>14</v>
      </c>
      <c r="E54" s="39" t="s">
        <v>341</v>
      </c>
      <c r="F54" s="39" t="s">
        <v>956</v>
      </c>
      <c r="G54" s="39" t="s">
        <v>965</v>
      </c>
      <c r="H54" s="39" t="s">
        <v>966</v>
      </c>
      <c r="I54" s="39" t="s">
        <v>25</v>
      </c>
      <c r="J54" s="39" t="s">
        <v>26</v>
      </c>
      <c r="K54" s="40">
        <v>7</v>
      </c>
      <c r="L54" s="39">
        <v>445730</v>
      </c>
      <c r="M54" s="39">
        <v>711105</v>
      </c>
      <c r="N54" s="39">
        <v>1</v>
      </c>
      <c r="O54" s="41"/>
      <c r="P54" s="41"/>
      <c r="Q54" s="41"/>
      <c r="R54" s="25">
        <f t="shared" si="1"/>
        <v>0</v>
      </c>
      <c r="S54" s="26">
        <f t="shared" si="2"/>
        <v>0</v>
      </c>
      <c r="T54" s="41"/>
      <c r="U54" s="41"/>
      <c r="V54" s="25">
        <f t="shared" si="3"/>
        <v>0</v>
      </c>
      <c r="W54" s="26">
        <f t="shared" si="4"/>
        <v>0</v>
      </c>
    </row>
    <row r="55" spans="1:23" x14ac:dyDescent="0.25">
      <c r="A55" s="37">
        <v>5112064</v>
      </c>
      <c r="B55" s="37" t="s">
        <v>1012</v>
      </c>
      <c r="C55" s="38" t="s">
        <v>1013</v>
      </c>
      <c r="D55" s="39" t="s">
        <v>14</v>
      </c>
      <c r="E55" s="39" t="s">
        <v>341</v>
      </c>
      <c r="F55" s="39" t="s">
        <v>1014</v>
      </c>
      <c r="G55" s="39" t="s">
        <v>1015</v>
      </c>
      <c r="H55" s="39" t="s">
        <v>1016</v>
      </c>
      <c r="I55" s="39" t="s">
        <v>1017</v>
      </c>
      <c r="J55" s="39" t="s">
        <v>1018</v>
      </c>
      <c r="K55" s="40">
        <v>17</v>
      </c>
      <c r="L55" s="39">
        <v>436999</v>
      </c>
      <c r="M55" s="39">
        <v>705907</v>
      </c>
      <c r="N55" s="39">
        <v>1</v>
      </c>
      <c r="O55" s="41"/>
      <c r="P55" s="41"/>
      <c r="Q55" s="41"/>
      <c r="R55" s="25">
        <f t="shared" si="1"/>
        <v>0</v>
      </c>
      <c r="S55" s="26">
        <f t="shared" si="2"/>
        <v>0</v>
      </c>
      <c r="T55" s="41"/>
      <c r="U55" s="41"/>
      <c r="V55" s="25">
        <f t="shared" si="3"/>
        <v>0</v>
      </c>
      <c r="W55" s="26">
        <f t="shared" si="4"/>
        <v>0</v>
      </c>
    </row>
    <row r="56" spans="1:23" x14ac:dyDescent="0.25">
      <c r="A56" s="37">
        <v>5112545</v>
      </c>
      <c r="B56" s="37" t="s">
        <v>1019</v>
      </c>
      <c r="C56" s="38" t="s">
        <v>1020</v>
      </c>
      <c r="D56" s="39" t="s">
        <v>14</v>
      </c>
      <c r="E56" s="39" t="s">
        <v>341</v>
      </c>
      <c r="F56" s="39" t="s">
        <v>1014</v>
      </c>
      <c r="G56" s="39" t="s">
        <v>1021</v>
      </c>
      <c r="H56" s="39" t="s">
        <v>1022</v>
      </c>
      <c r="I56" s="39" t="s">
        <v>423</v>
      </c>
      <c r="J56" s="39" t="s">
        <v>424</v>
      </c>
      <c r="K56" s="40">
        <v>13</v>
      </c>
      <c r="L56" s="39">
        <v>431425</v>
      </c>
      <c r="M56" s="39">
        <v>712397</v>
      </c>
      <c r="N56" s="39">
        <v>1</v>
      </c>
      <c r="O56" s="41"/>
      <c r="P56" s="41"/>
      <c r="Q56" s="41"/>
      <c r="R56" s="25">
        <f t="shared" si="1"/>
        <v>0</v>
      </c>
      <c r="S56" s="26">
        <f t="shared" si="2"/>
        <v>0</v>
      </c>
      <c r="T56" s="41"/>
      <c r="U56" s="41"/>
      <c r="V56" s="25">
        <f t="shared" si="3"/>
        <v>0</v>
      </c>
      <c r="W56" s="26">
        <f t="shared" si="4"/>
        <v>0</v>
      </c>
    </row>
    <row r="57" spans="1:23" x14ac:dyDescent="0.25">
      <c r="A57" s="37">
        <v>5112855</v>
      </c>
      <c r="B57" s="37" t="s">
        <v>1023</v>
      </c>
      <c r="C57" s="38" t="s">
        <v>1024</v>
      </c>
      <c r="D57" s="39" t="s">
        <v>14</v>
      </c>
      <c r="E57" s="39" t="s">
        <v>341</v>
      </c>
      <c r="F57" s="39" t="s">
        <v>1014</v>
      </c>
      <c r="G57" s="39" t="s">
        <v>1025</v>
      </c>
      <c r="H57" s="39" t="s">
        <v>1026</v>
      </c>
      <c r="I57" s="39" t="s">
        <v>1027</v>
      </c>
      <c r="J57" s="39" t="s">
        <v>1028</v>
      </c>
      <c r="K57" s="40">
        <v>6</v>
      </c>
      <c r="L57" s="39">
        <v>428134</v>
      </c>
      <c r="M57" s="39">
        <v>709048</v>
      </c>
      <c r="N57" s="39">
        <v>1</v>
      </c>
      <c r="O57" s="41"/>
      <c r="P57" s="41"/>
      <c r="Q57" s="41"/>
      <c r="R57" s="25">
        <f t="shared" si="1"/>
        <v>0</v>
      </c>
      <c r="S57" s="26">
        <f t="shared" si="2"/>
        <v>0</v>
      </c>
      <c r="T57" s="41"/>
      <c r="U57" s="41"/>
      <c r="V57" s="25">
        <f t="shared" si="3"/>
        <v>0</v>
      </c>
      <c r="W57" s="26">
        <f t="shared" si="4"/>
        <v>0</v>
      </c>
    </row>
    <row r="58" spans="1:23" x14ac:dyDescent="0.25">
      <c r="A58" s="37">
        <v>5114827</v>
      </c>
      <c r="B58" s="37" t="s">
        <v>1029</v>
      </c>
      <c r="C58" s="38" t="s">
        <v>1030</v>
      </c>
      <c r="D58" s="39" t="s">
        <v>14</v>
      </c>
      <c r="E58" s="39" t="s">
        <v>341</v>
      </c>
      <c r="F58" s="39" t="s">
        <v>1014</v>
      </c>
      <c r="G58" s="39" t="s">
        <v>1031</v>
      </c>
      <c r="H58" s="39" t="s">
        <v>1014</v>
      </c>
      <c r="I58" s="39" t="s">
        <v>1032</v>
      </c>
      <c r="J58" s="39" t="s">
        <v>1033</v>
      </c>
      <c r="K58" s="40">
        <v>2</v>
      </c>
      <c r="L58" s="39">
        <v>431548</v>
      </c>
      <c r="M58" s="39">
        <v>705395</v>
      </c>
      <c r="N58" s="39">
        <v>1</v>
      </c>
      <c r="O58" s="41"/>
      <c r="P58" s="41"/>
      <c r="Q58" s="41"/>
      <c r="R58" s="25">
        <f t="shared" si="1"/>
        <v>0</v>
      </c>
      <c r="S58" s="26">
        <f t="shared" si="2"/>
        <v>0</v>
      </c>
      <c r="T58" s="41"/>
      <c r="U58" s="41"/>
      <c r="V58" s="25">
        <f t="shared" si="3"/>
        <v>0</v>
      </c>
      <c r="W58" s="26">
        <f t="shared" si="4"/>
        <v>0</v>
      </c>
    </row>
    <row r="59" spans="1:23" x14ac:dyDescent="0.25">
      <c r="A59" s="37">
        <v>5115180</v>
      </c>
      <c r="B59" s="37" t="s">
        <v>1034</v>
      </c>
      <c r="C59" s="38" t="s">
        <v>1035</v>
      </c>
      <c r="D59" s="39" t="s">
        <v>14</v>
      </c>
      <c r="E59" s="39" t="s">
        <v>341</v>
      </c>
      <c r="F59" s="39" t="s">
        <v>1014</v>
      </c>
      <c r="G59" s="39" t="s">
        <v>1036</v>
      </c>
      <c r="H59" s="39" t="s">
        <v>1037</v>
      </c>
      <c r="I59" s="39" t="s">
        <v>25</v>
      </c>
      <c r="J59" s="39" t="s">
        <v>26</v>
      </c>
      <c r="K59" s="40">
        <v>1</v>
      </c>
      <c r="L59" s="39">
        <v>441298</v>
      </c>
      <c r="M59" s="39">
        <v>706131</v>
      </c>
      <c r="N59" s="39">
        <v>1</v>
      </c>
      <c r="O59" s="41"/>
      <c r="P59" s="41"/>
      <c r="Q59" s="41"/>
      <c r="R59" s="25">
        <f t="shared" si="1"/>
        <v>0</v>
      </c>
      <c r="S59" s="26">
        <f t="shared" si="2"/>
        <v>0</v>
      </c>
      <c r="T59" s="41"/>
      <c r="U59" s="41"/>
      <c r="V59" s="25">
        <f t="shared" si="3"/>
        <v>0</v>
      </c>
      <c r="W59" s="26">
        <f t="shared" si="4"/>
        <v>0</v>
      </c>
    </row>
    <row r="60" spans="1:23" x14ac:dyDescent="0.25">
      <c r="A60" s="37">
        <v>5115647</v>
      </c>
      <c r="B60" s="37" t="s">
        <v>1069</v>
      </c>
      <c r="C60" s="38" t="s">
        <v>1070</v>
      </c>
      <c r="D60" s="39" t="s">
        <v>14</v>
      </c>
      <c r="E60" s="39" t="s">
        <v>341</v>
      </c>
      <c r="F60" s="39" t="s">
        <v>1071</v>
      </c>
      <c r="G60" s="39" t="s">
        <v>1072</v>
      </c>
      <c r="H60" s="39" t="s">
        <v>1073</v>
      </c>
      <c r="I60" s="39" t="s">
        <v>17</v>
      </c>
      <c r="J60" s="39" t="s">
        <v>18</v>
      </c>
      <c r="K60" s="40">
        <v>73</v>
      </c>
      <c r="L60" s="39">
        <v>419153</v>
      </c>
      <c r="M60" s="39">
        <v>713372</v>
      </c>
      <c r="N60" s="39">
        <v>1</v>
      </c>
      <c r="O60" s="41"/>
      <c r="P60" s="41"/>
      <c r="Q60" s="41"/>
      <c r="R60" s="25">
        <f t="shared" si="1"/>
        <v>0</v>
      </c>
      <c r="S60" s="26">
        <f t="shared" si="2"/>
        <v>0</v>
      </c>
      <c r="T60" s="41"/>
      <c r="U60" s="41"/>
      <c r="V60" s="25">
        <f t="shared" si="3"/>
        <v>0</v>
      </c>
      <c r="W60" s="26">
        <f t="shared" si="4"/>
        <v>0</v>
      </c>
    </row>
    <row r="61" spans="1:23" x14ac:dyDescent="0.25">
      <c r="A61" s="37">
        <v>8861094</v>
      </c>
      <c r="B61" s="37" t="s">
        <v>1074</v>
      </c>
      <c r="C61" s="38" t="s">
        <v>1075</v>
      </c>
      <c r="D61" s="39" t="s">
        <v>14</v>
      </c>
      <c r="E61" s="39" t="s">
        <v>341</v>
      </c>
      <c r="F61" s="39" t="s">
        <v>1071</v>
      </c>
      <c r="G61" s="39" t="s">
        <v>1076</v>
      </c>
      <c r="H61" s="39" t="s">
        <v>1077</v>
      </c>
      <c r="I61" s="39" t="s">
        <v>17</v>
      </c>
      <c r="J61" s="39" t="s">
        <v>18</v>
      </c>
      <c r="K61" s="40">
        <v>19</v>
      </c>
      <c r="L61" s="39">
        <v>425219</v>
      </c>
      <c r="M61" s="39">
        <v>711267</v>
      </c>
      <c r="N61" s="39">
        <v>1</v>
      </c>
      <c r="O61" s="41"/>
      <c r="P61" s="41"/>
      <c r="Q61" s="41"/>
      <c r="R61" s="25">
        <f t="shared" si="1"/>
        <v>0</v>
      </c>
      <c r="S61" s="26">
        <f t="shared" si="2"/>
        <v>0</v>
      </c>
      <c r="T61" s="41"/>
      <c r="U61" s="41"/>
      <c r="V61" s="25">
        <f t="shared" si="3"/>
        <v>0</v>
      </c>
      <c r="W61" s="26">
        <f t="shared" si="4"/>
        <v>0</v>
      </c>
    </row>
    <row r="62" spans="1:23" x14ac:dyDescent="0.25">
      <c r="A62" s="37">
        <v>5116309</v>
      </c>
      <c r="B62" s="37" t="s">
        <v>1078</v>
      </c>
      <c r="C62" s="38" t="s">
        <v>1079</v>
      </c>
      <c r="D62" s="39" t="s">
        <v>14</v>
      </c>
      <c r="E62" s="39" t="s">
        <v>341</v>
      </c>
      <c r="F62" s="39" t="s">
        <v>1071</v>
      </c>
      <c r="G62" s="39" t="s">
        <v>1080</v>
      </c>
      <c r="H62" s="39" t="s">
        <v>1081</v>
      </c>
      <c r="I62" s="39" t="s">
        <v>17</v>
      </c>
      <c r="J62" s="39" t="s">
        <v>18</v>
      </c>
      <c r="K62" s="40">
        <v>16</v>
      </c>
      <c r="L62" s="39">
        <v>422380</v>
      </c>
      <c r="M62" s="39">
        <v>713408</v>
      </c>
      <c r="N62" s="39">
        <v>1</v>
      </c>
      <c r="O62" s="41"/>
      <c r="P62" s="41"/>
      <c r="Q62" s="41"/>
      <c r="R62" s="25">
        <f t="shared" si="1"/>
        <v>0</v>
      </c>
      <c r="S62" s="26">
        <f t="shared" si="2"/>
        <v>0</v>
      </c>
      <c r="T62" s="41"/>
      <c r="U62" s="41"/>
      <c r="V62" s="25">
        <f t="shared" si="3"/>
        <v>0</v>
      </c>
      <c r="W62" s="26">
        <f t="shared" si="4"/>
        <v>0</v>
      </c>
    </row>
    <row r="63" spans="1:23" x14ac:dyDescent="0.25">
      <c r="A63" s="37">
        <v>5117073</v>
      </c>
      <c r="B63" s="37" t="s">
        <v>1082</v>
      </c>
      <c r="C63" s="38" t="s">
        <v>1083</v>
      </c>
      <c r="D63" s="39" t="s">
        <v>14</v>
      </c>
      <c r="E63" s="39" t="s">
        <v>341</v>
      </c>
      <c r="F63" s="39" t="s">
        <v>1071</v>
      </c>
      <c r="G63" s="39" t="s">
        <v>1084</v>
      </c>
      <c r="H63" s="39" t="s">
        <v>1071</v>
      </c>
      <c r="I63" s="39" t="s">
        <v>25</v>
      </c>
      <c r="J63" s="39" t="s">
        <v>26</v>
      </c>
      <c r="K63" s="40">
        <v>2</v>
      </c>
      <c r="L63" s="39">
        <v>420921</v>
      </c>
      <c r="M63" s="39">
        <v>708145</v>
      </c>
      <c r="N63" s="39">
        <v>1</v>
      </c>
      <c r="O63" s="41"/>
      <c r="P63" s="41"/>
      <c r="Q63" s="41"/>
      <c r="R63" s="25">
        <f t="shared" si="1"/>
        <v>0</v>
      </c>
      <c r="S63" s="26">
        <f t="shared" si="2"/>
        <v>0</v>
      </c>
      <c r="T63" s="41"/>
      <c r="U63" s="41"/>
      <c r="V63" s="25">
        <f t="shared" si="3"/>
        <v>0</v>
      </c>
      <c r="W63" s="26">
        <f t="shared" si="4"/>
        <v>0</v>
      </c>
    </row>
    <row r="64" spans="1:23" x14ac:dyDescent="0.25">
      <c r="A64" s="37">
        <v>5116761</v>
      </c>
      <c r="B64" s="37" t="s">
        <v>1085</v>
      </c>
      <c r="C64" s="38" t="s">
        <v>1086</v>
      </c>
      <c r="D64" s="39" t="s">
        <v>14</v>
      </c>
      <c r="E64" s="39" t="s">
        <v>341</v>
      </c>
      <c r="F64" s="39" t="s">
        <v>1071</v>
      </c>
      <c r="G64" s="39" t="s">
        <v>1084</v>
      </c>
      <c r="H64" s="39" t="s">
        <v>1071</v>
      </c>
      <c r="I64" s="39" t="s">
        <v>1087</v>
      </c>
      <c r="J64" s="39" t="s">
        <v>1088</v>
      </c>
      <c r="K64" s="40">
        <v>16</v>
      </c>
      <c r="L64" s="39">
        <v>420470</v>
      </c>
      <c r="M64" s="39">
        <v>708489</v>
      </c>
      <c r="N64" s="39">
        <v>1</v>
      </c>
      <c r="O64" s="41"/>
      <c r="P64" s="41"/>
      <c r="Q64" s="41"/>
      <c r="R64" s="25">
        <f t="shared" si="1"/>
        <v>0</v>
      </c>
      <c r="S64" s="26">
        <f t="shared" si="2"/>
        <v>0</v>
      </c>
      <c r="T64" s="41"/>
      <c r="U64" s="41"/>
      <c r="V64" s="25">
        <f t="shared" si="3"/>
        <v>0</v>
      </c>
      <c r="W64" s="26">
        <f t="shared" si="4"/>
        <v>0</v>
      </c>
    </row>
    <row r="65" spans="1:23" x14ac:dyDescent="0.25">
      <c r="A65" s="37">
        <v>5117150</v>
      </c>
      <c r="B65" s="37" t="s">
        <v>1089</v>
      </c>
      <c r="C65" s="38" t="s">
        <v>1090</v>
      </c>
      <c r="D65" s="39" t="s">
        <v>14</v>
      </c>
      <c r="E65" s="39" t="s">
        <v>341</v>
      </c>
      <c r="F65" s="39" t="s">
        <v>1071</v>
      </c>
      <c r="G65" s="39" t="s">
        <v>1091</v>
      </c>
      <c r="H65" s="39" t="s">
        <v>1092</v>
      </c>
      <c r="I65" s="39" t="s">
        <v>17</v>
      </c>
      <c r="J65" s="39" t="s">
        <v>18</v>
      </c>
      <c r="K65" s="40" t="s">
        <v>1093</v>
      </c>
      <c r="L65" s="39">
        <v>425046</v>
      </c>
      <c r="M65" s="39">
        <v>708221</v>
      </c>
      <c r="N65" s="39">
        <v>1</v>
      </c>
      <c r="O65" s="41"/>
      <c r="P65" s="41"/>
      <c r="Q65" s="41"/>
      <c r="R65" s="25">
        <f t="shared" si="1"/>
        <v>0</v>
      </c>
      <c r="S65" s="26">
        <f t="shared" si="2"/>
        <v>0</v>
      </c>
      <c r="T65" s="41"/>
      <c r="U65" s="41"/>
      <c r="V65" s="25">
        <f t="shared" si="3"/>
        <v>0</v>
      </c>
      <c r="W65" s="26">
        <f t="shared" si="4"/>
        <v>0</v>
      </c>
    </row>
    <row r="66" spans="1:23" x14ac:dyDescent="0.25">
      <c r="A66" s="37">
        <v>5121539</v>
      </c>
      <c r="B66" s="37" t="s">
        <v>1223</v>
      </c>
      <c r="C66" s="38" t="s">
        <v>1224</v>
      </c>
      <c r="D66" s="39" t="s">
        <v>14</v>
      </c>
      <c r="E66" s="39" t="s">
        <v>341</v>
      </c>
      <c r="F66" s="39" t="s">
        <v>1225</v>
      </c>
      <c r="G66" s="39" t="s">
        <v>1226</v>
      </c>
      <c r="H66" s="39" t="s">
        <v>1227</v>
      </c>
      <c r="I66" s="39" t="s">
        <v>1228</v>
      </c>
      <c r="J66" s="39" t="s">
        <v>1229</v>
      </c>
      <c r="K66" s="40">
        <v>15</v>
      </c>
      <c r="L66" s="39">
        <v>461792</v>
      </c>
      <c r="M66" s="39">
        <v>725343</v>
      </c>
      <c r="N66" s="39">
        <v>1</v>
      </c>
      <c r="O66" s="41"/>
      <c r="P66" s="41"/>
      <c r="Q66" s="41"/>
      <c r="R66" s="25">
        <f t="shared" si="1"/>
        <v>0</v>
      </c>
      <c r="S66" s="26">
        <f t="shared" si="2"/>
        <v>0</v>
      </c>
      <c r="T66" s="41"/>
      <c r="U66" s="41"/>
      <c r="V66" s="25">
        <f t="shared" si="3"/>
        <v>0</v>
      </c>
      <c r="W66" s="26">
        <f t="shared" si="4"/>
        <v>0</v>
      </c>
    </row>
    <row r="67" spans="1:23" x14ac:dyDescent="0.25">
      <c r="A67" s="37">
        <v>5122764</v>
      </c>
      <c r="B67" s="37" t="s">
        <v>1230</v>
      </c>
      <c r="C67" s="38" t="s">
        <v>1231</v>
      </c>
      <c r="D67" s="39" t="s">
        <v>14</v>
      </c>
      <c r="E67" s="39" t="s">
        <v>341</v>
      </c>
      <c r="F67" s="39" t="s">
        <v>1225</v>
      </c>
      <c r="G67" s="39" t="s">
        <v>1232</v>
      </c>
      <c r="H67" s="39" t="s">
        <v>734</v>
      </c>
      <c r="I67" s="39" t="s">
        <v>25</v>
      </c>
      <c r="J67" s="39" t="s">
        <v>26</v>
      </c>
      <c r="K67" s="40">
        <v>2</v>
      </c>
      <c r="L67" s="39">
        <v>456591</v>
      </c>
      <c r="M67" s="39">
        <v>718946</v>
      </c>
      <c r="N67" s="39">
        <v>1</v>
      </c>
      <c r="O67" s="41"/>
      <c r="P67" s="41"/>
      <c r="Q67" s="41"/>
      <c r="R67" s="25">
        <f t="shared" si="1"/>
        <v>0</v>
      </c>
      <c r="S67" s="26">
        <f t="shared" si="2"/>
        <v>0</v>
      </c>
      <c r="T67" s="41"/>
      <c r="U67" s="41"/>
      <c r="V67" s="25">
        <f t="shared" si="3"/>
        <v>0</v>
      </c>
      <c r="W67" s="26">
        <f t="shared" si="4"/>
        <v>0</v>
      </c>
    </row>
    <row r="68" spans="1:23" x14ac:dyDescent="0.25">
      <c r="A68" s="37">
        <v>5124214</v>
      </c>
      <c r="B68" s="37" t="s">
        <v>1233</v>
      </c>
      <c r="C68" s="38" t="s">
        <v>1234</v>
      </c>
      <c r="D68" s="39" t="s">
        <v>14</v>
      </c>
      <c r="E68" s="39" t="s">
        <v>341</v>
      </c>
      <c r="F68" s="39" t="s">
        <v>1225</v>
      </c>
      <c r="G68" s="39" t="s">
        <v>1235</v>
      </c>
      <c r="H68" s="39" t="s">
        <v>1236</v>
      </c>
      <c r="I68" s="39" t="s">
        <v>1237</v>
      </c>
      <c r="J68" s="39" t="s">
        <v>1238</v>
      </c>
      <c r="K68" s="40">
        <v>16</v>
      </c>
      <c r="L68" s="39">
        <v>462258</v>
      </c>
      <c r="M68" s="39">
        <v>730812</v>
      </c>
      <c r="N68" s="39">
        <v>1</v>
      </c>
      <c r="O68" s="41"/>
      <c r="P68" s="41"/>
      <c r="Q68" s="41"/>
      <c r="R68" s="25">
        <f t="shared" si="1"/>
        <v>0</v>
      </c>
      <c r="S68" s="26">
        <f t="shared" si="2"/>
        <v>0</v>
      </c>
      <c r="T68" s="41"/>
      <c r="U68" s="41"/>
      <c r="V68" s="25">
        <f t="shared" si="3"/>
        <v>0</v>
      </c>
      <c r="W68" s="26">
        <f t="shared" si="4"/>
        <v>0</v>
      </c>
    </row>
    <row r="69" spans="1:23" x14ac:dyDescent="0.25">
      <c r="A69" s="37">
        <v>5125190</v>
      </c>
      <c r="B69" s="37" t="s">
        <v>1239</v>
      </c>
      <c r="C69" s="38" t="s">
        <v>1240</v>
      </c>
      <c r="D69" s="39" t="s">
        <v>14</v>
      </c>
      <c r="E69" s="39" t="s">
        <v>341</v>
      </c>
      <c r="F69" s="39" t="s">
        <v>1225</v>
      </c>
      <c r="G69" s="39" t="s">
        <v>1241</v>
      </c>
      <c r="H69" s="39" t="s">
        <v>1242</v>
      </c>
      <c r="I69" s="39" t="s">
        <v>1193</v>
      </c>
      <c r="J69" s="39" t="s">
        <v>1194</v>
      </c>
      <c r="K69" s="40">
        <v>44</v>
      </c>
      <c r="L69" s="39">
        <v>463151</v>
      </c>
      <c r="M69" s="39">
        <v>720425</v>
      </c>
      <c r="N69" s="39">
        <v>1</v>
      </c>
      <c r="O69" s="41"/>
      <c r="P69" s="41"/>
      <c r="Q69" s="41"/>
      <c r="R69" s="25">
        <f t="shared" si="1"/>
        <v>0</v>
      </c>
      <c r="S69" s="26">
        <f t="shared" si="2"/>
        <v>0</v>
      </c>
      <c r="T69" s="41"/>
      <c r="U69" s="41"/>
      <c r="V69" s="25">
        <f t="shared" si="3"/>
        <v>0</v>
      </c>
      <c r="W69" s="26">
        <f t="shared" si="4"/>
        <v>0</v>
      </c>
    </row>
    <row r="70" spans="1:23" x14ac:dyDescent="0.25">
      <c r="A70" s="37">
        <v>5126348</v>
      </c>
      <c r="B70" s="37" t="s">
        <v>1243</v>
      </c>
      <c r="C70" s="38" t="s">
        <v>1244</v>
      </c>
      <c r="D70" s="39" t="s">
        <v>14</v>
      </c>
      <c r="E70" s="39" t="s">
        <v>341</v>
      </c>
      <c r="F70" s="39" t="s">
        <v>1225</v>
      </c>
      <c r="G70" s="39" t="s">
        <v>1245</v>
      </c>
      <c r="H70" s="39" t="s">
        <v>1246</v>
      </c>
      <c r="I70" s="39" t="s">
        <v>17</v>
      </c>
      <c r="J70" s="39" t="s">
        <v>1247</v>
      </c>
      <c r="K70" s="40" t="s">
        <v>1248</v>
      </c>
      <c r="L70" s="39">
        <v>458386</v>
      </c>
      <c r="M70" s="39">
        <v>725008</v>
      </c>
      <c r="N70" s="39">
        <v>1</v>
      </c>
      <c r="O70" s="41"/>
      <c r="P70" s="41"/>
      <c r="Q70" s="41"/>
      <c r="R70" s="25">
        <f t="shared" si="1"/>
        <v>0</v>
      </c>
      <c r="S70" s="26">
        <f t="shared" si="2"/>
        <v>0</v>
      </c>
      <c r="T70" s="41"/>
      <c r="U70" s="41"/>
      <c r="V70" s="25">
        <f t="shared" si="3"/>
        <v>0</v>
      </c>
      <c r="W70" s="26">
        <f t="shared" si="4"/>
        <v>0</v>
      </c>
    </row>
    <row r="71" spans="1:23" x14ac:dyDescent="0.25">
      <c r="A71" s="37">
        <v>5126713</v>
      </c>
      <c r="B71" s="37" t="s">
        <v>1249</v>
      </c>
      <c r="C71" s="38" t="s">
        <v>1250</v>
      </c>
      <c r="D71" s="39" t="s">
        <v>14</v>
      </c>
      <c r="E71" s="39" t="s">
        <v>341</v>
      </c>
      <c r="F71" s="39" t="s">
        <v>1225</v>
      </c>
      <c r="G71" s="39" t="s">
        <v>1251</v>
      </c>
      <c r="H71" s="39" t="s">
        <v>1252</v>
      </c>
      <c r="I71" s="39" t="s">
        <v>1253</v>
      </c>
      <c r="J71" s="39" t="s">
        <v>1254</v>
      </c>
      <c r="K71" s="40">
        <v>62</v>
      </c>
      <c r="L71" s="39">
        <v>463214</v>
      </c>
      <c r="M71" s="39">
        <v>716932</v>
      </c>
      <c r="N71" s="39">
        <v>1</v>
      </c>
      <c r="O71" s="41"/>
      <c r="P71" s="41"/>
      <c r="Q71" s="41"/>
      <c r="R71" s="25">
        <f t="shared" si="1"/>
        <v>0</v>
      </c>
      <c r="S71" s="26">
        <f t="shared" si="2"/>
        <v>0</v>
      </c>
      <c r="T71" s="41"/>
      <c r="U71" s="41"/>
      <c r="V71" s="25">
        <f t="shared" si="3"/>
        <v>0</v>
      </c>
      <c r="W71" s="26">
        <f t="shared" si="4"/>
        <v>0</v>
      </c>
    </row>
    <row r="72" spans="1:23" x14ac:dyDescent="0.25">
      <c r="A72" s="37">
        <v>5128059</v>
      </c>
      <c r="B72" s="37" t="s">
        <v>1255</v>
      </c>
      <c r="C72" s="38" t="s">
        <v>1256</v>
      </c>
      <c r="D72" s="39" t="s">
        <v>14</v>
      </c>
      <c r="E72" s="39" t="s">
        <v>341</v>
      </c>
      <c r="F72" s="39" t="s">
        <v>1225</v>
      </c>
      <c r="G72" s="39" t="s">
        <v>1257</v>
      </c>
      <c r="H72" s="39" t="s">
        <v>1258</v>
      </c>
      <c r="I72" s="39" t="s">
        <v>25</v>
      </c>
      <c r="J72" s="39" t="s">
        <v>26</v>
      </c>
      <c r="K72" s="40">
        <v>2</v>
      </c>
      <c r="L72" s="39">
        <v>460173</v>
      </c>
      <c r="M72" s="39">
        <v>716112</v>
      </c>
      <c r="N72" s="39">
        <v>1</v>
      </c>
      <c r="O72" s="41"/>
      <c r="P72" s="41"/>
      <c r="Q72" s="41"/>
      <c r="R72" s="25">
        <f t="shared" si="1"/>
        <v>0</v>
      </c>
      <c r="S72" s="26">
        <f t="shared" si="2"/>
        <v>0</v>
      </c>
      <c r="T72" s="41"/>
      <c r="U72" s="41"/>
      <c r="V72" s="25">
        <f t="shared" si="3"/>
        <v>0</v>
      </c>
      <c r="W72" s="26">
        <f t="shared" si="4"/>
        <v>0</v>
      </c>
    </row>
    <row r="73" spans="1:23" x14ac:dyDescent="0.25">
      <c r="A73" s="37">
        <v>8214893</v>
      </c>
      <c r="B73" s="37" t="s">
        <v>1259</v>
      </c>
      <c r="C73" s="38" t="s">
        <v>1260</v>
      </c>
      <c r="D73" s="39" t="s">
        <v>14</v>
      </c>
      <c r="E73" s="39" t="s">
        <v>341</v>
      </c>
      <c r="F73" s="39" t="s">
        <v>1225</v>
      </c>
      <c r="G73" s="39" t="s">
        <v>1261</v>
      </c>
      <c r="H73" s="39" t="s">
        <v>1262</v>
      </c>
      <c r="I73" s="39" t="s">
        <v>17</v>
      </c>
      <c r="J73" s="39" t="s">
        <v>1263</v>
      </c>
      <c r="K73" s="40">
        <v>3</v>
      </c>
      <c r="L73" s="39">
        <v>457730</v>
      </c>
      <c r="M73" s="39">
        <v>713599</v>
      </c>
      <c r="N73" s="39">
        <v>1</v>
      </c>
      <c r="O73" s="41"/>
      <c r="P73" s="41"/>
      <c r="Q73" s="41"/>
      <c r="R73" s="25">
        <f t="shared" si="1"/>
        <v>0</v>
      </c>
      <c r="S73" s="26">
        <f t="shared" si="2"/>
        <v>0</v>
      </c>
      <c r="T73" s="41"/>
      <c r="U73" s="41"/>
      <c r="V73" s="25">
        <f t="shared" si="3"/>
        <v>0</v>
      </c>
      <c r="W73" s="26">
        <f t="shared" si="4"/>
        <v>0</v>
      </c>
    </row>
    <row r="74" spans="1:23" x14ac:dyDescent="0.25">
      <c r="A74" s="37">
        <v>5129324</v>
      </c>
      <c r="B74" s="37" t="s">
        <v>1264</v>
      </c>
      <c r="C74" s="38" t="s">
        <v>1265</v>
      </c>
      <c r="D74" s="39" t="s">
        <v>14</v>
      </c>
      <c r="E74" s="39" t="s">
        <v>341</v>
      </c>
      <c r="F74" s="39" t="s">
        <v>1225</v>
      </c>
      <c r="G74" s="39" t="s">
        <v>1266</v>
      </c>
      <c r="H74" s="39" t="s">
        <v>1267</v>
      </c>
      <c r="I74" s="39" t="s">
        <v>1268</v>
      </c>
      <c r="J74" s="39" t="s">
        <v>1269</v>
      </c>
      <c r="K74" s="40">
        <v>106</v>
      </c>
      <c r="L74" s="39">
        <v>460458</v>
      </c>
      <c r="M74" s="39">
        <v>729648</v>
      </c>
      <c r="N74" s="39">
        <v>1</v>
      </c>
      <c r="O74" s="41"/>
      <c r="P74" s="41"/>
      <c r="Q74" s="41"/>
      <c r="R74" s="25">
        <f t="shared" si="1"/>
        <v>0</v>
      </c>
      <c r="S74" s="26">
        <f t="shared" si="2"/>
        <v>0</v>
      </c>
      <c r="T74" s="41"/>
      <c r="U74" s="41"/>
      <c r="V74" s="25">
        <f t="shared" si="3"/>
        <v>0</v>
      </c>
      <c r="W74" s="26">
        <f t="shared" si="4"/>
        <v>0</v>
      </c>
    </row>
    <row r="75" spans="1:23" x14ac:dyDescent="0.25">
      <c r="A75" s="37">
        <v>9632998</v>
      </c>
      <c r="B75" s="37" t="s">
        <v>1270</v>
      </c>
      <c r="C75" s="38" t="s">
        <v>1271</v>
      </c>
      <c r="D75" s="39" t="s">
        <v>14</v>
      </c>
      <c r="E75" s="39" t="s">
        <v>341</v>
      </c>
      <c r="F75" s="39" t="s">
        <v>1225</v>
      </c>
      <c r="G75" s="39" t="s">
        <v>1272</v>
      </c>
      <c r="H75" s="39" t="s">
        <v>1225</v>
      </c>
      <c r="I75" s="39" t="s">
        <v>1268</v>
      </c>
      <c r="J75" s="39" t="s">
        <v>1269</v>
      </c>
      <c r="K75" s="40">
        <v>5</v>
      </c>
      <c r="L75" s="39">
        <v>458638</v>
      </c>
      <c r="M75" s="39">
        <v>722864</v>
      </c>
      <c r="N75" s="39">
        <v>1</v>
      </c>
      <c r="O75" s="41"/>
      <c r="P75" s="41"/>
      <c r="Q75" s="41"/>
      <c r="R75" s="25">
        <f t="shared" si="1"/>
        <v>0</v>
      </c>
      <c r="S75" s="26">
        <f t="shared" si="2"/>
        <v>0</v>
      </c>
      <c r="T75" s="41"/>
      <c r="U75" s="41"/>
      <c r="V75" s="25">
        <f t="shared" si="3"/>
        <v>0</v>
      </c>
      <c r="W75" s="26">
        <f t="shared" si="4"/>
        <v>0</v>
      </c>
    </row>
    <row r="76" spans="1:23" x14ac:dyDescent="0.25">
      <c r="A76" s="37">
        <v>5096308</v>
      </c>
      <c r="B76" s="37" t="s">
        <v>1765</v>
      </c>
      <c r="C76" s="38" t="s">
        <v>1766</v>
      </c>
      <c r="D76" s="39" t="s">
        <v>14</v>
      </c>
      <c r="E76" s="39" t="s">
        <v>341</v>
      </c>
      <c r="F76" s="39" t="s">
        <v>443</v>
      </c>
      <c r="G76" s="39" t="s">
        <v>1767</v>
      </c>
      <c r="H76" s="39" t="s">
        <v>443</v>
      </c>
      <c r="I76" s="39" t="s">
        <v>1768</v>
      </c>
      <c r="J76" s="39" t="s">
        <v>1769</v>
      </c>
      <c r="K76" s="40">
        <v>4</v>
      </c>
      <c r="L76" s="39">
        <v>447768</v>
      </c>
      <c r="M76" s="39">
        <v>719278</v>
      </c>
      <c r="N76" s="39">
        <v>1</v>
      </c>
      <c r="O76" s="41"/>
      <c r="P76" s="41"/>
      <c r="Q76" s="41"/>
      <c r="R76" s="25">
        <f t="shared" si="1"/>
        <v>0</v>
      </c>
      <c r="S76" s="26">
        <f t="shared" si="2"/>
        <v>0</v>
      </c>
      <c r="T76" s="41"/>
      <c r="U76" s="41"/>
      <c r="V76" s="25">
        <f t="shared" si="3"/>
        <v>0</v>
      </c>
      <c r="W76" s="26">
        <f t="shared" si="4"/>
        <v>0</v>
      </c>
    </row>
    <row r="77" spans="1:23" x14ac:dyDescent="0.25">
      <c r="A77" s="37">
        <v>5096354</v>
      </c>
      <c r="B77" s="37" t="s">
        <v>1770</v>
      </c>
      <c r="C77" s="38" t="s">
        <v>1771</v>
      </c>
      <c r="D77" s="39" t="s">
        <v>14</v>
      </c>
      <c r="E77" s="39" t="s">
        <v>341</v>
      </c>
      <c r="F77" s="39" t="s">
        <v>443</v>
      </c>
      <c r="G77" s="39" t="s">
        <v>1767</v>
      </c>
      <c r="H77" s="39" t="s">
        <v>443</v>
      </c>
      <c r="I77" s="39" t="s">
        <v>714</v>
      </c>
      <c r="J77" s="39" t="s">
        <v>715</v>
      </c>
      <c r="K77" s="40">
        <v>14</v>
      </c>
      <c r="L77" s="39">
        <v>448214</v>
      </c>
      <c r="M77" s="39">
        <v>719418</v>
      </c>
      <c r="N77" s="39">
        <v>1</v>
      </c>
      <c r="O77" s="41"/>
      <c r="P77" s="41"/>
      <c r="Q77" s="41"/>
      <c r="R77" s="25">
        <f t="shared" si="1"/>
        <v>0</v>
      </c>
      <c r="S77" s="26">
        <f t="shared" si="2"/>
        <v>0</v>
      </c>
      <c r="T77" s="41"/>
      <c r="U77" s="41"/>
      <c r="V77" s="25">
        <f t="shared" si="3"/>
        <v>0</v>
      </c>
      <c r="W77" s="26">
        <f t="shared" si="4"/>
        <v>0</v>
      </c>
    </row>
    <row r="78" spans="1:23" x14ac:dyDescent="0.25">
      <c r="A78" s="37">
        <v>5096361</v>
      </c>
      <c r="B78" s="37" t="s">
        <v>1772</v>
      </c>
      <c r="C78" s="38" t="s">
        <v>1773</v>
      </c>
      <c r="D78" s="39" t="s">
        <v>14</v>
      </c>
      <c r="E78" s="39" t="s">
        <v>341</v>
      </c>
      <c r="F78" s="39" t="s">
        <v>443</v>
      </c>
      <c r="G78" s="39" t="s">
        <v>1767</v>
      </c>
      <c r="H78" s="39" t="s">
        <v>443</v>
      </c>
      <c r="I78" s="39" t="s">
        <v>714</v>
      </c>
      <c r="J78" s="39" t="s">
        <v>715</v>
      </c>
      <c r="K78" s="40">
        <v>34</v>
      </c>
      <c r="L78" s="39">
        <v>448423</v>
      </c>
      <c r="M78" s="39">
        <v>719638</v>
      </c>
      <c r="N78" s="39">
        <v>1</v>
      </c>
      <c r="O78" s="41"/>
      <c r="P78" s="41"/>
      <c r="Q78" s="41"/>
      <c r="R78" s="25">
        <f t="shared" si="1"/>
        <v>0</v>
      </c>
      <c r="S78" s="26">
        <f t="shared" si="2"/>
        <v>0</v>
      </c>
      <c r="T78" s="41"/>
      <c r="U78" s="41"/>
      <c r="V78" s="25">
        <f t="shared" si="3"/>
        <v>0</v>
      </c>
      <c r="W78" s="26">
        <f t="shared" si="4"/>
        <v>0</v>
      </c>
    </row>
    <row r="79" spans="1:23" x14ac:dyDescent="0.25">
      <c r="A79" s="37">
        <v>5095409</v>
      </c>
      <c r="B79" s="37" t="s">
        <v>1774</v>
      </c>
      <c r="C79" s="38" t="s">
        <v>1775</v>
      </c>
      <c r="D79" s="39" t="s">
        <v>14</v>
      </c>
      <c r="E79" s="39" t="s">
        <v>341</v>
      </c>
      <c r="F79" s="39" t="s">
        <v>443</v>
      </c>
      <c r="G79" s="39" t="s">
        <v>1767</v>
      </c>
      <c r="H79" s="39" t="s">
        <v>443</v>
      </c>
      <c r="I79" s="39" t="s">
        <v>1776</v>
      </c>
      <c r="J79" s="39" t="s">
        <v>1777</v>
      </c>
      <c r="K79" s="40">
        <v>5</v>
      </c>
      <c r="L79" s="39">
        <v>448030</v>
      </c>
      <c r="M79" s="39">
        <v>719400</v>
      </c>
      <c r="N79" s="39">
        <v>1</v>
      </c>
      <c r="O79" s="41"/>
      <c r="P79" s="41"/>
      <c r="Q79" s="41"/>
      <c r="R79" s="25">
        <f t="shared" si="1"/>
        <v>0</v>
      </c>
      <c r="S79" s="26">
        <f t="shared" si="2"/>
        <v>0</v>
      </c>
      <c r="T79" s="41"/>
      <c r="U79" s="41"/>
      <c r="V79" s="25">
        <f t="shared" si="3"/>
        <v>0</v>
      </c>
      <c r="W79" s="26">
        <f t="shared" si="4"/>
        <v>0</v>
      </c>
    </row>
    <row r="80" spans="1:23" x14ac:dyDescent="0.25">
      <c r="A80" s="37">
        <v>5096376</v>
      </c>
      <c r="B80" s="37" t="s">
        <v>1778</v>
      </c>
      <c r="C80" s="38" t="s">
        <v>1779</v>
      </c>
      <c r="D80" s="39" t="s">
        <v>14</v>
      </c>
      <c r="E80" s="39" t="s">
        <v>341</v>
      </c>
      <c r="F80" s="39" t="s">
        <v>443</v>
      </c>
      <c r="G80" s="39" t="s">
        <v>1767</v>
      </c>
      <c r="H80" s="39" t="s">
        <v>443</v>
      </c>
      <c r="I80" s="39" t="s">
        <v>1780</v>
      </c>
      <c r="J80" s="39" t="s">
        <v>1781</v>
      </c>
      <c r="K80" s="40">
        <v>24</v>
      </c>
      <c r="L80" s="39">
        <v>448233</v>
      </c>
      <c r="M80" s="39">
        <v>719928</v>
      </c>
      <c r="N80" s="39">
        <v>1</v>
      </c>
      <c r="O80" s="41"/>
      <c r="P80" s="41"/>
      <c r="Q80" s="41"/>
      <c r="R80" s="25">
        <f t="shared" si="1"/>
        <v>0</v>
      </c>
      <c r="S80" s="26">
        <f t="shared" si="2"/>
        <v>0</v>
      </c>
      <c r="T80" s="41"/>
      <c r="U80" s="41"/>
      <c r="V80" s="25">
        <f t="shared" si="3"/>
        <v>0</v>
      </c>
      <c r="W80" s="26">
        <f t="shared" si="4"/>
        <v>0</v>
      </c>
    </row>
    <row r="81" spans="1:23" x14ac:dyDescent="0.25">
      <c r="A81" s="37">
        <v>5096387</v>
      </c>
      <c r="B81" s="37" t="s">
        <v>1782</v>
      </c>
      <c r="C81" s="38" t="s">
        <v>1783</v>
      </c>
      <c r="D81" s="39" t="s">
        <v>14</v>
      </c>
      <c r="E81" s="39" t="s">
        <v>341</v>
      </c>
      <c r="F81" s="39" t="s">
        <v>443</v>
      </c>
      <c r="G81" s="39" t="s">
        <v>1767</v>
      </c>
      <c r="H81" s="39" t="s">
        <v>443</v>
      </c>
      <c r="I81" s="39" t="s">
        <v>1784</v>
      </c>
      <c r="J81" s="39" t="s">
        <v>1785</v>
      </c>
      <c r="K81" s="40">
        <v>10</v>
      </c>
      <c r="L81" s="39">
        <v>447910</v>
      </c>
      <c r="M81" s="39">
        <v>718630</v>
      </c>
      <c r="N81" s="39">
        <v>1</v>
      </c>
      <c r="O81" s="41"/>
      <c r="P81" s="41"/>
      <c r="Q81" s="41"/>
      <c r="R81" s="25">
        <f t="shared" ref="R81:R91" si="5">ROUND(Q81*0.23,2)</f>
        <v>0</v>
      </c>
      <c r="S81" s="26">
        <f t="shared" ref="S81:S91" si="6">ROUND(SUM(Q81:R81),2)</f>
        <v>0</v>
      </c>
      <c r="T81" s="41"/>
      <c r="U81" s="41"/>
      <c r="V81" s="25">
        <f t="shared" ref="V81:V91" si="7">ROUND(U81*0.23,2)</f>
        <v>0</v>
      </c>
      <c r="W81" s="26">
        <f t="shared" ref="W81:W91" si="8">ROUND(SUM(U81:V81),2)</f>
        <v>0</v>
      </c>
    </row>
    <row r="82" spans="1:23" x14ac:dyDescent="0.25">
      <c r="A82" s="37">
        <v>5096428</v>
      </c>
      <c r="B82" s="37" t="s">
        <v>1786</v>
      </c>
      <c r="C82" s="38" t="s">
        <v>1787</v>
      </c>
      <c r="D82" s="39" t="s">
        <v>14</v>
      </c>
      <c r="E82" s="39" t="s">
        <v>341</v>
      </c>
      <c r="F82" s="39" t="s">
        <v>443</v>
      </c>
      <c r="G82" s="39" t="s">
        <v>1767</v>
      </c>
      <c r="H82" s="39" t="s">
        <v>443</v>
      </c>
      <c r="I82" s="39" t="s">
        <v>1788</v>
      </c>
      <c r="J82" s="39" t="s">
        <v>1789</v>
      </c>
      <c r="K82" s="40">
        <v>6</v>
      </c>
      <c r="L82" s="39">
        <v>448188</v>
      </c>
      <c r="M82" s="39">
        <v>719128</v>
      </c>
      <c r="N82" s="39">
        <v>1</v>
      </c>
      <c r="O82" s="41"/>
      <c r="P82" s="41"/>
      <c r="Q82" s="41"/>
      <c r="R82" s="25">
        <f t="shared" si="5"/>
        <v>0</v>
      </c>
      <c r="S82" s="26">
        <f t="shared" si="6"/>
        <v>0</v>
      </c>
      <c r="T82" s="41"/>
      <c r="U82" s="41"/>
      <c r="V82" s="25">
        <f t="shared" si="7"/>
        <v>0</v>
      </c>
      <c r="W82" s="26">
        <f t="shared" si="8"/>
        <v>0</v>
      </c>
    </row>
    <row r="83" spans="1:23" x14ac:dyDescent="0.25">
      <c r="A83" s="37">
        <v>5095938</v>
      </c>
      <c r="B83" s="37" t="s">
        <v>1790</v>
      </c>
      <c r="C83" s="38" t="s">
        <v>1791</v>
      </c>
      <c r="D83" s="39" t="s">
        <v>14</v>
      </c>
      <c r="E83" s="39" t="s">
        <v>341</v>
      </c>
      <c r="F83" s="39" t="s">
        <v>443</v>
      </c>
      <c r="G83" s="39" t="s">
        <v>1767</v>
      </c>
      <c r="H83" s="39" t="s">
        <v>443</v>
      </c>
      <c r="I83" s="39" t="s">
        <v>1699</v>
      </c>
      <c r="J83" s="39" t="s">
        <v>1700</v>
      </c>
      <c r="K83" s="40">
        <v>3</v>
      </c>
      <c r="L83" s="39">
        <v>448464</v>
      </c>
      <c r="M83" s="39">
        <v>720017</v>
      </c>
      <c r="N83" s="39">
        <v>1</v>
      </c>
      <c r="O83" s="41"/>
      <c r="P83" s="41"/>
      <c r="Q83" s="41"/>
      <c r="R83" s="25">
        <f t="shared" si="5"/>
        <v>0</v>
      </c>
      <c r="S83" s="26">
        <f t="shared" si="6"/>
        <v>0</v>
      </c>
      <c r="T83" s="41"/>
      <c r="U83" s="41"/>
      <c r="V83" s="25">
        <f t="shared" si="7"/>
        <v>0</v>
      </c>
      <c r="W83" s="26">
        <f t="shared" si="8"/>
        <v>0</v>
      </c>
    </row>
    <row r="84" spans="1:23" x14ac:dyDescent="0.25">
      <c r="A84" s="37">
        <v>5096476</v>
      </c>
      <c r="B84" s="37" t="s">
        <v>1792</v>
      </c>
      <c r="C84" s="38" t="s">
        <v>1793</v>
      </c>
      <c r="D84" s="39" t="s">
        <v>14</v>
      </c>
      <c r="E84" s="39" t="s">
        <v>341</v>
      </c>
      <c r="F84" s="39" t="s">
        <v>443</v>
      </c>
      <c r="G84" s="39" t="s">
        <v>1767</v>
      </c>
      <c r="H84" s="39" t="s">
        <v>443</v>
      </c>
      <c r="I84" s="39" t="s">
        <v>1794</v>
      </c>
      <c r="J84" s="39" t="s">
        <v>1795</v>
      </c>
      <c r="K84" s="40">
        <v>33</v>
      </c>
      <c r="L84" s="39">
        <v>447595</v>
      </c>
      <c r="M84" s="39">
        <v>718088</v>
      </c>
      <c r="N84" s="39">
        <v>1</v>
      </c>
      <c r="O84" s="41"/>
      <c r="P84" s="41"/>
      <c r="Q84" s="41"/>
      <c r="R84" s="25">
        <f t="shared" si="5"/>
        <v>0</v>
      </c>
      <c r="S84" s="26">
        <f t="shared" si="6"/>
        <v>0</v>
      </c>
      <c r="T84" s="41"/>
      <c r="U84" s="41"/>
      <c r="V84" s="25">
        <f t="shared" si="7"/>
        <v>0</v>
      </c>
      <c r="W84" s="26">
        <f t="shared" si="8"/>
        <v>0</v>
      </c>
    </row>
    <row r="85" spans="1:23" x14ac:dyDescent="0.25">
      <c r="A85" s="37">
        <v>8148882</v>
      </c>
      <c r="B85" s="37" t="s">
        <v>1796</v>
      </c>
      <c r="C85" s="38" t="s">
        <v>1797</v>
      </c>
      <c r="D85" s="39" t="s">
        <v>14</v>
      </c>
      <c r="E85" s="39" t="s">
        <v>341</v>
      </c>
      <c r="F85" s="39" t="s">
        <v>443</v>
      </c>
      <c r="G85" s="39" t="s">
        <v>1767</v>
      </c>
      <c r="H85" s="39" t="s">
        <v>443</v>
      </c>
      <c r="I85" s="39" t="s">
        <v>1798</v>
      </c>
      <c r="J85" s="39" t="s">
        <v>1799</v>
      </c>
      <c r="K85" s="40">
        <v>1</v>
      </c>
      <c r="L85" s="39">
        <v>447412</v>
      </c>
      <c r="M85" s="39">
        <v>719145</v>
      </c>
      <c r="N85" s="39">
        <v>1</v>
      </c>
      <c r="O85" s="41"/>
      <c r="P85" s="41"/>
      <c r="Q85" s="41"/>
      <c r="R85" s="25">
        <f t="shared" si="5"/>
        <v>0</v>
      </c>
      <c r="S85" s="26">
        <f t="shared" si="6"/>
        <v>0</v>
      </c>
      <c r="T85" s="41"/>
      <c r="U85" s="41"/>
      <c r="V85" s="25">
        <f t="shared" si="7"/>
        <v>0</v>
      </c>
      <c r="W85" s="26">
        <f t="shared" si="8"/>
        <v>0</v>
      </c>
    </row>
    <row r="86" spans="1:23" x14ac:dyDescent="0.25">
      <c r="A86" s="37">
        <v>5095287</v>
      </c>
      <c r="B86" s="37" t="s">
        <v>1800</v>
      </c>
      <c r="C86" s="38" t="s">
        <v>1801</v>
      </c>
      <c r="D86" s="39" t="s">
        <v>14</v>
      </c>
      <c r="E86" s="39" t="s">
        <v>341</v>
      </c>
      <c r="F86" s="39" t="s">
        <v>443</v>
      </c>
      <c r="G86" s="39" t="s">
        <v>1767</v>
      </c>
      <c r="H86" s="39" t="s">
        <v>443</v>
      </c>
      <c r="I86" s="39" t="s">
        <v>1798</v>
      </c>
      <c r="J86" s="39" t="s">
        <v>1799</v>
      </c>
      <c r="K86" s="40">
        <v>3</v>
      </c>
      <c r="L86" s="39">
        <v>447211</v>
      </c>
      <c r="M86" s="39">
        <v>719476</v>
      </c>
      <c r="N86" s="39">
        <v>1</v>
      </c>
      <c r="O86" s="41"/>
      <c r="P86" s="41"/>
      <c r="Q86" s="41"/>
      <c r="R86" s="25">
        <f t="shared" si="5"/>
        <v>0</v>
      </c>
      <c r="S86" s="26">
        <f t="shared" si="6"/>
        <v>0</v>
      </c>
      <c r="T86" s="41"/>
      <c r="U86" s="41"/>
      <c r="V86" s="25">
        <f t="shared" si="7"/>
        <v>0</v>
      </c>
      <c r="W86" s="26">
        <f t="shared" si="8"/>
        <v>0</v>
      </c>
    </row>
    <row r="87" spans="1:23" x14ac:dyDescent="0.25">
      <c r="A87" s="37">
        <v>5118894</v>
      </c>
      <c r="B87" s="37" t="s">
        <v>1921</v>
      </c>
      <c r="C87" s="38" t="s">
        <v>1922</v>
      </c>
      <c r="D87" s="39" t="s">
        <v>14</v>
      </c>
      <c r="E87" s="39" t="s">
        <v>341</v>
      </c>
      <c r="F87" s="39" t="s">
        <v>1225</v>
      </c>
      <c r="G87" s="39" t="s">
        <v>1923</v>
      </c>
      <c r="H87" s="39" t="s">
        <v>1225</v>
      </c>
      <c r="I87" s="39" t="s">
        <v>1744</v>
      </c>
      <c r="J87" s="39" t="s">
        <v>1745</v>
      </c>
      <c r="K87" s="40" t="s">
        <v>1924</v>
      </c>
      <c r="L87" s="39">
        <v>459346</v>
      </c>
      <c r="M87" s="39">
        <v>721086</v>
      </c>
      <c r="N87" s="39">
        <v>1</v>
      </c>
      <c r="O87" s="41"/>
      <c r="P87" s="41"/>
      <c r="Q87" s="41"/>
      <c r="R87" s="25">
        <f t="shared" si="5"/>
        <v>0</v>
      </c>
      <c r="S87" s="26">
        <f t="shared" si="6"/>
        <v>0</v>
      </c>
      <c r="T87" s="41"/>
      <c r="U87" s="41"/>
      <c r="V87" s="25">
        <f t="shared" si="7"/>
        <v>0</v>
      </c>
      <c r="W87" s="26">
        <f t="shared" si="8"/>
        <v>0</v>
      </c>
    </row>
    <row r="88" spans="1:23" x14ac:dyDescent="0.25">
      <c r="A88" s="37">
        <v>5117911</v>
      </c>
      <c r="B88" s="37" t="s">
        <v>1925</v>
      </c>
      <c r="C88" s="38" t="s">
        <v>1926</v>
      </c>
      <c r="D88" s="39" t="s">
        <v>14</v>
      </c>
      <c r="E88" s="39" t="s">
        <v>341</v>
      </c>
      <c r="F88" s="39" t="s">
        <v>1225</v>
      </c>
      <c r="G88" s="39" t="s">
        <v>1923</v>
      </c>
      <c r="H88" s="39" t="s">
        <v>1225</v>
      </c>
      <c r="I88" s="39" t="s">
        <v>1268</v>
      </c>
      <c r="J88" s="39" t="s">
        <v>1269</v>
      </c>
      <c r="K88" s="40">
        <v>7</v>
      </c>
      <c r="L88" s="39">
        <v>458585</v>
      </c>
      <c r="M88" s="39">
        <v>720065</v>
      </c>
      <c r="N88" s="39">
        <v>1</v>
      </c>
      <c r="O88" s="41"/>
      <c r="P88" s="41"/>
      <c r="Q88" s="41"/>
      <c r="R88" s="25">
        <f t="shared" si="5"/>
        <v>0</v>
      </c>
      <c r="S88" s="26">
        <f t="shared" si="6"/>
        <v>0</v>
      </c>
      <c r="T88" s="41"/>
      <c r="U88" s="41"/>
      <c r="V88" s="25">
        <f t="shared" si="7"/>
        <v>0</v>
      </c>
      <c r="W88" s="26">
        <f t="shared" si="8"/>
        <v>0</v>
      </c>
    </row>
    <row r="89" spans="1:23" x14ac:dyDescent="0.25">
      <c r="A89" s="37">
        <v>5117912</v>
      </c>
      <c r="B89" s="37" t="s">
        <v>1927</v>
      </c>
      <c r="C89" s="38" t="s">
        <v>1928</v>
      </c>
      <c r="D89" s="39" t="s">
        <v>14</v>
      </c>
      <c r="E89" s="39" t="s">
        <v>341</v>
      </c>
      <c r="F89" s="39" t="s">
        <v>1225</v>
      </c>
      <c r="G89" s="39" t="s">
        <v>1923</v>
      </c>
      <c r="H89" s="39" t="s">
        <v>1225</v>
      </c>
      <c r="I89" s="39" t="s">
        <v>1268</v>
      </c>
      <c r="J89" s="39" t="s">
        <v>1269</v>
      </c>
      <c r="K89" s="40" t="s">
        <v>635</v>
      </c>
      <c r="L89" s="39">
        <v>458667</v>
      </c>
      <c r="M89" s="39">
        <v>720064</v>
      </c>
      <c r="N89" s="39">
        <v>1</v>
      </c>
      <c r="O89" s="41"/>
      <c r="P89" s="41"/>
      <c r="Q89" s="41"/>
      <c r="R89" s="25">
        <f t="shared" si="5"/>
        <v>0</v>
      </c>
      <c r="S89" s="26">
        <f t="shared" si="6"/>
        <v>0</v>
      </c>
      <c r="T89" s="41"/>
      <c r="U89" s="41"/>
      <c r="V89" s="25">
        <f t="shared" si="7"/>
        <v>0</v>
      </c>
      <c r="W89" s="26">
        <f t="shared" si="8"/>
        <v>0</v>
      </c>
    </row>
    <row r="90" spans="1:23" x14ac:dyDescent="0.25">
      <c r="A90" s="37">
        <v>8675002</v>
      </c>
      <c r="B90" s="37" t="s">
        <v>1929</v>
      </c>
      <c r="C90" s="38" t="s">
        <v>1930</v>
      </c>
      <c r="D90" s="39" t="s">
        <v>14</v>
      </c>
      <c r="E90" s="39" t="s">
        <v>341</v>
      </c>
      <c r="F90" s="39" t="s">
        <v>1225</v>
      </c>
      <c r="G90" s="39" t="s">
        <v>1923</v>
      </c>
      <c r="H90" s="39" t="s">
        <v>1225</v>
      </c>
      <c r="I90" s="39" t="s">
        <v>1768</v>
      </c>
      <c r="J90" s="39" t="s">
        <v>1769</v>
      </c>
      <c r="K90" s="40">
        <v>18</v>
      </c>
      <c r="L90" s="39">
        <v>458613</v>
      </c>
      <c r="M90" s="39">
        <v>719842</v>
      </c>
      <c r="N90" s="39">
        <v>1</v>
      </c>
      <c r="O90" s="41"/>
      <c r="P90" s="41"/>
      <c r="Q90" s="41"/>
      <c r="R90" s="25">
        <f t="shared" si="5"/>
        <v>0</v>
      </c>
      <c r="S90" s="26">
        <f t="shared" si="6"/>
        <v>0</v>
      </c>
      <c r="T90" s="41"/>
      <c r="U90" s="41"/>
      <c r="V90" s="25">
        <f t="shared" si="7"/>
        <v>0</v>
      </c>
      <c r="W90" s="26">
        <f t="shared" si="8"/>
        <v>0</v>
      </c>
    </row>
    <row r="91" spans="1:23" x14ac:dyDescent="0.25">
      <c r="A91" s="37">
        <v>5130151</v>
      </c>
      <c r="B91" s="37" t="s">
        <v>2024</v>
      </c>
      <c r="C91" s="38" t="s">
        <v>2025</v>
      </c>
      <c r="D91" s="39" t="s">
        <v>14</v>
      </c>
      <c r="E91" s="39" t="s">
        <v>341</v>
      </c>
      <c r="F91" s="39" t="s">
        <v>1225</v>
      </c>
      <c r="G91" s="39" t="s">
        <v>2026</v>
      </c>
      <c r="H91" s="39" t="s">
        <v>2027</v>
      </c>
      <c r="I91" s="39" t="s">
        <v>1591</v>
      </c>
      <c r="J91" s="39" t="s">
        <v>1592</v>
      </c>
      <c r="K91" s="39">
        <v>6</v>
      </c>
      <c r="L91" s="39">
        <v>457364</v>
      </c>
      <c r="M91" s="39">
        <v>717812</v>
      </c>
      <c r="N91" s="39">
        <v>1</v>
      </c>
      <c r="O91" s="41"/>
      <c r="P91" s="41"/>
      <c r="Q91" s="41"/>
      <c r="R91" s="25">
        <f t="shared" si="5"/>
        <v>0</v>
      </c>
      <c r="S91" s="26">
        <f t="shared" si="6"/>
        <v>0</v>
      </c>
      <c r="T91" s="41"/>
      <c r="U91" s="41"/>
      <c r="V91" s="25">
        <f t="shared" si="7"/>
        <v>0</v>
      </c>
      <c r="W91" s="26">
        <f t="shared" si="8"/>
        <v>0</v>
      </c>
    </row>
  </sheetData>
  <sheetProtection algorithmName="SHA-512" hashValue="z0o3Jf+wZ8sExtkfreRvw2n7PxJ+ytO2E9L3JwHfvgWacVGM1gEjORqK9YDI+DF5s+qifysfbT3byAouBCvPeA==" saltValue="JOVkf1RM8DIemzbUheZUPA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W50"/>
  <sheetViews>
    <sheetView topLeftCell="J11" workbookViewId="0">
      <selection activeCell="S18" sqref="S18"/>
    </sheetView>
  </sheetViews>
  <sheetFormatPr defaultColWidth="8.7109375" defaultRowHeight="15" x14ac:dyDescent="0.25"/>
  <cols>
    <col min="1" max="1" width="8.7109375" style="4"/>
    <col min="2" max="2" width="10.28515625" style="4" customWidth="1"/>
    <col min="3" max="11" width="8.7109375" style="4"/>
    <col min="12" max="12" width="14.5703125" style="4" customWidth="1"/>
    <col min="13" max="14" width="8.7109375" style="4"/>
    <col min="15" max="15" width="17.140625" style="4" customWidth="1"/>
    <col min="16" max="16" width="12.42578125" style="4" customWidth="1"/>
    <col min="17" max="17" width="18" style="4" customWidth="1"/>
    <col min="18" max="18" width="8.7109375" style="4"/>
    <col min="19" max="19" width="15.28515625" style="4" customWidth="1"/>
    <col min="20" max="20" width="8.7109375" style="4"/>
    <col min="21" max="21" width="21.5703125" style="4" customWidth="1"/>
    <col min="22" max="22" width="8.7109375" style="4"/>
    <col min="23" max="23" width="17" style="4" customWidth="1"/>
    <col min="24" max="16384" width="8.7109375" style="4"/>
  </cols>
  <sheetData>
    <row r="1" spans="1:23" ht="15.75" thickBot="1" x14ac:dyDescent="0.3">
      <c r="A1" s="1" t="s">
        <v>2048</v>
      </c>
      <c r="B1" s="1" t="s">
        <v>2050</v>
      </c>
      <c r="C1" s="1" t="s">
        <v>2052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2060</v>
      </c>
      <c r="B2" s="1">
        <f>M14</f>
        <v>35</v>
      </c>
      <c r="C2" s="1" t="str">
        <f>E16</f>
        <v>GDAŃSKI</v>
      </c>
      <c r="D2" s="1"/>
      <c r="E2" s="1"/>
      <c r="F2" s="1"/>
      <c r="G2" s="57" t="s">
        <v>2079</v>
      </c>
      <c r="H2" s="58"/>
      <c r="I2" s="59"/>
      <c r="J2" s="60" t="s">
        <v>2080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2081</v>
      </c>
      <c r="G3" s="7" t="s">
        <v>2082</v>
      </c>
      <c r="H3" s="1" t="s">
        <v>2083</v>
      </c>
      <c r="I3" s="8" t="s">
        <v>2084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2085</v>
      </c>
      <c r="Q3" s="1" t="s">
        <v>2086</v>
      </c>
      <c r="S3" s="1"/>
      <c r="T3" s="1"/>
      <c r="U3" s="1"/>
      <c r="V3" s="1"/>
    </row>
    <row r="4" spans="1:23" ht="45" x14ac:dyDescent="0.25">
      <c r="A4" s="50" t="s">
        <v>2087</v>
      </c>
      <c r="B4" s="50"/>
      <c r="C4" s="50"/>
      <c r="D4" s="50"/>
      <c r="E4" s="50"/>
      <c r="F4" s="10" t="s">
        <v>2088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ROUND(SUM(Q16:Q50)*60,2)</f>
        <v>0</v>
      </c>
      <c r="K4" s="2">
        <f>SUM(R16:R50)*60</f>
        <v>0</v>
      </c>
      <c r="L4" s="29">
        <f>SUM(S16:S50)*60</f>
        <v>0</v>
      </c>
      <c r="N4" s="51" t="s">
        <v>2089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2090</v>
      </c>
      <c r="B5" s="50"/>
      <c r="C5" s="50"/>
      <c r="D5" s="50"/>
      <c r="E5" s="50"/>
      <c r="F5" s="10" t="s">
        <v>2091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ROUND(SUM(U16:U50)*60,2)</f>
        <v>0</v>
      </c>
      <c r="K5" s="2">
        <f>SUM(V16:V50)*60</f>
        <v>0</v>
      </c>
      <c r="L5" s="29">
        <f>SUM(W16:W50)*60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2092</v>
      </c>
      <c r="B6" s="53"/>
      <c r="C6" s="53"/>
      <c r="D6" s="53"/>
      <c r="E6" s="53"/>
      <c r="F6" s="3" t="s">
        <v>2093</v>
      </c>
      <c r="G6" s="15"/>
      <c r="H6" s="12">
        <f t="shared" ref="H6:H10" si="0">G6*0.23</f>
        <v>0</v>
      </c>
      <c r="I6" s="30">
        <f>ROUND(G6+H6,2)</f>
        <v>0</v>
      </c>
      <c r="J6" s="54" t="s">
        <v>2094</v>
      </c>
      <c r="K6" s="55"/>
      <c r="L6" s="56"/>
      <c r="P6" s="9" t="s">
        <v>2085</v>
      </c>
      <c r="Q6" s="1" t="s">
        <v>2086</v>
      </c>
      <c r="S6" s="5"/>
      <c r="T6" s="5"/>
    </row>
    <row r="7" spans="1:23" ht="68.25" x14ac:dyDescent="0.25">
      <c r="A7" s="53" t="s">
        <v>2095</v>
      </c>
      <c r="B7" s="53"/>
      <c r="C7" s="53"/>
      <c r="D7" s="53"/>
      <c r="E7" s="53"/>
      <c r="F7" s="3" t="s">
        <v>2096</v>
      </c>
      <c r="G7" s="15"/>
      <c r="H7" s="12">
        <f t="shared" si="0"/>
        <v>0</v>
      </c>
      <c r="I7" s="30">
        <f>ROUND(G6+H6,2)</f>
        <v>0</v>
      </c>
      <c r="J7" s="54" t="s">
        <v>2094</v>
      </c>
      <c r="K7" s="55"/>
      <c r="L7" s="56"/>
      <c r="P7" s="9"/>
      <c r="Q7" s="1"/>
      <c r="S7" s="5"/>
      <c r="T7" s="5"/>
    </row>
    <row r="8" spans="1:23" ht="57" x14ac:dyDescent="0.25">
      <c r="A8" s="53" t="s">
        <v>2097</v>
      </c>
      <c r="B8" s="53"/>
      <c r="C8" s="53"/>
      <c r="D8" s="53"/>
      <c r="E8" s="53"/>
      <c r="F8" s="3" t="s">
        <v>2098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2099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2100</v>
      </c>
      <c r="B9" s="65"/>
      <c r="C9" s="65"/>
      <c r="D9" s="65"/>
      <c r="E9" s="65"/>
      <c r="F9" s="3" t="s">
        <v>2101</v>
      </c>
      <c r="G9" s="15"/>
      <c r="H9" s="12">
        <f t="shared" si="0"/>
        <v>0</v>
      </c>
      <c r="I9" s="30">
        <f>ROUND(G9+H9,2)</f>
        <v>0</v>
      </c>
      <c r="J9" s="66" t="s">
        <v>2094</v>
      </c>
      <c r="K9" s="67"/>
      <c r="L9" s="68"/>
      <c r="M9" s="1"/>
      <c r="N9" s="16"/>
    </row>
    <row r="10" spans="1:23" ht="57.75" thickBot="1" x14ac:dyDescent="0.3">
      <c r="A10" s="65" t="s">
        <v>2102</v>
      </c>
      <c r="B10" s="65"/>
      <c r="C10" s="65"/>
      <c r="D10" s="65"/>
      <c r="E10" s="65"/>
      <c r="F10" s="3" t="s">
        <v>2103</v>
      </c>
      <c r="G10" s="17"/>
      <c r="H10" s="18">
        <f t="shared" si="0"/>
        <v>0</v>
      </c>
      <c r="I10" s="30">
        <f>ROUND(G10+H10,2)</f>
        <v>0</v>
      </c>
      <c r="J10" s="69" t="s">
        <v>2094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2104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2105</v>
      </c>
      <c r="I12" s="75"/>
      <c r="J12" s="76"/>
      <c r="K12" s="76"/>
      <c r="L12" s="77"/>
      <c r="M12" s="78" t="s">
        <v>2106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6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35</v>
      </c>
      <c r="N14" s="23">
        <f>SUM(N16:N50)</f>
        <v>35</v>
      </c>
      <c r="P14" s="63" t="s">
        <v>2107</v>
      </c>
      <c r="Q14" s="64"/>
      <c r="R14" s="64"/>
      <c r="S14" s="64"/>
      <c r="T14" s="63" t="s">
        <v>2108</v>
      </c>
      <c r="U14" s="64"/>
      <c r="V14" s="64"/>
      <c r="W14" s="64"/>
    </row>
    <row r="15" spans="1:23" ht="78.7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2046</v>
      </c>
      <c r="O15" s="24" t="s">
        <v>2109</v>
      </c>
      <c r="P15" s="24" t="s">
        <v>2110</v>
      </c>
      <c r="Q15" s="24" t="s">
        <v>2111</v>
      </c>
      <c r="R15" s="24" t="s">
        <v>2112</v>
      </c>
      <c r="S15" s="24" t="s">
        <v>2113</v>
      </c>
      <c r="T15" s="24" t="s">
        <v>2114</v>
      </c>
      <c r="U15" s="24" t="s">
        <v>2111</v>
      </c>
      <c r="V15" s="24" t="s">
        <v>2112</v>
      </c>
      <c r="W15" s="24" t="s">
        <v>2113</v>
      </c>
    </row>
    <row r="16" spans="1:23" x14ac:dyDescent="0.25">
      <c r="A16" s="37">
        <v>5072595</v>
      </c>
      <c r="B16" s="37" t="s">
        <v>312</v>
      </c>
      <c r="C16" s="38" t="s">
        <v>313</v>
      </c>
      <c r="D16" s="39" t="s">
        <v>14</v>
      </c>
      <c r="E16" s="39" t="s">
        <v>314</v>
      </c>
      <c r="F16" s="39" t="s">
        <v>315</v>
      </c>
      <c r="G16" s="39" t="s">
        <v>316</v>
      </c>
      <c r="H16" s="39" t="s">
        <v>317</v>
      </c>
      <c r="I16" s="39" t="s">
        <v>174</v>
      </c>
      <c r="J16" s="39" t="s">
        <v>175</v>
      </c>
      <c r="K16" s="40">
        <v>58</v>
      </c>
      <c r="L16" s="39">
        <v>491662</v>
      </c>
      <c r="M16" s="39">
        <v>712188</v>
      </c>
      <c r="N16" s="39">
        <v>1</v>
      </c>
      <c r="O16" s="41"/>
      <c r="P16" s="41"/>
      <c r="Q16" s="41"/>
      <c r="R16" s="25">
        <f>ROUND(Q16*0.23,2)</f>
        <v>0</v>
      </c>
      <c r="S16" s="26">
        <f>ROUND(SUM(Q16:R16),2)</f>
        <v>0</v>
      </c>
      <c r="T16" s="41"/>
      <c r="U16" s="41"/>
      <c r="V16" s="25">
        <f>ROUND(U16*0.23,2)</f>
        <v>0</v>
      </c>
      <c r="W16" s="26">
        <f>ROUND(SUM(U16:V16),2)</f>
        <v>0</v>
      </c>
    </row>
    <row r="17" spans="1:23" x14ac:dyDescent="0.25">
      <c r="A17" s="37">
        <v>5072861</v>
      </c>
      <c r="B17" s="37" t="s">
        <v>318</v>
      </c>
      <c r="C17" s="38" t="s">
        <v>319</v>
      </c>
      <c r="D17" s="39" t="s">
        <v>14</v>
      </c>
      <c r="E17" s="39" t="s">
        <v>314</v>
      </c>
      <c r="F17" s="39" t="s">
        <v>315</v>
      </c>
      <c r="G17" s="39" t="s">
        <v>320</v>
      </c>
      <c r="H17" s="39" t="s">
        <v>315</v>
      </c>
      <c r="I17" s="39" t="s">
        <v>321</v>
      </c>
      <c r="J17" s="39" t="s">
        <v>322</v>
      </c>
      <c r="K17" s="40">
        <v>21</v>
      </c>
      <c r="L17" s="39">
        <v>489937</v>
      </c>
      <c r="M17" s="39">
        <v>709406</v>
      </c>
      <c r="N17" s="39">
        <v>1</v>
      </c>
      <c r="O17" s="41"/>
      <c r="P17" s="41"/>
      <c r="Q17" s="41"/>
      <c r="R17" s="25">
        <f t="shared" ref="R17:R50" si="1">ROUND(Q17*0.23,2)</f>
        <v>0</v>
      </c>
      <c r="S17" s="26">
        <f t="shared" ref="S17:S50" si="2">ROUND(SUM(Q17:R17),2)</f>
        <v>0</v>
      </c>
      <c r="T17" s="41"/>
      <c r="U17" s="41"/>
      <c r="V17" s="25">
        <f t="shared" ref="V17:V50" si="3">ROUND(U17*0.23,2)</f>
        <v>0</v>
      </c>
      <c r="W17" s="26">
        <f t="shared" ref="W17:W50" si="4">ROUND(SUM(U17:V17),2)</f>
        <v>0</v>
      </c>
    </row>
    <row r="18" spans="1:23" x14ac:dyDescent="0.25">
      <c r="A18" s="37">
        <v>5073066</v>
      </c>
      <c r="B18" s="37" t="s">
        <v>323</v>
      </c>
      <c r="C18" s="38" t="s">
        <v>324</v>
      </c>
      <c r="D18" s="39" t="s">
        <v>14</v>
      </c>
      <c r="E18" s="39" t="s">
        <v>314</v>
      </c>
      <c r="F18" s="39" t="s">
        <v>315</v>
      </c>
      <c r="G18" s="39" t="s">
        <v>325</v>
      </c>
      <c r="H18" s="39" t="s">
        <v>326</v>
      </c>
      <c r="I18" s="39" t="s">
        <v>17</v>
      </c>
      <c r="J18" s="39" t="s">
        <v>18</v>
      </c>
      <c r="K18" s="40">
        <v>1</v>
      </c>
      <c r="L18" s="39">
        <v>490133</v>
      </c>
      <c r="M18" s="39">
        <v>705652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5073706</v>
      </c>
      <c r="B19" s="37" t="s">
        <v>327</v>
      </c>
      <c r="C19" s="38" t="s">
        <v>328</v>
      </c>
      <c r="D19" s="39" t="s">
        <v>14</v>
      </c>
      <c r="E19" s="39" t="s">
        <v>314</v>
      </c>
      <c r="F19" s="39" t="s">
        <v>315</v>
      </c>
      <c r="G19" s="39" t="s">
        <v>329</v>
      </c>
      <c r="H19" s="39" t="s">
        <v>330</v>
      </c>
      <c r="I19" s="39" t="s">
        <v>331</v>
      </c>
      <c r="J19" s="39" t="s">
        <v>332</v>
      </c>
      <c r="K19" s="40">
        <v>3</v>
      </c>
      <c r="L19" s="39">
        <v>487749</v>
      </c>
      <c r="M19" s="39">
        <v>709126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5073933</v>
      </c>
      <c r="B20" s="37" t="s">
        <v>333</v>
      </c>
      <c r="C20" s="38" t="s">
        <v>334</v>
      </c>
      <c r="D20" s="39" t="s">
        <v>14</v>
      </c>
      <c r="E20" s="39" t="s">
        <v>314</v>
      </c>
      <c r="F20" s="39" t="s">
        <v>315</v>
      </c>
      <c r="G20" s="39" t="s">
        <v>335</v>
      </c>
      <c r="H20" s="39" t="s">
        <v>336</v>
      </c>
      <c r="I20" s="39" t="s">
        <v>17</v>
      </c>
      <c r="J20" s="39" t="s">
        <v>337</v>
      </c>
      <c r="K20" s="40" t="s">
        <v>338</v>
      </c>
      <c r="L20" s="39">
        <v>485340</v>
      </c>
      <c r="M20" s="39">
        <v>712171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5074333</v>
      </c>
      <c r="B21" s="37" t="s">
        <v>495</v>
      </c>
      <c r="C21" s="38" t="s">
        <v>496</v>
      </c>
      <c r="D21" s="39" t="s">
        <v>14</v>
      </c>
      <c r="E21" s="39" t="s">
        <v>314</v>
      </c>
      <c r="F21" s="39" t="s">
        <v>497</v>
      </c>
      <c r="G21" s="39" t="s">
        <v>498</v>
      </c>
      <c r="H21" s="39" t="s">
        <v>499</v>
      </c>
      <c r="I21" s="39" t="s">
        <v>500</v>
      </c>
      <c r="J21" s="39" t="s">
        <v>501</v>
      </c>
      <c r="K21" s="40">
        <v>11</v>
      </c>
      <c r="L21" s="39">
        <v>468303</v>
      </c>
      <c r="M21" s="39">
        <v>710772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25">
      <c r="A22" s="37">
        <v>5074416</v>
      </c>
      <c r="B22" s="37" t="s">
        <v>502</v>
      </c>
      <c r="C22" s="38" t="s">
        <v>503</v>
      </c>
      <c r="D22" s="39" t="s">
        <v>14</v>
      </c>
      <c r="E22" s="39" t="s">
        <v>314</v>
      </c>
      <c r="F22" s="39" t="s">
        <v>497</v>
      </c>
      <c r="G22" s="39" t="s">
        <v>504</v>
      </c>
      <c r="H22" s="39" t="s">
        <v>505</v>
      </c>
      <c r="I22" s="39" t="s">
        <v>506</v>
      </c>
      <c r="J22" s="39" t="s">
        <v>507</v>
      </c>
      <c r="K22" s="40">
        <v>7</v>
      </c>
      <c r="L22" s="39">
        <v>463508</v>
      </c>
      <c r="M22" s="39">
        <v>707450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25">
      <c r="A23" s="37">
        <v>7847593</v>
      </c>
      <c r="B23" s="37" t="s">
        <v>515</v>
      </c>
      <c r="C23" s="38" t="s">
        <v>516</v>
      </c>
      <c r="D23" s="39" t="s">
        <v>14</v>
      </c>
      <c r="E23" s="39" t="s">
        <v>314</v>
      </c>
      <c r="F23" s="39" t="s">
        <v>497</v>
      </c>
      <c r="G23" s="39" t="s">
        <v>513</v>
      </c>
      <c r="H23" s="39" t="s">
        <v>514</v>
      </c>
      <c r="I23" s="39" t="s">
        <v>517</v>
      </c>
      <c r="J23" s="39" t="s">
        <v>518</v>
      </c>
      <c r="K23" s="40">
        <v>3</v>
      </c>
      <c r="L23" s="39">
        <v>471623</v>
      </c>
      <c r="M23" s="39">
        <v>716374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  <row r="24" spans="1:23" x14ac:dyDescent="0.25">
      <c r="A24" s="37">
        <v>8286981</v>
      </c>
      <c r="B24" s="37" t="s">
        <v>519</v>
      </c>
      <c r="C24" s="38" t="s">
        <v>520</v>
      </c>
      <c r="D24" s="39" t="s">
        <v>14</v>
      </c>
      <c r="E24" s="39" t="s">
        <v>314</v>
      </c>
      <c r="F24" s="39" t="s">
        <v>497</v>
      </c>
      <c r="G24" s="39" t="s">
        <v>513</v>
      </c>
      <c r="H24" s="39" t="s">
        <v>514</v>
      </c>
      <c r="I24" s="39" t="s">
        <v>521</v>
      </c>
      <c r="J24" s="39" t="s">
        <v>522</v>
      </c>
      <c r="K24" s="40">
        <v>1</v>
      </c>
      <c r="L24" s="39">
        <v>471975</v>
      </c>
      <c r="M24" s="39">
        <v>715803</v>
      </c>
      <c r="N24" s="39">
        <v>1</v>
      </c>
      <c r="O24" s="41"/>
      <c r="P24" s="41"/>
      <c r="Q24" s="41"/>
      <c r="R24" s="25">
        <f t="shared" si="1"/>
        <v>0</v>
      </c>
      <c r="S24" s="26">
        <f t="shared" si="2"/>
        <v>0</v>
      </c>
      <c r="T24" s="41"/>
      <c r="U24" s="41"/>
      <c r="V24" s="25">
        <f t="shared" si="3"/>
        <v>0</v>
      </c>
      <c r="W24" s="26">
        <f t="shared" si="4"/>
        <v>0</v>
      </c>
    </row>
    <row r="25" spans="1:23" x14ac:dyDescent="0.25">
      <c r="A25" s="37">
        <v>5076734</v>
      </c>
      <c r="B25" s="37" t="s">
        <v>523</v>
      </c>
      <c r="C25" s="38" t="s">
        <v>524</v>
      </c>
      <c r="D25" s="39" t="s">
        <v>14</v>
      </c>
      <c r="E25" s="39" t="s">
        <v>314</v>
      </c>
      <c r="F25" s="39" t="s">
        <v>497</v>
      </c>
      <c r="G25" s="39" t="s">
        <v>525</v>
      </c>
      <c r="H25" s="39" t="s">
        <v>526</v>
      </c>
      <c r="I25" s="39" t="s">
        <v>25</v>
      </c>
      <c r="J25" s="39" t="s">
        <v>26</v>
      </c>
      <c r="K25" s="40">
        <v>5</v>
      </c>
      <c r="L25" s="39">
        <v>467764</v>
      </c>
      <c r="M25" s="39">
        <v>713317</v>
      </c>
      <c r="N25" s="39">
        <v>1</v>
      </c>
      <c r="O25" s="41"/>
      <c r="P25" s="41"/>
      <c r="Q25" s="41"/>
      <c r="R25" s="25">
        <f t="shared" si="1"/>
        <v>0</v>
      </c>
      <c r="S25" s="26">
        <f t="shared" si="2"/>
        <v>0</v>
      </c>
      <c r="T25" s="41"/>
      <c r="U25" s="41"/>
      <c r="V25" s="25">
        <f t="shared" si="3"/>
        <v>0</v>
      </c>
      <c r="W25" s="26">
        <f t="shared" si="4"/>
        <v>0</v>
      </c>
    </row>
    <row r="26" spans="1:23" x14ac:dyDescent="0.25">
      <c r="A26" s="37">
        <v>5080210</v>
      </c>
      <c r="B26" s="37" t="s">
        <v>735</v>
      </c>
      <c r="C26" s="38" t="s">
        <v>736</v>
      </c>
      <c r="D26" s="39" t="s">
        <v>14</v>
      </c>
      <c r="E26" s="39" t="s">
        <v>314</v>
      </c>
      <c r="F26" s="39" t="s">
        <v>733</v>
      </c>
      <c r="G26" s="39" t="s">
        <v>737</v>
      </c>
      <c r="H26" s="39" t="s">
        <v>738</v>
      </c>
      <c r="I26" s="39" t="s">
        <v>739</v>
      </c>
      <c r="J26" s="39" t="s">
        <v>740</v>
      </c>
      <c r="K26" s="40">
        <v>4</v>
      </c>
      <c r="L26" s="39">
        <v>473920</v>
      </c>
      <c r="M26" s="39">
        <v>707660</v>
      </c>
      <c r="N26" s="39">
        <v>1</v>
      </c>
      <c r="O26" s="41"/>
      <c r="P26" s="41"/>
      <c r="Q26" s="41"/>
      <c r="R26" s="25">
        <f t="shared" si="1"/>
        <v>0</v>
      </c>
      <c r="S26" s="26">
        <f t="shared" si="2"/>
        <v>0</v>
      </c>
      <c r="T26" s="41"/>
      <c r="U26" s="41"/>
      <c r="V26" s="25">
        <f t="shared" si="3"/>
        <v>0</v>
      </c>
      <c r="W26" s="26">
        <f t="shared" si="4"/>
        <v>0</v>
      </c>
    </row>
    <row r="27" spans="1:23" x14ac:dyDescent="0.25">
      <c r="A27" s="37">
        <v>5080909</v>
      </c>
      <c r="B27" s="37" t="s">
        <v>741</v>
      </c>
      <c r="C27" s="38" t="s">
        <v>742</v>
      </c>
      <c r="D27" s="39" t="s">
        <v>14</v>
      </c>
      <c r="E27" s="39" t="s">
        <v>314</v>
      </c>
      <c r="F27" s="39" t="s">
        <v>733</v>
      </c>
      <c r="G27" s="39" t="s">
        <v>743</v>
      </c>
      <c r="H27" s="39" t="s">
        <v>744</v>
      </c>
      <c r="I27" s="39" t="s">
        <v>25</v>
      </c>
      <c r="J27" s="39" t="s">
        <v>26</v>
      </c>
      <c r="K27" s="40">
        <v>9</v>
      </c>
      <c r="L27" s="39">
        <v>477134</v>
      </c>
      <c r="M27" s="39">
        <v>706616</v>
      </c>
      <c r="N27" s="39">
        <v>1</v>
      </c>
      <c r="O27" s="41"/>
      <c r="P27" s="41"/>
      <c r="Q27" s="41"/>
      <c r="R27" s="25">
        <f t="shared" si="1"/>
        <v>0</v>
      </c>
      <c r="S27" s="26">
        <f t="shared" si="2"/>
        <v>0</v>
      </c>
      <c r="T27" s="41"/>
      <c r="U27" s="41"/>
      <c r="V27" s="25">
        <f t="shared" si="3"/>
        <v>0</v>
      </c>
      <c r="W27" s="26">
        <f t="shared" si="4"/>
        <v>0</v>
      </c>
    </row>
    <row r="28" spans="1:23" x14ac:dyDescent="0.25">
      <c r="A28" s="37">
        <v>5081005</v>
      </c>
      <c r="B28" s="37" t="s">
        <v>745</v>
      </c>
      <c r="C28" s="38" t="s">
        <v>746</v>
      </c>
      <c r="D28" s="39" t="s">
        <v>14</v>
      </c>
      <c r="E28" s="39" t="s">
        <v>314</v>
      </c>
      <c r="F28" s="39" t="s">
        <v>733</v>
      </c>
      <c r="G28" s="39" t="s">
        <v>747</v>
      </c>
      <c r="H28" s="39" t="s">
        <v>748</v>
      </c>
      <c r="I28" s="39" t="s">
        <v>749</v>
      </c>
      <c r="J28" s="39" t="s">
        <v>750</v>
      </c>
      <c r="K28" s="40">
        <v>12</v>
      </c>
      <c r="L28" s="39">
        <v>475862</v>
      </c>
      <c r="M28" s="39">
        <v>707407</v>
      </c>
      <c r="N28" s="39">
        <v>1</v>
      </c>
      <c r="O28" s="41"/>
      <c r="P28" s="41"/>
      <c r="Q28" s="41"/>
      <c r="R28" s="25">
        <f t="shared" si="1"/>
        <v>0</v>
      </c>
      <c r="S28" s="26">
        <f t="shared" si="2"/>
        <v>0</v>
      </c>
      <c r="T28" s="41"/>
      <c r="U28" s="41"/>
      <c r="V28" s="25">
        <f t="shared" si="3"/>
        <v>0</v>
      </c>
      <c r="W28" s="26">
        <f t="shared" si="4"/>
        <v>0</v>
      </c>
    </row>
    <row r="29" spans="1:23" x14ac:dyDescent="0.25">
      <c r="A29" s="37">
        <v>5081221</v>
      </c>
      <c r="B29" s="37" t="s">
        <v>751</v>
      </c>
      <c r="C29" s="38" t="s">
        <v>752</v>
      </c>
      <c r="D29" s="39" t="s">
        <v>14</v>
      </c>
      <c r="E29" s="39" t="s">
        <v>314</v>
      </c>
      <c r="F29" s="39" t="s">
        <v>733</v>
      </c>
      <c r="G29" s="39" t="s">
        <v>753</v>
      </c>
      <c r="H29" s="39" t="s">
        <v>754</v>
      </c>
      <c r="I29" s="39" t="s">
        <v>731</v>
      </c>
      <c r="J29" s="39" t="s">
        <v>732</v>
      </c>
      <c r="K29" s="40">
        <v>8</v>
      </c>
      <c r="L29" s="39">
        <v>483276</v>
      </c>
      <c r="M29" s="39">
        <v>717775</v>
      </c>
      <c r="N29" s="39">
        <v>1</v>
      </c>
      <c r="O29" s="41"/>
      <c r="P29" s="41"/>
      <c r="Q29" s="41"/>
      <c r="R29" s="25">
        <f t="shared" si="1"/>
        <v>0</v>
      </c>
      <c r="S29" s="26">
        <f t="shared" si="2"/>
        <v>0</v>
      </c>
      <c r="T29" s="41"/>
      <c r="U29" s="41"/>
      <c r="V29" s="25">
        <f t="shared" si="3"/>
        <v>0</v>
      </c>
      <c r="W29" s="26">
        <f t="shared" si="4"/>
        <v>0</v>
      </c>
    </row>
    <row r="30" spans="1:23" x14ac:dyDescent="0.25">
      <c r="A30" s="37">
        <v>5084011</v>
      </c>
      <c r="B30" s="37" t="s">
        <v>757</v>
      </c>
      <c r="C30" s="38" t="s">
        <v>758</v>
      </c>
      <c r="D30" s="39" t="s">
        <v>14</v>
      </c>
      <c r="E30" s="39" t="s">
        <v>314</v>
      </c>
      <c r="F30" s="39" t="s">
        <v>733</v>
      </c>
      <c r="G30" s="39" t="s">
        <v>759</v>
      </c>
      <c r="H30" s="39" t="s">
        <v>760</v>
      </c>
      <c r="I30" s="39" t="s">
        <v>25</v>
      </c>
      <c r="J30" s="39" t="s">
        <v>26</v>
      </c>
      <c r="K30" s="40">
        <v>10</v>
      </c>
      <c r="L30" s="39">
        <v>487003</v>
      </c>
      <c r="M30" s="39">
        <v>718599</v>
      </c>
      <c r="N30" s="39">
        <v>1</v>
      </c>
      <c r="O30" s="41"/>
      <c r="P30" s="41"/>
      <c r="Q30" s="41"/>
      <c r="R30" s="25">
        <f t="shared" si="1"/>
        <v>0</v>
      </c>
      <c r="S30" s="26">
        <f t="shared" si="2"/>
        <v>0</v>
      </c>
      <c r="T30" s="41"/>
      <c r="U30" s="41"/>
      <c r="V30" s="25">
        <f t="shared" si="3"/>
        <v>0</v>
      </c>
      <c r="W30" s="26">
        <f t="shared" si="4"/>
        <v>0</v>
      </c>
    </row>
    <row r="31" spans="1:23" x14ac:dyDescent="0.25">
      <c r="A31" s="37">
        <v>5084660</v>
      </c>
      <c r="B31" s="37" t="s">
        <v>792</v>
      </c>
      <c r="C31" s="38" t="s">
        <v>793</v>
      </c>
      <c r="D31" s="39" t="s">
        <v>14</v>
      </c>
      <c r="E31" s="39" t="s">
        <v>314</v>
      </c>
      <c r="F31" s="39" t="s">
        <v>794</v>
      </c>
      <c r="G31" s="39" t="s">
        <v>795</v>
      </c>
      <c r="H31" s="39" t="s">
        <v>796</v>
      </c>
      <c r="I31" s="39" t="s">
        <v>423</v>
      </c>
      <c r="J31" s="39" t="s">
        <v>424</v>
      </c>
      <c r="K31" s="40">
        <v>1</v>
      </c>
      <c r="L31" s="39">
        <v>452785</v>
      </c>
      <c r="M31" s="39">
        <v>700732</v>
      </c>
      <c r="N31" s="39">
        <v>1</v>
      </c>
      <c r="O31" s="41"/>
      <c r="P31" s="41"/>
      <c r="Q31" s="41"/>
      <c r="R31" s="25">
        <f t="shared" si="1"/>
        <v>0</v>
      </c>
      <c r="S31" s="26">
        <f t="shared" si="2"/>
        <v>0</v>
      </c>
      <c r="T31" s="41"/>
      <c r="U31" s="41"/>
      <c r="V31" s="25">
        <f t="shared" si="3"/>
        <v>0</v>
      </c>
      <c r="W31" s="26">
        <f t="shared" si="4"/>
        <v>0</v>
      </c>
    </row>
    <row r="32" spans="1:23" x14ac:dyDescent="0.25">
      <c r="A32" s="37">
        <v>5085263</v>
      </c>
      <c r="B32" s="37" t="s">
        <v>797</v>
      </c>
      <c r="C32" s="38" t="s">
        <v>798</v>
      </c>
      <c r="D32" s="39" t="s">
        <v>14</v>
      </c>
      <c r="E32" s="39" t="s">
        <v>314</v>
      </c>
      <c r="F32" s="39" t="s">
        <v>794</v>
      </c>
      <c r="G32" s="39" t="s">
        <v>799</v>
      </c>
      <c r="H32" s="39" t="s">
        <v>800</v>
      </c>
      <c r="I32" s="39" t="s">
        <v>25</v>
      </c>
      <c r="J32" s="39" t="s">
        <v>26</v>
      </c>
      <c r="K32" s="40">
        <v>4</v>
      </c>
      <c r="L32" s="39">
        <v>452411</v>
      </c>
      <c r="M32" s="39">
        <v>707846</v>
      </c>
      <c r="N32" s="39">
        <v>1</v>
      </c>
      <c r="O32" s="41"/>
      <c r="P32" s="41"/>
      <c r="Q32" s="41"/>
      <c r="R32" s="25">
        <f t="shared" si="1"/>
        <v>0</v>
      </c>
      <c r="S32" s="26">
        <f t="shared" si="2"/>
        <v>0</v>
      </c>
      <c r="T32" s="41"/>
      <c r="U32" s="41"/>
      <c r="V32" s="25">
        <f t="shared" si="3"/>
        <v>0</v>
      </c>
      <c r="W32" s="26">
        <f t="shared" si="4"/>
        <v>0</v>
      </c>
    </row>
    <row r="33" spans="1:23" x14ac:dyDescent="0.25">
      <c r="A33" s="37">
        <v>5085690</v>
      </c>
      <c r="B33" s="37" t="s">
        <v>801</v>
      </c>
      <c r="C33" s="38" t="s">
        <v>802</v>
      </c>
      <c r="D33" s="39" t="s">
        <v>14</v>
      </c>
      <c r="E33" s="39" t="s">
        <v>314</v>
      </c>
      <c r="F33" s="39" t="s">
        <v>794</v>
      </c>
      <c r="G33" s="39" t="s">
        <v>803</v>
      </c>
      <c r="H33" s="39" t="s">
        <v>804</v>
      </c>
      <c r="I33" s="39" t="s">
        <v>25</v>
      </c>
      <c r="J33" s="39" t="s">
        <v>26</v>
      </c>
      <c r="K33" s="40">
        <v>3</v>
      </c>
      <c r="L33" s="39">
        <v>458722</v>
      </c>
      <c r="M33" s="39">
        <v>707076</v>
      </c>
      <c r="N33" s="39">
        <v>1</v>
      </c>
      <c r="O33" s="41"/>
      <c r="P33" s="41"/>
      <c r="Q33" s="41"/>
      <c r="R33" s="25">
        <f t="shared" si="1"/>
        <v>0</v>
      </c>
      <c r="S33" s="26">
        <f t="shared" si="2"/>
        <v>0</v>
      </c>
      <c r="T33" s="41"/>
      <c r="U33" s="41"/>
      <c r="V33" s="25">
        <f t="shared" si="3"/>
        <v>0</v>
      </c>
      <c r="W33" s="26">
        <f t="shared" si="4"/>
        <v>0</v>
      </c>
    </row>
    <row r="34" spans="1:23" x14ac:dyDescent="0.25">
      <c r="A34" s="37">
        <v>5086009</v>
      </c>
      <c r="B34" s="37" t="s">
        <v>805</v>
      </c>
      <c r="C34" s="38" t="s">
        <v>806</v>
      </c>
      <c r="D34" s="39" t="s">
        <v>14</v>
      </c>
      <c r="E34" s="39" t="s">
        <v>314</v>
      </c>
      <c r="F34" s="39" t="s">
        <v>794</v>
      </c>
      <c r="G34" s="39" t="s">
        <v>807</v>
      </c>
      <c r="H34" s="39" t="s">
        <v>794</v>
      </c>
      <c r="I34" s="39" t="s">
        <v>25</v>
      </c>
      <c r="J34" s="39" t="s">
        <v>26</v>
      </c>
      <c r="K34" s="40">
        <v>1</v>
      </c>
      <c r="L34" s="39">
        <v>456064</v>
      </c>
      <c r="M34" s="39">
        <v>703795</v>
      </c>
      <c r="N34" s="39">
        <v>1</v>
      </c>
      <c r="O34" s="41"/>
      <c r="P34" s="41"/>
      <c r="Q34" s="41"/>
      <c r="R34" s="25">
        <f t="shared" si="1"/>
        <v>0</v>
      </c>
      <c r="S34" s="26">
        <f t="shared" si="2"/>
        <v>0</v>
      </c>
      <c r="T34" s="41"/>
      <c r="U34" s="41"/>
      <c r="V34" s="25">
        <f t="shared" si="3"/>
        <v>0</v>
      </c>
      <c r="W34" s="26">
        <f t="shared" si="4"/>
        <v>0</v>
      </c>
    </row>
    <row r="35" spans="1:23" x14ac:dyDescent="0.25">
      <c r="A35" s="37">
        <v>5087694</v>
      </c>
      <c r="B35" s="37" t="s">
        <v>809</v>
      </c>
      <c r="C35" s="38" t="s">
        <v>810</v>
      </c>
      <c r="D35" s="39" t="s">
        <v>14</v>
      </c>
      <c r="E35" s="39" t="s">
        <v>314</v>
      </c>
      <c r="F35" s="39" t="s">
        <v>808</v>
      </c>
      <c r="G35" s="39" t="s">
        <v>811</v>
      </c>
      <c r="H35" s="39" t="s">
        <v>808</v>
      </c>
      <c r="I35" s="39" t="s">
        <v>382</v>
      </c>
      <c r="J35" s="39" t="s">
        <v>383</v>
      </c>
      <c r="K35" s="40">
        <v>25</v>
      </c>
      <c r="L35" s="39">
        <v>480384</v>
      </c>
      <c r="M35" s="39">
        <v>701031</v>
      </c>
      <c r="N35" s="39">
        <v>1</v>
      </c>
      <c r="O35" s="41"/>
      <c r="P35" s="41"/>
      <c r="Q35" s="41"/>
      <c r="R35" s="25">
        <f t="shared" si="1"/>
        <v>0</v>
      </c>
      <c r="S35" s="26">
        <f t="shared" si="2"/>
        <v>0</v>
      </c>
      <c r="T35" s="41"/>
      <c r="U35" s="41"/>
      <c r="V35" s="25">
        <f t="shared" si="3"/>
        <v>0</v>
      </c>
      <c r="W35" s="26">
        <f t="shared" si="4"/>
        <v>0</v>
      </c>
    </row>
    <row r="36" spans="1:23" x14ac:dyDescent="0.25">
      <c r="A36" s="37">
        <v>5088101</v>
      </c>
      <c r="B36" s="37" t="s">
        <v>814</v>
      </c>
      <c r="C36" s="38" t="s">
        <v>815</v>
      </c>
      <c r="D36" s="39" t="s">
        <v>14</v>
      </c>
      <c r="E36" s="39" t="s">
        <v>314</v>
      </c>
      <c r="F36" s="39" t="s">
        <v>808</v>
      </c>
      <c r="G36" s="39" t="s">
        <v>816</v>
      </c>
      <c r="H36" s="39" t="s">
        <v>817</v>
      </c>
      <c r="I36" s="39" t="s">
        <v>429</v>
      </c>
      <c r="J36" s="39" t="s">
        <v>430</v>
      </c>
      <c r="K36" s="40">
        <v>2</v>
      </c>
      <c r="L36" s="39">
        <v>478181</v>
      </c>
      <c r="M36" s="39">
        <v>704286</v>
      </c>
      <c r="N36" s="39">
        <v>1</v>
      </c>
      <c r="O36" s="41"/>
      <c r="P36" s="41"/>
      <c r="Q36" s="41"/>
      <c r="R36" s="25">
        <f t="shared" si="1"/>
        <v>0</v>
      </c>
      <c r="S36" s="26">
        <f t="shared" si="2"/>
        <v>0</v>
      </c>
      <c r="T36" s="41"/>
      <c r="U36" s="41"/>
      <c r="V36" s="25">
        <f t="shared" si="3"/>
        <v>0</v>
      </c>
      <c r="W36" s="26">
        <f t="shared" si="4"/>
        <v>0</v>
      </c>
    </row>
    <row r="37" spans="1:23" x14ac:dyDescent="0.25">
      <c r="A37" s="37">
        <v>5088725</v>
      </c>
      <c r="B37" s="37" t="s">
        <v>818</v>
      </c>
      <c r="C37" s="38" t="s">
        <v>819</v>
      </c>
      <c r="D37" s="39" t="s">
        <v>14</v>
      </c>
      <c r="E37" s="39" t="s">
        <v>314</v>
      </c>
      <c r="F37" s="39" t="s">
        <v>808</v>
      </c>
      <c r="G37" s="39" t="s">
        <v>820</v>
      </c>
      <c r="H37" s="39" t="s">
        <v>821</v>
      </c>
      <c r="I37" s="39" t="s">
        <v>35</v>
      </c>
      <c r="J37" s="39" t="s">
        <v>36</v>
      </c>
      <c r="K37" s="40">
        <v>9</v>
      </c>
      <c r="L37" s="39">
        <v>479031</v>
      </c>
      <c r="M37" s="39">
        <v>702263</v>
      </c>
      <c r="N37" s="39">
        <v>1</v>
      </c>
      <c r="O37" s="41"/>
      <c r="P37" s="41"/>
      <c r="Q37" s="41"/>
      <c r="R37" s="25">
        <f t="shared" si="1"/>
        <v>0</v>
      </c>
      <c r="S37" s="26">
        <f t="shared" si="2"/>
        <v>0</v>
      </c>
      <c r="T37" s="41"/>
      <c r="U37" s="41"/>
      <c r="V37" s="25">
        <f t="shared" si="3"/>
        <v>0</v>
      </c>
      <c r="W37" s="26">
        <f t="shared" si="4"/>
        <v>0</v>
      </c>
    </row>
    <row r="38" spans="1:23" x14ac:dyDescent="0.25">
      <c r="A38" s="37">
        <v>5089255</v>
      </c>
      <c r="B38" s="37" t="s">
        <v>1057</v>
      </c>
      <c r="C38" s="38" t="s">
        <v>1058</v>
      </c>
      <c r="D38" s="39" t="s">
        <v>14</v>
      </c>
      <c r="E38" s="39" t="s">
        <v>314</v>
      </c>
      <c r="F38" s="39" t="s">
        <v>1059</v>
      </c>
      <c r="G38" s="39" t="s">
        <v>1060</v>
      </c>
      <c r="H38" s="39" t="s">
        <v>1061</v>
      </c>
      <c r="I38" s="39" t="s">
        <v>35</v>
      </c>
      <c r="J38" s="39" t="s">
        <v>36</v>
      </c>
      <c r="K38" s="40">
        <v>88</v>
      </c>
      <c r="L38" s="39">
        <v>483913</v>
      </c>
      <c r="M38" s="39">
        <v>708386</v>
      </c>
      <c r="N38" s="39">
        <v>1</v>
      </c>
      <c r="O38" s="41"/>
      <c r="P38" s="41"/>
      <c r="Q38" s="41"/>
      <c r="R38" s="25">
        <f t="shared" si="1"/>
        <v>0</v>
      </c>
      <c r="S38" s="26">
        <f t="shared" si="2"/>
        <v>0</v>
      </c>
      <c r="T38" s="41"/>
      <c r="U38" s="41"/>
      <c r="V38" s="25">
        <f t="shared" si="3"/>
        <v>0</v>
      </c>
      <c r="W38" s="26">
        <f t="shared" si="4"/>
        <v>0</v>
      </c>
    </row>
    <row r="39" spans="1:23" x14ac:dyDescent="0.25">
      <c r="A39" s="37">
        <v>5089556</v>
      </c>
      <c r="B39" s="37" t="s">
        <v>1062</v>
      </c>
      <c r="C39" s="38" t="s">
        <v>1063</v>
      </c>
      <c r="D39" s="39" t="s">
        <v>14</v>
      </c>
      <c r="E39" s="39" t="s">
        <v>314</v>
      </c>
      <c r="F39" s="39" t="s">
        <v>1059</v>
      </c>
      <c r="G39" s="39" t="s">
        <v>1064</v>
      </c>
      <c r="H39" s="39" t="s">
        <v>1065</v>
      </c>
      <c r="I39" s="39" t="s">
        <v>17</v>
      </c>
      <c r="J39" s="39" t="s">
        <v>18</v>
      </c>
      <c r="K39" s="40">
        <v>50</v>
      </c>
      <c r="L39" s="39">
        <v>487110</v>
      </c>
      <c r="M39" s="39">
        <v>699862</v>
      </c>
      <c r="N39" s="39">
        <v>1</v>
      </c>
      <c r="O39" s="41"/>
      <c r="P39" s="41"/>
      <c r="Q39" s="41"/>
      <c r="R39" s="25">
        <f t="shared" si="1"/>
        <v>0</v>
      </c>
      <c r="S39" s="26">
        <f t="shared" si="2"/>
        <v>0</v>
      </c>
      <c r="T39" s="41"/>
      <c r="U39" s="41"/>
      <c r="V39" s="25">
        <f t="shared" si="3"/>
        <v>0</v>
      </c>
      <c r="W39" s="26">
        <f t="shared" si="4"/>
        <v>0</v>
      </c>
    </row>
    <row r="40" spans="1:23" x14ac:dyDescent="0.25">
      <c r="A40" s="37">
        <v>5090113</v>
      </c>
      <c r="B40" s="37" t="s">
        <v>1066</v>
      </c>
      <c r="C40" s="38" t="s">
        <v>1067</v>
      </c>
      <c r="D40" s="39" t="s">
        <v>14</v>
      </c>
      <c r="E40" s="39" t="s">
        <v>314</v>
      </c>
      <c r="F40" s="39" t="s">
        <v>1059</v>
      </c>
      <c r="G40" s="39" t="s">
        <v>1068</v>
      </c>
      <c r="H40" s="39" t="s">
        <v>1059</v>
      </c>
      <c r="I40" s="39" t="s">
        <v>98</v>
      </c>
      <c r="J40" s="39" t="s">
        <v>99</v>
      </c>
      <c r="K40" s="40">
        <v>11</v>
      </c>
      <c r="L40" s="39">
        <v>484641</v>
      </c>
      <c r="M40" s="39">
        <v>704795</v>
      </c>
      <c r="N40" s="39">
        <v>1</v>
      </c>
      <c r="O40" s="41"/>
      <c r="P40" s="41"/>
      <c r="Q40" s="41"/>
      <c r="R40" s="25">
        <f t="shared" si="1"/>
        <v>0</v>
      </c>
      <c r="S40" s="26">
        <f t="shared" si="2"/>
        <v>0</v>
      </c>
      <c r="T40" s="41"/>
      <c r="U40" s="41"/>
      <c r="V40" s="25">
        <f t="shared" si="3"/>
        <v>0</v>
      </c>
      <c r="W40" s="26">
        <f t="shared" si="4"/>
        <v>0</v>
      </c>
    </row>
    <row r="41" spans="1:23" x14ac:dyDescent="0.25">
      <c r="A41" s="37">
        <v>5090251</v>
      </c>
      <c r="B41" s="37" t="s">
        <v>1159</v>
      </c>
      <c r="C41" s="38" t="s">
        <v>1160</v>
      </c>
      <c r="D41" s="39" t="s">
        <v>14</v>
      </c>
      <c r="E41" s="39" t="s">
        <v>314</v>
      </c>
      <c r="F41" s="39" t="s">
        <v>1161</v>
      </c>
      <c r="G41" s="39" t="s">
        <v>1162</v>
      </c>
      <c r="H41" s="39" t="s">
        <v>1163</v>
      </c>
      <c r="I41" s="39" t="s">
        <v>17</v>
      </c>
      <c r="J41" s="39" t="s">
        <v>18</v>
      </c>
      <c r="K41" s="40">
        <v>9</v>
      </c>
      <c r="L41" s="39">
        <v>466340</v>
      </c>
      <c r="M41" s="39">
        <v>701158</v>
      </c>
      <c r="N41" s="39">
        <v>1</v>
      </c>
      <c r="O41" s="41"/>
      <c r="P41" s="41"/>
      <c r="Q41" s="41"/>
      <c r="R41" s="25">
        <f t="shared" si="1"/>
        <v>0</v>
      </c>
      <c r="S41" s="26">
        <f t="shared" si="2"/>
        <v>0</v>
      </c>
      <c r="T41" s="41"/>
      <c r="U41" s="41"/>
      <c r="V41" s="25">
        <f t="shared" si="3"/>
        <v>0</v>
      </c>
      <c r="W41" s="26">
        <f t="shared" si="4"/>
        <v>0</v>
      </c>
    </row>
    <row r="42" spans="1:23" x14ac:dyDescent="0.25">
      <c r="A42" s="37">
        <v>5091248</v>
      </c>
      <c r="B42" s="37" t="s">
        <v>1164</v>
      </c>
      <c r="C42" s="38" t="s">
        <v>1165</v>
      </c>
      <c r="D42" s="39" t="s">
        <v>14</v>
      </c>
      <c r="E42" s="39" t="s">
        <v>314</v>
      </c>
      <c r="F42" s="39" t="s">
        <v>1161</v>
      </c>
      <c r="G42" s="39" t="s">
        <v>1166</v>
      </c>
      <c r="H42" s="39" t="s">
        <v>38</v>
      </c>
      <c r="I42" s="39" t="s">
        <v>25</v>
      </c>
      <c r="J42" s="39" t="s">
        <v>26</v>
      </c>
      <c r="K42" s="40">
        <v>10</v>
      </c>
      <c r="L42" s="39">
        <v>472958</v>
      </c>
      <c r="M42" s="39">
        <v>704072</v>
      </c>
      <c r="N42" s="39">
        <v>1</v>
      </c>
      <c r="O42" s="41"/>
      <c r="P42" s="41"/>
      <c r="Q42" s="41"/>
      <c r="R42" s="25">
        <f t="shared" si="1"/>
        <v>0</v>
      </c>
      <c r="S42" s="26">
        <f t="shared" si="2"/>
        <v>0</v>
      </c>
      <c r="T42" s="41"/>
      <c r="U42" s="41"/>
      <c r="V42" s="25">
        <f t="shared" si="3"/>
        <v>0</v>
      </c>
      <c r="W42" s="26">
        <f t="shared" si="4"/>
        <v>0</v>
      </c>
    </row>
    <row r="43" spans="1:23" x14ac:dyDescent="0.25">
      <c r="A43" s="37">
        <v>5091522</v>
      </c>
      <c r="B43" s="37" t="s">
        <v>1167</v>
      </c>
      <c r="C43" s="38" t="s">
        <v>1168</v>
      </c>
      <c r="D43" s="39" t="s">
        <v>14</v>
      </c>
      <c r="E43" s="39" t="s">
        <v>314</v>
      </c>
      <c r="F43" s="39" t="s">
        <v>1161</v>
      </c>
      <c r="G43" s="39" t="s">
        <v>1169</v>
      </c>
      <c r="H43" s="39" t="s">
        <v>1170</v>
      </c>
      <c r="I43" s="39" t="s">
        <v>967</v>
      </c>
      <c r="J43" s="39" t="s">
        <v>968</v>
      </c>
      <c r="K43" s="40">
        <v>19</v>
      </c>
      <c r="L43" s="39">
        <v>462201</v>
      </c>
      <c r="M43" s="39">
        <v>703979</v>
      </c>
      <c r="N43" s="39">
        <v>1</v>
      </c>
      <c r="O43" s="41"/>
      <c r="P43" s="41"/>
      <c r="Q43" s="41"/>
      <c r="R43" s="25">
        <f t="shared" si="1"/>
        <v>0</v>
      </c>
      <c r="S43" s="26">
        <f t="shared" si="2"/>
        <v>0</v>
      </c>
      <c r="T43" s="41"/>
      <c r="U43" s="41"/>
      <c r="V43" s="25">
        <f t="shared" si="3"/>
        <v>0</v>
      </c>
      <c r="W43" s="26">
        <f t="shared" si="4"/>
        <v>0</v>
      </c>
    </row>
    <row r="44" spans="1:23" x14ac:dyDescent="0.25">
      <c r="A44" s="37">
        <v>5091925</v>
      </c>
      <c r="B44" s="37" t="s">
        <v>1171</v>
      </c>
      <c r="C44" s="38" t="s">
        <v>1172</v>
      </c>
      <c r="D44" s="39" t="s">
        <v>14</v>
      </c>
      <c r="E44" s="39" t="s">
        <v>314</v>
      </c>
      <c r="F44" s="39" t="s">
        <v>1161</v>
      </c>
      <c r="G44" s="39" t="s">
        <v>1173</v>
      </c>
      <c r="H44" s="39" t="s">
        <v>1174</v>
      </c>
      <c r="I44" s="39" t="s">
        <v>1175</v>
      </c>
      <c r="J44" s="39" t="s">
        <v>1176</v>
      </c>
      <c r="K44" s="40">
        <v>18</v>
      </c>
      <c r="L44" s="39">
        <v>474194</v>
      </c>
      <c r="M44" s="39">
        <v>697872</v>
      </c>
      <c r="N44" s="39">
        <v>1</v>
      </c>
      <c r="O44" s="41"/>
      <c r="P44" s="41"/>
      <c r="Q44" s="41"/>
      <c r="R44" s="25">
        <f t="shared" si="1"/>
        <v>0</v>
      </c>
      <c r="S44" s="26">
        <f t="shared" si="2"/>
        <v>0</v>
      </c>
      <c r="T44" s="41"/>
      <c r="U44" s="41"/>
      <c r="V44" s="25">
        <f t="shared" si="3"/>
        <v>0</v>
      </c>
      <c r="W44" s="26">
        <f t="shared" si="4"/>
        <v>0</v>
      </c>
    </row>
    <row r="45" spans="1:23" x14ac:dyDescent="0.25">
      <c r="A45" s="37">
        <v>5092320</v>
      </c>
      <c r="B45" s="37" t="s">
        <v>1177</v>
      </c>
      <c r="C45" s="38" t="s">
        <v>1178</v>
      </c>
      <c r="D45" s="39" t="s">
        <v>14</v>
      </c>
      <c r="E45" s="39" t="s">
        <v>314</v>
      </c>
      <c r="F45" s="39" t="s">
        <v>1161</v>
      </c>
      <c r="G45" s="39" t="s">
        <v>1179</v>
      </c>
      <c r="H45" s="39" t="s">
        <v>1161</v>
      </c>
      <c r="I45" s="39" t="s">
        <v>98</v>
      </c>
      <c r="J45" s="39" t="s">
        <v>99</v>
      </c>
      <c r="K45" s="40">
        <v>19</v>
      </c>
      <c r="L45" s="39">
        <v>469818</v>
      </c>
      <c r="M45" s="39">
        <v>700975</v>
      </c>
      <c r="N45" s="39">
        <v>1</v>
      </c>
      <c r="O45" s="41"/>
      <c r="P45" s="41"/>
      <c r="Q45" s="41"/>
      <c r="R45" s="25">
        <f t="shared" si="1"/>
        <v>0</v>
      </c>
      <c r="S45" s="26">
        <f t="shared" si="2"/>
        <v>0</v>
      </c>
      <c r="T45" s="41"/>
      <c r="U45" s="41"/>
      <c r="V45" s="25">
        <f t="shared" si="3"/>
        <v>0</v>
      </c>
      <c r="W45" s="26">
        <f t="shared" si="4"/>
        <v>0</v>
      </c>
    </row>
    <row r="46" spans="1:23" x14ac:dyDescent="0.25">
      <c r="A46" s="37">
        <v>5092433</v>
      </c>
      <c r="B46" s="37" t="s">
        <v>1180</v>
      </c>
      <c r="C46" s="38" t="s">
        <v>1181</v>
      </c>
      <c r="D46" s="39" t="s">
        <v>14</v>
      </c>
      <c r="E46" s="39" t="s">
        <v>314</v>
      </c>
      <c r="F46" s="39" t="s">
        <v>1161</v>
      </c>
      <c r="G46" s="39" t="s">
        <v>1179</v>
      </c>
      <c r="H46" s="39" t="s">
        <v>1161</v>
      </c>
      <c r="I46" s="39" t="s">
        <v>98</v>
      </c>
      <c r="J46" s="39" t="s">
        <v>99</v>
      </c>
      <c r="K46" s="40">
        <v>2</v>
      </c>
      <c r="L46" s="39">
        <v>469928</v>
      </c>
      <c r="M46" s="39">
        <v>700998</v>
      </c>
      <c r="N46" s="39">
        <v>1</v>
      </c>
      <c r="O46" s="41"/>
      <c r="P46" s="41"/>
      <c r="Q46" s="41"/>
      <c r="R46" s="25">
        <f t="shared" si="1"/>
        <v>0</v>
      </c>
      <c r="S46" s="26">
        <f t="shared" si="2"/>
        <v>0</v>
      </c>
      <c r="T46" s="41"/>
      <c r="U46" s="41"/>
      <c r="V46" s="25">
        <f t="shared" si="3"/>
        <v>0</v>
      </c>
      <c r="W46" s="26">
        <f t="shared" si="4"/>
        <v>0</v>
      </c>
    </row>
    <row r="47" spans="1:23" x14ac:dyDescent="0.25">
      <c r="A47" s="37">
        <v>5092435</v>
      </c>
      <c r="B47" s="37" t="s">
        <v>1182</v>
      </c>
      <c r="C47" s="38" t="s">
        <v>1183</v>
      </c>
      <c r="D47" s="39" t="s">
        <v>14</v>
      </c>
      <c r="E47" s="39" t="s">
        <v>314</v>
      </c>
      <c r="F47" s="39" t="s">
        <v>1161</v>
      </c>
      <c r="G47" s="39" t="s">
        <v>1179</v>
      </c>
      <c r="H47" s="39" t="s">
        <v>1161</v>
      </c>
      <c r="I47" s="39" t="s">
        <v>98</v>
      </c>
      <c r="J47" s="39" t="s">
        <v>99</v>
      </c>
      <c r="K47" s="40">
        <v>3</v>
      </c>
      <c r="L47" s="39">
        <v>470182</v>
      </c>
      <c r="M47" s="39">
        <v>700893</v>
      </c>
      <c r="N47" s="39">
        <v>1</v>
      </c>
      <c r="O47" s="41"/>
      <c r="P47" s="41"/>
      <c r="Q47" s="41"/>
      <c r="R47" s="25">
        <f t="shared" si="1"/>
        <v>0</v>
      </c>
      <c r="S47" s="26">
        <f t="shared" si="2"/>
        <v>0</v>
      </c>
      <c r="T47" s="41"/>
      <c r="U47" s="41"/>
      <c r="V47" s="25">
        <f t="shared" si="3"/>
        <v>0</v>
      </c>
      <c r="W47" s="26">
        <f t="shared" si="4"/>
        <v>0</v>
      </c>
    </row>
    <row r="48" spans="1:23" x14ac:dyDescent="0.25">
      <c r="A48" s="37">
        <v>5092503</v>
      </c>
      <c r="B48" s="37" t="s">
        <v>1184</v>
      </c>
      <c r="C48" s="38" t="s">
        <v>1185</v>
      </c>
      <c r="D48" s="39" t="s">
        <v>14</v>
      </c>
      <c r="E48" s="39" t="s">
        <v>314</v>
      </c>
      <c r="F48" s="39" t="s">
        <v>1161</v>
      </c>
      <c r="G48" s="39" t="s">
        <v>1186</v>
      </c>
      <c r="H48" s="39" t="s">
        <v>1187</v>
      </c>
      <c r="I48" s="39" t="s">
        <v>17</v>
      </c>
      <c r="J48" s="39" t="s">
        <v>18</v>
      </c>
      <c r="K48" s="40">
        <v>6</v>
      </c>
      <c r="L48" s="39">
        <v>466413</v>
      </c>
      <c r="M48" s="39">
        <v>705084</v>
      </c>
      <c r="N48" s="39">
        <v>1</v>
      </c>
      <c r="O48" s="41"/>
      <c r="P48" s="41"/>
      <c r="Q48" s="41"/>
      <c r="R48" s="25">
        <f t="shared" si="1"/>
        <v>0</v>
      </c>
      <c r="S48" s="26">
        <f t="shared" si="2"/>
        <v>0</v>
      </c>
      <c r="T48" s="41"/>
      <c r="U48" s="41"/>
      <c r="V48" s="25">
        <f t="shared" si="3"/>
        <v>0</v>
      </c>
      <c r="W48" s="26">
        <f t="shared" si="4"/>
        <v>0</v>
      </c>
    </row>
    <row r="49" spans="1:23" x14ac:dyDescent="0.25">
      <c r="A49" s="37">
        <v>5332321</v>
      </c>
      <c r="B49" s="37" t="s">
        <v>1741</v>
      </c>
      <c r="C49" s="38" t="s">
        <v>1742</v>
      </c>
      <c r="D49" s="39" t="s">
        <v>14</v>
      </c>
      <c r="E49" s="39" t="s">
        <v>1737</v>
      </c>
      <c r="F49" s="39" t="s">
        <v>1737</v>
      </c>
      <c r="G49" s="39" t="s">
        <v>1738</v>
      </c>
      <c r="H49" s="39" t="s">
        <v>1737</v>
      </c>
      <c r="I49" s="39" t="s">
        <v>1743</v>
      </c>
      <c r="J49" s="39" t="s">
        <v>1263</v>
      </c>
      <c r="K49" s="40">
        <v>34</v>
      </c>
      <c r="L49" s="39">
        <v>475738</v>
      </c>
      <c r="M49" s="39">
        <v>726785</v>
      </c>
      <c r="N49" s="39">
        <v>1</v>
      </c>
      <c r="O49" s="41"/>
      <c r="P49" s="41"/>
      <c r="Q49" s="41"/>
      <c r="R49" s="25">
        <f t="shared" si="1"/>
        <v>0</v>
      </c>
      <c r="S49" s="26">
        <f t="shared" si="2"/>
        <v>0</v>
      </c>
      <c r="T49" s="41"/>
      <c r="U49" s="41"/>
      <c r="V49" s="25">
        <f t="shared" si="3"/>
        <v>0</v>
      </c>
      <c r="W49" s="26">
        <f t="shared" si="4"/>
        <v>0</v>
      </c>
    </row>
    <row r="50" spans="1:23" x14ac:dyDescent="0.25">
      <c r="A50" s="37">
        <v>7828012</v>
      </c>
      <c r="B50" s="37" t="s">
        <v>2040</v>
      </c>
      <c r="C50" s="38" t="s">
        <v>2041</v>
      </c>
      <c r="D50" s="39" t="s">
        <v>14</v>
      </c>
      <c r="E50" s="39" t="s">
        <v>314</v>
      </c>
      <c r="F50" s="39" t="s">
        <v>497</v>
      </c>
      <c r="G50" s="39" t="s">
        <v>2042</v>
      </c>
      <c r="H50" s="39" t="s">
        <v>2043</v>
      </c>
      <c r="I50" s="39" t="s">
        <v>2044</v>
      </c>
      <c r="J50" s="39" t="s">
        <v>2045</v>
      </c>
      <c r="K50" s="39">
        <v>3</v>
      </c>
      <c r="L50" s="39">
        <v>466037</v>
      </c>
      <c r="M50" s="39">
        <v>710426</v>
      </c>
      <c r="N50" s="39">
        <v>1</v>
      </c>
      <c r="O50" s="41"/>
      <c r="P50" s="41"/>
      <c r="Q50" s="41"/>
      <c r="R50" s="25">
        <f t="shared" si="1"/>
        <v>0</v>
      </c>
      <c r="S50" s="26">
        <f t="shared" si="2"/>
        <v>0</v>
      </c>
      <c r="T50" s="41"/>
      <c r="U50" s="41"/>
      <c r="V50" s="25">
        <f t="shared" si="3"/>
        <v>0</v>
      </c>
      <c r="W50" s="26">
        <f t="shared" si="4"/>
        <v>0</v>
      </c>
    </row>
  </sheetData>
  <sheetProtection algorithmName="SHA-512" hashValue="6EnramWU1QElEqvdHgkrEHEyqcDS5qrjLr37x1XnGBKJRa/tLqWpUrPVJ+FQA+RPwIPTVntPkSYQ61/Jd29Ong==" saltValue="nqHpgb2O+mGvFyJ0gaoMrg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W22"/>
  <sheetViews>
    <sheetView topLeftCell="S13" workbookViewId="0">
      <selection activeCell="S18" sqref="S18"/>
    </sheetView>
  </sheetViews>
  <sheetFormatPr defaultColWidth="8.7109375" defaultRowHeight="15" x14ac:dyDescent="0.25"/>
  <cols>
    <col min="1" max="1" width="8.7109375" style="4"/>
    <col min="2" max="2" width="10.28515625" style="4" customWidth="1"/>
    <col min="3" max="11" width="8.7109375" style="4"/>
    <col min="12" max="12" width="14.5703125" style="4" customWidth="1"/>
    <col min="13" max="14" width="8.7109375" style="4"/>
    <col min="15" max="15" width="17.140625" style="4" customWidth="1"/>
    <col min="16" max="16" width="12.42578125" style="4" customWidth="1"/>
    <col min="17" max="17" width="18" style="4" customWidth="1"/>
    <col min="18" max="18" width="8.7109375" style="4"/>
    <col min="19" max="19" width="15.28515625" style="4" customWidth="1"/>
    <col min="20" max="20" width="8.7109375" style="4"/>
    <col min="21" max="21" width="21.5703125" style="4" customWidth="1"/>
    <col min="22" max="22" width="8.7109375" style="4"/>
    <col min="23" max="23" width="17" style="4" customWidth="1"/>
    <col min="24" max="16384" width="8.7109375" style="4"/>
  </cols>
  <sheetData>
    <row r="1" spans="1:23" ht="15.75" thickBot="1" x14ac:dyDescent="0.3">
      <c r="A1" s="1" t="s">
        <v>2048</v>
      </c>
      <c r="B1" s="1" t="s">
        <v>2050</v>
      </c>
      <c r="C1" s="1" t="s">
        <v>2052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2059</v>
      </c>
      <c r="B2" s="1">
        <f>M14</f>
        <v>7</v>
      </c>
      <c r="C2" s="1" t="str">
        <f>E16</f>
        <v>GDAŃSKI</v>
      </c>
      <c r="D2" s="1"/>
      <c r="E2" s="1"/>
      <c r="F2" s="1"/>
      <c r="G2" s="57" t="s">
        <v>2079</v>
      </c>
      <c r="H2" s="58"/>
      <c r="I2" s="59"/>
      <c r="J2" s="60" t="s">
        <v>2080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2081</v>
      </c>
      <c r="G3" s="7" t="s">
        <v>2082</v>
      </c>
      <c r="H3" s="1" t="s">
        <v>2083</v>
      </c>
      <c r="I3" s="8" t="s">
        <v>2084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2085</v>
      </c>
      <c r="Q3" s="1" t="s">
        <v>2086</v>
      </c>
      <c r="S3" s="1"/>
      <c r="T3" s="1"/>
      <c r="U3" s="1"/>
      <c r="V3" s="1"/>
    </row>
    <row r="4" spans="1:23" ht="45" x14ac:dyDescent="0.25">
      <c r="A4" s="50" t="s">
        <v>2087</v>
      </c>
      <c r="B4" s="50"/>
      <c r="C4" s="50"/>
      <c r="D4" s="50"/>
      <c r="E4" s="50"/>
      <c r="F4" s="10" t="s">
        <v>2088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ROUND(SUM(Q16:Q22)*60,2)</f>
        <v>0</v>
      </c>
      <c r="K4" s="2">
        <f>SUM(R16:R22)*60</f>
        <v>0</v>
      </c>
      <c r="L4" s="29">
        <f>SUM(S16:S22)*60</f>
        <v>0</v>
      </c>
      <c r="N4" s="51" t="s">
        <v>2089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2090</v>
      </c>
      <c r="B5" s="50"/>
      <c r="C5" s="50"/>
      <c r="D5" s="50"/>
      <c r="E5" s="50"/>
      <c r="F5" s="10" t="s">
        <v>2091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ROUND(SUM(U16:U22)*60,2)</f>
        <v>0</v>
      </c>
      <c r="K5" s="2">
        <f>SUM(V16:V22)*60</f>
        <v>0</v>
      </c>
      <c r="L5" s="29">
        <f>SUM(W16:W22)*60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2092</v>
      </c>
      <c r="B6" s="53"/>
      <c r="C6" s="53"/>
      <c r="D6" s="53"/>
      <c r="E6" s="53"/>
      <c r="F6" s="3" t="s">
        <v>2093</v>
      </c>
      <c r="G6" s="15"/>
      <c r="H6" s="12">
        <f t="shared" ref="H6:H10" si="0">G6*0.23</f>
        <v>0</v>
      </c>
      <c r="I6" s="30">
        <f>ROUND(G6+H6,2)</f>
        <v>0</v>
      </c>
      <c r="J6" s="54" t="s">
        <v>2094</v>
      </c>
      <c r="K6" s="55"/>
      <c r="L6" s="56"/>
      <c r="P6" s="9" t="s">
        <v>2085</v>
      </c>
      <c r="Q6" s="1" t="s">
        <v>2086</v>
      </c>
      <c r="S6" s="5"/>
      <c r="T6" s="5"/>
    </row>
    <row r="7" spans="1:23" ht="68.25" x14ac:dyDescent="0.25">
      <c r="A7" s="53" t="s">
        <v>2095</v>
      </c>
      <c r="B7" s="53"/>
      <c r="C7" s="53"/>
      <c r="D7" s="53"/>
      <c r="E7" s="53"/>
      <c r="F7" s="3" t="s">
        <v>2096</v>
      </c>
      <c r="G7" s="15"/>
      <c r="H7" s="12">
        <f t="shared" si="0"/>
        <v>0</v>
      </c>
      <c r="I7" s="30">
        <f>ROUND(G6+H6,2)</f>
        <v>0</v>
      </c>
      <c r="J7" s="54" t="s">
        <v>2094</v>
      </c>
      <c r="K7" s="55"/>
      <c r="L7" s="56"/>
      <c r="P7" s="9"/>
      <c r="Q7" s="1"/>
      <c r="S7" s="5"/>
      <c r="T7" s="5"/>
    </row>
    <row r="8" spans="1:23" ht="57" x14ac:dyDescent="0.25">
      <c r="A8" s="53" t="s">
        <v>2097</v>
      </c>
      <c r="B8" s="53"/>
      <c r="C8" s="53"/>
      <c r="D8" s="53"/>
      <c r="E8" s="53"/>
      <c r="F8" s="3" t="s">
        <v>2098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2099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2100</v>
      </c>
      <c r="B9" s="65"/>
      <c r="C9" s="65"/>
      <c r="D9" s="65"/>
      <c r="E9" s="65"/>
      <c r="F9" s="3" t="s">
        <v>2101</v>
      </c>
      <c r="G9" s="15"/>
      <c r="H9" s="12">
        <f t="shared" si="0"/>
        <v>0</v>
      </c>
      <c r="I9" s="30">
        <f>ROUND(G9+H9,2)</f>
        <v>0</v>
      </c>
      <c r="J9" s="66" t="s">
        <v>2094</v>
      </c>
      <c r="K9" s="67"/>
      <c r="L9" s="68"/>
      <c r="M9" s="1"/>
      <c r="N9" s="16"/>
    </row>
    <row r="10" spans="1:23" ht="57.75" thickBot="1" x14ac:dyDescent="0.3">
      <c r="A10" s="65" t="s">
        <v>2102</v>
      </c>
      <c r="B10" s="65"/>
      <c r="C10" s="65"/>
      <c r="D10" s="65"/>
      <c r="E10" s="65"/>
      <c r="F10" s="3" t="s">
        <v>2103</v>
      </c>
      <c r="G10" s="17"/>
      <c r="H10" s="18">
        <f t="shared" si="0"/>
        <v>0</v>
      </c>
      <c r="I10" s="30">
        <f>ROUND(G10+H10,2)</f>
        <v>0</v>
      </c>
      <c r="J10" s="69" t="s">
        <v>2094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2104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2105</v>
      </c>
      <c r="I12" s="75"/>
      <c r="J12" s="76"/>
      <c r="K12" s="76"/>
      <c r="L12" s="77"/>
      <c r="M12" s="78" t="s">
        <v>2106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6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7</v>
      </c>
      <c r="N14" s="23">
        <f>SUM(N16:N22)</f>
        <v>7</v>
      </c>
      <c r="P14" s="63" t="s">
        <v>2107</v>
      </c>
      <c r="Q14" s="64"/>
      <c r="R14" s="64"/>
      <c r="S14" s="64"/>
      <c r="T14" s="63" t="s">
        <v>2108</v>
      </c>
      <c r="U14" s="64"/>
      <c r="V14" s="64"/>
      <c r="W14" s="64"/>
    </row>
    <row r="15" spans="1:23" ht="78.7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2046</v>
      </c>
      <c r="O15" s="24" t="s">
        <v>2109</v>
      </c>
      <c r="P15" s="24" t="s">
        <v>2110</v>
      </c>
      <c r="Q15" s="24" t="s">
        <v>2111</v>
      </c>
      <c r="R15" s="24" t="s">
        <v>2112</v>
      </c>
      <c r="S15" s="24" t="s">
        <v>2113</v>
      </c>
      <c r="T15" s="24" t="s">
        <v>2114</v>
      </c>
      <c r="U15" s="24" t="s">
        <v>2111</v>
      </c>
      <c r="V15" s="24" t="s">
        <v>2112</v>
      </c>
      <c r="W15" s="24" t="s">
        <v>2113</v>
      </c>
    </row>
    <row r="16" spans="1:23" x14ac:dyDescent="0.25">
      <c r="A16" s="37">
        <v>5075192</v>
      </c>
      <c r="B16" s="37" t="s">
        <v>508</v>
      </c>
      <c r="C16" s="38" t="s">
        <v>509</v>
      </c>
      <c r="D16" s="39" t="s">
        <v>14</v>
      </c>
      <c r="E16" s="39" t="s">
        <v>314</v>
      </c>
      <c r="F16" s="39" t="s">
        <v>497</v>
      </c>
      <c r="G16" s="39" t="s">
        <v>510</v>
      </c>
      <c r="H16" s="39" t="s">
        <v>497</v>
      </c>
      <c r="I16" s="39" t="s">
        <v>511</v>
      </c>
      <c r="J16" s="39" t="s">
        <v>512</v>
      </c>
      <c r="K16" s="40">
        <v>33</v>
      </c>
      <c r="L16" s="39">
        <v>465989</v>
      </c>
      <c r="M16" s="39">
        <v>712791</v>
      </c>
      <c r="N16" s="39">
        <v>1</v>
      </c>
      <c r="O16" s="41"/>
      <c r="P16" s="41"/>
      <c r="Q16" s="41"/>
      <c r="R16" s="25">
        <f>ROUND(Q16*0.23,2)</f>
        <v>0</v>
      </c>
      <c r="S16" s="26">
        <f>ROUND(SUM(Q16:R16),2)</f>
        <v>0</v>
      </c>
      <c r="T16" s="41"/>
      <c r="U16" s="41"/>
      <c r="V16" s="25">
        <f>ROUND(U16*0.23,2)</f>
        <v>0</v>
      </c>
      <c r="W16" s="26">
        <f>ROUND(SUM(U16:V16),2)</f>
        <v>0</v>
      </c>
    </row>
    <row r="17" spans="1:23" x14ac:dyDescent="0.25">
      <c r="A17" s="37">
        <v>5087268</v>
      </c>
      <c r="B17" s="37" t="s">
        <v>812</v>
      </c>
      <c r="C17" s="38" t="s">
        <v>813</v>
      </c>
      <c r="D17" s="39" t="s">
        <v>14</v>
      </c>
      <c r="E17" s="39" t="s">
        <v>314</v>
      </c>
      <c r="F17" s="39" t="s">
        <v>808</v>
      </c>
      <c r="G17" s="39" t="s">
        <v>811</v>
      </c>
      <c r="H17" s="39" t="s">
        <v>808</v>
      </c>
      <c r="I17" s="39" t="s">
        <v>25</v>
      </c>
      <c r="J17" s="39" t="s">
        <v>26</v>
      </c>
      <c r="K17" s="40">
        <v>4</v>
      </c>
      <c r="L17" s="39">
        <v>479474</v>
      </c>
      <c r="M17" s="39">
        <v>700863</v>
      </c>
      <c r="N17" s="39">
        <v>1</v>
      </c>
      <c r="O17" s="41"/>
      <c r="P17" s="41"/>
      <c r="Q17" s="41"/>
      <c r="R17" s="25">
        <f t="shared" ref="R17:R22" si="1">ROUND(Q17*0.23,2)</f>
        <v>0</v>
      </c>
      <c r="S17" s="26">
        <f t="shared" ref="S17:S22" si="2">ROUND(SUM(Q17:R17),2)</f>
        <v>0</v>
      </c>
      <c r="T17" s="41"/>
      <c r="U17" s="41"/>
      <c r="V17" s="25">
        <f t="shared" ref="V17:V22" si="3">ROUND(U17*0.23,2)</f>
        <v>0</v>
      </c>
      <c r="W17" s="26">
        <f t="shared" ref="W17:W22" si="4">ROUND(SUM(U17:V17),2)</f>
        <v>0</v>
      </c>
    </row>
    <row r="18" spans="1:23" x14ac:dyDescent="0.25">
      <c r="A18" s="37">
        <v>5068237</v>
      </c>
      <c r="B18" s="37" t="s">
        <v>1813</v>
      </c>
      <c r="C18" s="38" t="s">
        <v>1814</v>
      </c>
      <c r="D18" s="39" t="s">
        <v>14</v>
      </c>
      <c r="E18" s="39" t="s">
        <v>314</v>
      </c>
      <c r="F18" s="39" t="s">
        <v>733</v>
      </c>
      <c r="G18" s="39" t="s">
        <v>1815</v>
      </c>
      <c r="H18" s="39" t="s">
        <v>733</v>
      </c>
      <c r="I18" s="39" t="s">
        <v>1816</v>
      </c>
      <c r="J18" s="39" t="s">
        <v>1817</v>
      </c>
      <c r="K18" s="40">
        <v>19</v>
      </c>
      <c r="L18" s="39">
        <v>476867</v>
      </c>
      <c r="M18" s="39">
        <v>710852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5069198</v>
      </c>
      <c r="B19" s="37" t="s">
        <v>1818</v>
      </c>
      <c r="C19" s="38" t="s">
        <v>1819</v>
      </c>
      <c r="D19" s="39" t="s">
        <v>14</v>
      </c>
      <c r="E19" s="39" t="s">
        <v>314</v>
      </c>
      <c r="F19" s="39" t="s">
        <v>733</v>
      </c>
      <c r="G19" s="39" t="s">
        <v>1815</v>
      </c>
      <c r="H19" s="39" t="s">
        <v>733</v>
      </c>
      <c r="I19" s="39" t="s">
        <v>1820</v>
      </c>
      <c r="J19" s="39" t="s">
        <v>1821</v>
      </c>
      <c r="K19" s="40">
        <v>16</v>
      </c>
      <c r="L19" s="39">
        <v>478500</v>
      </c>
      <c r="M19" s="39">
        <v>711146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9633014</v>
      </c>
      <c r="B20" s="37" t="s">
        <v>1822</v>
      </c>
      <c r="C20" s="38" t="s">
        <v>1823</v>
      </c>
      <c r="D20" s="39" t="s">
        <v>14</v>
      </c>
      <c r="E20" s="39" t="s">
        <v>314</v>
      </c>
      <c r="F20" s="39" t="s">
        <v>733</v>
      </c>
      <c r="G20" s="39" t="s">
        <v>1815</v>
      </c>
      <c r="H20" s="39" t="s">
        <v>733</v>
      </c>
      <c r="I20" s="39" t="s">
        <v>1824</v>
      </c>
      <c r="J20" s="39" t="s">
        <v>1825</v>
      </c>
      <c r="K20" s="40">
        <v>13</v>
      </c>
      <c r="L20" s="39">
        <v>476390</v>
      </c>
      <c r="M20" s="39">
        <v>710844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5070317</v>
      </c>
      <c r="B21" s="37" t="s">
        <v>1826</v>
      </c>
      <c r="C21" s="38" t="s">
        <v>1827</v>
      </c>
      <c r="D21" s="39" t="s">
        <v>14</v>
      </c>
      <c r="E21" s="39" t="s">
        <v>314</v>
      </c>
      <c r="F21" s="39" t="s">
        <v>733</v>
      </c>
      <c r="G21" s="39" t="s">
        <v>1815</v>
      </c>
      <c r="H21" s="39" t="s">
        <v>733</v>
      </c>
      <c r="I21" s="39" t="s">
        <v>1828</v>
      </c>
      <c r="J21" s="39" t="s">
        <v>1829</v>
      </c>
      <c r="K21" s="40">
        <v>1</v>
      </c>
      <c r="L21" s="39">
        <v>476336</v>
      </c>
      <c r="M21" s="39">
        <v>710189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25">
      <c r="A22" s="37">
        <v>5072184</v>
      </c>
      <c r="B22" s="37" t="s">
        <v>1832</v>
      </c>
      <c r="C22" s="38" t="s">
        <v>1833</v>
      </c>
      <c r="D22" s="39" t="s">
        <v>14</v>
      </c>
      <c r="E22" s="39" t="s">
        <v>314</v>
      </c>
      <c r="F22" s="39" t="s">
        <v>733</v>
      </c>
      <c r="G22" s="39" t="s">
        <v>1815</v>
      </c>
      <c r="H22" s="39" t="s">
        <v>733</v>
      </c>
      <c r="I22" s="39" t="s">
        <v>1830</v>
      </c>
      <c r="J22" s="39" t="s">
        <v>1831</v>
      </c>
      <c r="K22" s="40">
        <v>8</v>
      </c>
      <c r="L22" s="39">
        <v>476197</v>
      </c>
      <c r="M22" s="39">
        <v>710973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</sheetData>
  <sheetProtection algorithmName="SHA-512" hashValue="semcXktrEqdcqBN2iihPwx4TTl6qgoZSGJuI1Cgg/lEvAbK3QvPXqM+YV/7dVKRmW6p3GdskapSgC3Z1HSVrQw==" saltValue="0A31nnUEaVI5yYeLO1xZog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W25"/>
  <sheetViews>
    <sheetView topLeftCell="I12" workbookViewId="0">
      <selection activeCell="S19" sqref="S19"/>
    </sheetView>
  </sheetViews>
  <sheetFormatPr defaultColWidth="8.7109375" defaultRowHeight="15" x14ac:dyDescent="0.25"/>
  <cols>
    <col min="1" max="1" width="8.7109375" style="4"/>
    <col min="2" max="2" width="10.28515625" style="4" customWidth="1"/>
    <col min="3" max="11" width="8.7109375" style="4"/>
    <col min="12" max="12" width="14.5703125" style="4" customWidth="1"/>
    <col min="13" max="14" width="8.7109375" style="4"/>
    <col min="15" max="15" width="17.140625" style="4" customWidth="1"/>
    <col min="16" max="16" width="12.42578125" style="4" customWidth="1"/>
    <col min="17" max="17" width="18" style="4" customWidth="1"/>
    <col min="18" max="18" width="8.7109375" style="4"/>
    <col min="19" max="19" width="15.28515625" style="4" customWidth="1"/>
    <col min="20" max="20" width="8.7109375" style="4"/>
    <col min="21" max="21" width="21.5703125" style="4" customWidth="1"/>
    <col min="22" max="22" width="8.7109375" style="4"/>
    <col min="23" max="23" width="17" style="4" customWidth="1"/>
    <col min="24" max="16384" width="8.7109375" style="4"/>
  </cols>
  <sheetData>
    <row r="1" spans="1:23" ht="15.75" thickBot="1" x14ac:dyDescent="0.3">
      <c r="A1" s="1" t="s">
        <v>2048</v>
      </c>
      <c r="B1" s="1" t="s">
        <v>2050</v>
      </c>
      <c r="C1" s="1" t="s">
        <v>2052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2058</v>
      </c>
      <c r="B2" s="1">
        <f>M14</f>
        <v>10</v>
      </c>
      <c r="C2" s="1" t="str">
        <f>E16</f>
        <v>CZŁUCHOWSKI</v>
      </c>
      <c r="D2" s="1"/>
      <c r="E2" s="1"/>
      <c r="F2" s="1"/>
      <c r="G2" s="57" t="s">
        <v>2079</v>
      </c>
      <c r="H2" s="58"/>
      <c r="I2" s="59"/>
      <c r="J2" s="60" t="s">
        <v>2080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2081</v>
      </c>
      <c r="G3" s="7" t="s">
        <v>2082</v>
      </c>
      <c r="H3" s="1" t="s">
        <v>2083</v>
      </c>
      <c r="I3" s="8" t="s">
        <v>2084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2085</v>
      </c>
      <c r="Q3" s="1" t="s">
        <v>2086</v>
      </c>
      <c r="S3" s="1"/>
      <c r="T3" s="1"/>
      <c r="U3" s="1"/>
      <c r="V3" s="1"/>
    </row>
    <row r="4" spans="1:23" ht="45" x14ac:dyDescent="0.25">
      <c r="A4" s="50" t="s">
        <v>2087</v>
      </c>
      <c r="B4" s="50"/>
      <c r="C4" s="50"/>
      <c r="D4" s="50"/>
      <c r="E4" s="50"/>
      <c r="F4" s="10" t="s">
        <v>2088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ROUND(SUM(Q16:Q25)*60,2)</f>
        <v>0</v>
      </c>
      <c r="K4" s="2">
        <f>SUM(R16:R25)*60</f>
        <v>0</v>
      </c>
      <c r="L4" s="29">
        <f>SUM(S16:S25)*60</f>
        <v>0</v>
      </c>
      <c r="N4" s="51" t="s">
        <v>2089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2090</v>
      </c>
      <c r="B5" s="50"/>
      <c r="C5" s="50"/>
      <c r="D5" s="50"/>
      <c r="E5" s="50"/>
      <c r="F5" s="10" t="s">
        <v>2091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ROUND(SUM(U16:U25)*60,2)</f>
        <v>0</v>
      </c>
      <c r="K5" s="2">
        <f>SUM(V16:V25)*60</f>
        <v>0</v>
      </c>
      <c r="L5" s="29">
        <f>SUM(W16:W25)*60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2092</v>
      </c>
      <c r="B6" s="53"/>
      <c r="C6" s="53"/>
      <c r="D6" s="53"/>
      <c r="E6" s="53"/>
      <c r="F6" s="3" t="s">
        <v>2093</v>
      </c>
      <c r="G6" s="15"/>
      <c r="H6" s="12">
        <f t="shared" ref="H6:H10" si="0">G6*0.23</f>
        <v>0</v>
      </c>
      <c r="I6" s="30">
        <f>ROUND(G6+H6,2)</f>
        <v>0</v>
      </c>
      <c r="J6" s="54" t="s">
        <v>2094</v>
      </c>
      <c r="K6" s="55"/>
      <c r="L6" s="56"/>
      <c r="P6" s="9" t="s">
        <v>2085</v>
      </c>
      <c r="Q6" s="1" t="s">
        <v>2086</v>
      </c>
      <c r="S6" s="5"/>
      <c r="T6" s="5"/>
    </row>
    <row r="7" spans="1:23" ht="68.25" x14ac:dyDescent="0.25">
      <c r="A7" s="53" t="s">
        <v>2095</v>
      </c>
      <c r="B7" s="53"/>
      <c r="C7" s="53"/>
      <c r="D7" s="53"/>
      <c r="E7" s="53"/>
      <c r="F7" s="3" t="s">
        <v>2096</v>
      </c>
      <c r="G7" s="15"/>
      <c r="H7" s="12">
        <f t="shared" si="0"/>
        <v>0</v>
      </c>
      <c r="I7" s="30">
        <f>ROUND(G6+H6,2)</f>
        <v>0</v>
      </c>
      <c r="J7" s="54" t="s">
        <v>2094</v>
      </c>
      <c r="K7" s="55"/>
      <c r="L7" s="56"/>
      <c r="P7" s="9"/>
      <c r="Q7" s="1"/>
      <c r="S7" s="5"/>
      <c r="T7" s="5"/>
    </row>
    <row r="8" spans="1:23" ht="57" x14ac:dyDescent="0.25">
      <c r="A8" s="53" t="s">
        <v>2097</v>
      </c>
      <c r="B8" s="53"/>
      <c r="C8" s="53"/>
      <c r="D8" s="53"/>
      <c r="E8" s="53"/>
      <c r="F8" s="3" t="s">
        <v>2098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2099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2100</v>
      </c>
      <c r="B9" s="65"/>
      <c r="C9" s="65"/>
      <c r="D9" s="65"/>
      <c r="E9" s="65"/>
      <c r="F9" s="3" t="s">
        <v>2101</v>
      </c>
      <c r="G9" s="15"/>
      <c r="H9" s="12">
        <f t="shared" si="0"/>
        <v>0</v>
      </c>
      <c r="I9" s="30">
        <f>ROUND(G9+H9,2)</f>
        <v>0</v>
      </c>
      <c r="J9" s="66" t="s">
        <v>2094</v>
      </c>
      <c r="K9" s="67"/>
      <c r="L9" s="68"/>
      <c r="M9" s="1"/>
      <c r="N9" s="16"/>
    </row>
    <row r="10" spans="1:23" ht="57.75" thickBot="1" x14ac:dyDescent="0.3">
      <c r="A10" s="65" t="s">
        <v>2102</v>
      </c>
      <c r="B10" s="65"/>
      <c r="C10" s="65"/>
      <c r="D10" s="65"/>
      <c r="E10" s="65"/>
      <c r="F10" s="3" t="s">
        <v>2103</v>
      </c>
      <c r="G10" s="17"/>
      <c r="H10" s="18">
        <f t="shared" si="0"/>
        <v>0</v>
      </c>
      <c r="I10" s="30">
        <f>ROUND(G10+H10,2)</f>
        <v>0</v>
      </c>
      <c r="J10" s="69" t="s">
        <v>2094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2104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2105</v>
      </c>
      <c r="I12" s="75"/>
      <c r="J12" s="76"/>
      <c r="K12" s="76"/>
      <c r="L12" s="77"/>
      <c r="M12" s="78" t="s">
        <v>2106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6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10</v>
      </c>
      <c r="N14" s="23">
        <f>SUM(N16:N25)</f>
        <v>10</v>
      </c>
      <c r="P14" s="63" t="s">
        <v>2107</v>
      </c>
      <c r="Q14" s="64"/>
      <c r="R14" s="64"/>
      <c r="S14" s="64"/>
      <c r="T14" s="63" t="s">
        <v>2108</v>
      </c>
      <c r="U14" s="64"/>
      <c r="V14" s="64"/>
      <c r="W14" s="64"/>
    </row>
    <row r="15" spans="1:23" ht="78.7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2046</v>
      </c>
      <c r="O15" s="24" t="s">
        <v>2109</v>
      </c>
      <c r="P15" s="24" t="s">
        <v>2110</v>
      </c>
      <c r="Q15" s="24" t="s">
        <v>2111</v>
      </c>
      <c r="R15" s="24" t="s">
        <v>2112</v>
      </c>
      <c r="S15" s="24" t="s">
        <v>2113</v>
      </c>
      <c r="T15" s="24" t="s">
        <v>2114</v>
      </c>
      <c r="U15" s="24" t="s">
        <v>2111</v>
      </c>
      <c r="V15" s="24" t="s">
        <v>2112</v>
      </c>
      <c r="W15" s="24" t="s">
        <v>2113</v>
      </c>
    </row>
    <row r="16" spans="1:23" x14ac:dyDescent="0.25">
      <c r="A16" s="37">
        <v>5067192</v>
      </c>
      <c r="B16" s="37" t="s">
        <v>1546</v>
      </c>
      <c r="C16" s="38" t="s">
        <v>1547</v>
      </c>
      <c r="D16" s="39" t="s">
        <v>14</v>
      </c>
      <c r="E16" s="39" t="s">
        <v>1332</v>
      </c>
      <c r="F16" s="39" t="s">
        <v>1545</v>
      </c>
      <c r="G16" s="39" t="s">
        <v>1548</v>
      </c>
      <c r="H16" s="39" t="s">
        <v>1549</v>
      </c>
      <c r="I16" s="39" t="s">
        <v>17</v>
      </c>
      <c r="J16" s="39" t="s">
        <v>18</v>
      </c>
      <c r="K16" s="40">
        <v>45</v>
      </c>
      <c r="L16" s="39">
        <v>390441</v>
      </c>
      <c r="M16" s="39">
        <v>661474</v>
      </c>
      <c r="N16" s="39">
        <v>1</v>
      </c>
      <c r="O16" s="41"/>
      <c r="P16" s="41"/>
      <c r="Q16" s="41"/>
      <c r="R16" s="25">
        <f>ROUND(Q16*0.23,2)</f>
        <v>0</v>
      </c>
      <c r="S16" s="26">
        <f>ROUND(SUM(Q16:R16),2)</f>
        <v>0</v>
      </c>
      <c r="T16" s="41"/>
      <c r="U16" s="41"/>
      <c r="V16" s="25">
        <f>ROUND(U16*0.23,2)</f>
        <v>0</v>
      </c>
      <c r="W16" s="26">
        <f>ROUND(SUM(U16:V16),2)</f>
        <v>0</v>
      </c>
    </row>
    <row r="17" spans="1:23" x14ac:dyDescent="0.25">
      <c r="A17" s="37">
        <v>5059475</v>
      </c>
      <c r="B17" s="37" t="s">
        <v>1958</v>
      </c>
      <c r="C17" s="38" t="s">
        <v>1959</v>
      </c>
      <c r="D17" s="39" t="s">
        <v>14</v>
      </c>
      <c r="E17" s="39" t="s">
        <v>1332</v>
      </c>
      <c r="F17" s="39" t="s">
        <v>1342</v>
      </c>
      <c r="G17" s="39" t="s">
        <v>1960</v>
      </c>
      <c r="H17" s="39" t="s">
        <v>1342</v>
      </c>
      <c r="I17" s="39" t="s">
        <v>1739</v>
      </c>
      <c r="J17" s="39" t="s">
        <v>1740</v>
      </c>
      <c r="K17" s="40">
        <v>24</v>
      </c>
      <c r="L17" s="39">
        <v>391235</v>
      </c>
      <c r="M17" s="39">
        <v>646219</v>
      </c>
      <c r="N17" s="39">
        <v>1</v>
      </c>
      <c r="O17" s="41"/>
      <c r="P17" s="41"/>
      <c r="Q17" s="41"/>
      <c r="R17" s="25">
        <f t="shared" ref="R17:R25" si="1">ROUND(Q17*0.23,2)</f>
        <v>0</v>
      </c>
      <c r="S17" s="26">
        <f t="shared" ref="S17:S25" si="2">ROUND(SUM(Q17:R17),2)</f>
        <v>0</v>
      </c>
      <c r="T17" s="41"/>
      <c r="U17" s="41"/>
      <c r="V17" s="25">
        <f t="shared" ref="V17:V25" si="3">ROUND(U17*0.23,2)</f>
        <v>0</v>
      </c>
      <c r="W17" s="26">
        <f t="shared" ref="W17:W25" si="4">ROUND(SUM(U17:V17),2)</f>
        <v>0</v>
      </c>
    </row>
    <row r="18" spans="1:23" x14ac:dyDescent="0.25">
      <c r="A18" s="37">
        <v>5059470</v>
      </c>
      <c r="B18" s="37" t="s">
        <v>1961</v>
      </c>
      <c r="C18" s="38" t="s">
        <v>1962</v>
      </c>
      <c r="D18" s="39" t="s">
        <v>14</v>
      </c>
      <c r="E18" s="39" t="s">
        <v>1332</v>
      </c>
      <c r="F18" s="39" t="s">
        <v>1342</v>
      </c>
      <c r="G18" s="39" t="s">
        <v>1960</v>
      </c>
      <c r="H18" s="39" t="s">
        <v>1342</v>
      </c>
      <c r="I18" s="39" t="s">
        <v>1931</v>
      </c>
      <c r="J18" s="39" t="s">
        <v>1932</v>
      </c>
      <c r="K18" s="40">
        <v>2</v>
      </c>
      <c r="L18" s="39">
        <v>391213</v>
      </c>
      <c r="M18" s="39">
        <v>646314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5060364</v>
      </c>
      <c r="B19" s="37" t="s">
        <v>1963</v>
      </c>
      <c r="C19" s="38" t="s">
        <v>1964</v>
      </c>
      <c r="D19" s="39" t="s">
        <v>14</v>
      </c>
      <c r="E19" s="39" t="s">
        <v>1332</v>
      </c>
      <c r="F19" s="39" t="s">
        <v>1342</v>
      </c>
      <c r="G19" s="39" t="s">
        <v>1960</v>
      </c>
      <c r="H19" s="39" t="s">
        <v>1342</v>
      </c>
      <c r="I19" s="39" t="s">
        <v>1931</v>
      </c>
      <c r="J19" s="39" t="s">
        <v>1932</v>
      </c>
      <c r="K19" s="40" t="s">
        <v>1965</v>
      </c>
      <c r="L19" s="39">
        <v>391090</v>
      </c>
      <c r="M19" s="39">
        <v>646453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5060391</v>
      </c>
      <c r="B20" s="37" t="s">
        <v>1966</v>
      </c>
      <c r="C20" s="38" t="s">
        <v>1967</v>
      </c>
      <c r="D20" s="39" t="s">
        <v>14</v>
      </c>
      <c r="E20" s="39" t="s">
        <v>1332</v>
      </c>
      <c r="F20" s="39" t="s">
        <v>1342</v>
      </c>
      <c r="G20" s="39" t="s">
        <v>1960</v>
      </c>
      <c r="H20" s="39" t="s">
        <v>1342</v>
      </c>
      <c r="I20" s="39" t="s">
        <v>1968</v>
      </c>
      <c r="J20" s="39" t="s">
        <v>1969</v>
      </c>
      <c r="K20" s="40">
        <v>1</v>
      </c>
      <c r="L20" s="39">
        <v>392086</v>
      </c>
      <c r="M20" s="39">
        <v>645485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5059837</v>
      </c>
      <c r="B21" s="37" t="s">
        <v>1970</v>
      </c>
      <c r="C21" s="38" t="s">
        <v>1971</v>
      </c>
      <c r="D21" s="39" t="s">
        <v>14</v>
      </c>
      <c r="E21" s="39" t="s">
        <v>1332</v>
      </c>
      <c r="F21" s="39" t="s">
        <v>1342</v>
      </c>
      <c r="G21" s="39" t="s">
        <v>1960</v>
      </c>
      <c r="H21" s="39" t="s">
        <v>1342</v>
      </c>
      <c r="I21" s="39" t="s">
        <v>739</v>
      </c>
      <c r="J21" s="39" t="s">
        <v>740</v>
      </c>
      <c r="K21" s="40">
        <v>2</v>
      </c>
      <c r="L21" s="39">
        <v>391984</v>
      </c>
      <c r="M21" s="39">
        <v>645533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25">
      <c r="A22" s="37">
        <v>5060485</v>
      </c>
      <c r="B22" s="37" t="s">
        <v>1972</v>
      </c>
      <c r="C22" s="38" t="s">
        <v>1973</v>
      </c>
      <c r="D22" s="39" t="s">
        <v>14</v>
      </c>
      <c r="E22" s="39" t="s">
        <v>1332</v>
      </c>
      <c r="F22" s="39" t="s">
        <v>1342</v>
      </c>
      <c r="G22" s="39" t="s">
        <v>1960</v>
      </c>
      <c r="H22" s="39" t="s">
        <v>1342</v>
      </c>
      <c r="I22" s="39" t="s">
        <v>1933</v>
      </c>
      <c r="J22" s="39" t="s">
        <v>1934</v>
      </c>
      <c r="K22" s="40">
        <v>8</v>
      </c>
      <c r="L22" s="39">
        <v>391396</v>
      </c>
      <c r="M22" s="39">
        <v>645437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25">
      <c r="A23" s="37">
        <v>5060490</v>
      </c>
      <c r="B23" s="37" t="s">
        <v>1974</v>
      </c>
      <c r="C23" s="38" t="s">
        <v>1975</v>
      </c>
      <c r="D23" s="39" t="s">
        <v>14</v>
      </c>
      <c r="E23" s="39" t="s">
        <v>1332</v>
      </c>
      <c r="F23" s="39" t="s">
        <v>1342</v>
      </c>
      <c r="G23" s="39" t="s">
        <v>1960</v>
      </c>
      <c r="H23" s="39" t="s">
        <v>1342</v>
      </c>
      <c r="I23" s="39" t="s">
        <v>25</v>
      </c>
      <c r="J23" s="39" t="s">
        <v>26</v>
      </c>
      <c r="K23" s="40">
        <v>3</v>
      </c>
      <c r="L23" s="39">
        <v>391851</v>
      </c>
      <c r="M23" s="39">
        <v>646312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  <row r="24" spans="1:23" x14ac:dyDescent="0.25">
      <c r="A24" s="37">
        <v>5060497</v>
      </c>
      <c r="B24" s="37" t="s">
        <v>1976</v>
      </c>
      <c r="C24" s="38" t="s">
        <v>1977</v>
      </c>
      <c r="D24" s="39" t="s">
        <v>14</v>
      </c>
      <c r="E24" s="39" t="s">
        <v>1332</v>
      </c>
      <c r="F24" s="39" t="s">
        <v>1342</v>
      </c>
      <c r="G24" s="39" t="s">
        <v>1960</v>
      </c>
      <c r="H24" s="39" t="s">
        <v>1342</v>
      </c>
      <c r="I24" s="39" t="s">
        <v>1978</v>
      </c>
      <c r="J24" s="39" t="s">
        <v>1979</v>
      </c>
      <c r="K24" s="40" t="s">
        <v>454</v>
      </c>
      <c r="L24" s="39">
        <v>391315</v>
      </c>
      <c r="M24" s="39">
        <v>645987</v>
      </c>
      <c r="N24" s="39">
        <v>1</v>
      </c>
      <c r="O24" s="41"/>
      <c r="P24" s="41"/>
      <c r="Q24" s="41"/>
      <c r="R24" s="25">
        <f t="shared" si="1"/>
        <v>0</v>
      </c>
      <c r="S24" s="26">
        <f t="shared" si="2"/>
        <v>0</v>
      </c>
      <c r="T24" s="41"/>
      <c r="U24" s="41"/>
      <c r="V24" s="25">
        <f t="shared" si="3"/>
        <v>0</v>
      </c>
      <c r="W24" s="26">
        <f t="shared" si="4"/>
        <v>0</v>
      </c>
    </row>
    <row r="25" spans="1:23" x14ac:dyDescent="0.25">
      <c r="A25" s="37">
        <v>5060528</v>
      </c>
      <c r="B25" s="37" t="s">
        <v>1980</v>
      </c>
      <c r="C25" s="38" t="s">
        <v>1981</v>
      </c>
      <c r="D25" s="39" t="s">
        <v>14</v>
      </c>
      <c r="E25" s="39" t="s">
        <v>1332</v>
      </c>
      <c r="F25" s="39" t="s">
        <v>1342</v>
      </c>
      <c r="G25" s="39" t="s">
        <v>1960</v>
      </c>
      <c r="H25" s="39" t="s">
        <v>1342</v>
      </c>
      <c r="I25" s="39" t="s">
        <v>1982</v>
      </c>
      <c r="J25" s="39" t="s">
        <v>1983</v>
      </c>
      <c r="K25" s="40">
        <v>20</v>
      </c>
      <c r="L25" s="39">
        <v>390735</v>
      </c>
      <c r="M25" s="39">
        <v>644906</v>
      </c>
      <c r="N25" s="39">
        <v>1</v>
      </c>
      <c r="O25" s="41"/>
      <c r="P25" s="41"/>
      <c r="Q25" s="41"/>
      <c r="R25" s="25">
        <f t="shared" si="1"/>
        <v>0</v>
      </c>
      <c r="S25" s="26">
        <f t="shared" si="2"/>
        <v>0</v>
      </c>
      <c r="T25" s="41"/>
      <c r="U25" s="41"/>
      <c r="V25" s="25">
        <f t="shared" si="3"/>
        <v>0</v>
      </c>
      <c r="W25" s="26">
        <f t="shared" si="4"/>
        <v>0</v>
      </c>
    </row>
  </sheetData>
  <sheetProtection algorithmName="SHA-512" hashValue="3O9175Z1KEfF02PrMLorGSd/HFmCcxXUyzuosIy1TlCysnfAVwALBgLbjfSCcIjjC9Dv5TE99+aC9VOsgclGhQ==" saltValue="UhRkGaBNY34d0cil/mJPsw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W28"/>
  <sheetViews>
    <sheetView topLeftCell="L14" workbookViewId="0">
      <selection activeCell="S21" sqref="S21"/>
    </sheetView>
  </sheetViews>
  <sheetFormatPr defaultColWidth="8.7109375" defaultRowHeight="15" x14ac:dyDescent="0.25"/>
  <cols>
    <col min="1" max="1" width="8.7109375" style="4"/>
    <col min="2" max="2" width="10.28515625" style="4" customWidth="1"/>
    <col min="3" max="11" width="8.7109375" style="4"/>
    <col min="12" max="12" width="14.5703125" style="4" customWidth="1"/>
    <col min="13" max="14" width="8.7109375" style="4"/>
    <col min="15" max="15" width="17.140625" style="4" customWidth="1"/>
    <col min="16" max="16" width="12.42578125" style="4" customWidth="1"/>
    <col min="17" max="17" width="18" style="4" customWidth="1"/>
    <col min="18" max="18" width="8.7109375" style="4"/>
    <col min="19" max="19" width="15.28515625" style="4" customWidth="1"/>
    <col min="20" max="20" width="8.7109375" style="4"/>
    <col min="21" max="21" width="21.5703125" style="4" customWidth="1"/>
    <col min="22" max="22" width="8.7109375" style="4"/>
    <col min="23" max="23" width="17" style="4" customWidth="1"/>
    <col min="24" max="16384" width="8.7109375" style="4"/>
  </cols>
  <sheetData>
    <row r="1" spans="1:23" ht="15.75" thickBot="1" x14ac:dyDescent="0.3">
      <c r="A1" s="1" t="s">
        <v>2048</v>
      </c>
      <c r="B1" s="1" t="s">
        <v>2050</v>
      </c>
      <c r="C1" s="1" t="s">
        <v>2052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2057</v>
      </c>
      <c r="B2" s="1">
        <f>M14</f>
        <v>13</v>
      </c>
      <c r="C2" s="1" t="str">
        <f>E16</f>
        <v>CZŁUCHOWSKI</v>
      </c>
      <c r="D2" s="1"/>
      <c r="E2" s="1"/>
      <c r="F2" s="1"/>
      <c r="G2" s="57" t="s">
        <v>2079</v>
      </c>
      <c r="H2" s="58"/>
      <c r="I2" s="59"/>
      <c r="J2" s="60" t="s">
        <v>2080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2081</v>
      </c>
      <c r="G3" s="7" t="s">
        <v>2082</v>
      </c>
      <c r="H3" s="1" t="s">
        <v>2083</v>
      </c>
      <c r="I3" s="8" t="s">
        <v>2084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2085</v>
      </c>
      <c r="Q3" s="1" t="s">
        <v>2086</v>
      </c>
      <c r="S3" s="1"/>
      <c r="T3" s="1"/>
      <c r="U3" s="1"/>
      <c r="V3" s="1"/>
    </row>
    <row r="4" spans="1:23" ht="45" x14ac:dyDescent="0.25">
      <c r="A4" s="50" t="s">
        <v>2087</v>
      </c>
      <c r="B4" s="50"/>
      <c r="C4" s="50"/>
      <c r="D4" s="50"/>
      <c r="E4" s="50"/>
      <c r="F4" s="10" t="s">
        <v>2088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ROUND(SUM(Q16:Q28)*60,2)</f>
        <v>0</v>
      </c>
      <c r="K4" s="2">
        <f>SUM(R16:R28)*60</f>
        <v>0</v>
      </c>
      <c r="L4" s="29">
        <f>SUM(S16:S28)*60</f>
        <v>0</v>
      </c>
      <c r="N4" s="51" t="s">
        <v>2089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2090</v>
      </c>
      <c r="B5" s="50"/>
      <c r="C5" s="50"/>
      <c r="D5" s="50"/>
      <c r="E5" s="50"/>
      <c r="F5" s="10" t="s">
        <v>2091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ROUND(SUM(U16:U28)*60,2)</f>
        <v>0</v>
      </c>
      <c r="K5" s="2">
        <f>SUM(V16:V28)*60</f>
        <v>0</v>
      </c>
      <c r="L5" s="29">
        <f>SUM(W16:W28)*60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2092</v>
      </c>
      <c r="B6" s="53"/>
      <c r="C6" s="53"/>
      <c r="D6" s="53"/>
      <c r="E6" s="53"/>
      <c r="F6" s="3" t="s">
        <v>2093</v>
      </c>
      <c r="G6" s="15"/>
      <c r="H6" s="12">
        <f t="shared" ref="H6:H10" si="0">G6*0.23</f>
        <v>0</v>
      </c>
      <c r="I6" s="30">
        <f>ROUND(G6+H6,2)</f>
        <v>0</v>
      </c>
      <c r="J6" s="54" t="s">
        <v>2094</v>
      </c>
      <c r="K6" s="55"/>
      <c r="L6" s="56"/>
      <c r="P6" s="9" t="s">
        <v>2085</v>
      </c>
      <c r="Q6" s="1" t="s">
        <v>2086</v>
      </c>
      <c r="S6" s="5"/>
      <c r="T6" s="5"/>
    </row>
    <row r="7" spans="1:23" ht="68.25" x14ac:dyDescent="0.25">
      <c r="A7" s="53" t="s">
        <v>2095</v>
      </c>
      <c r="B7" s="53"/>
      <c r="C7" s="53"/>
      <c r="D7" s="53"/>
      <c r="E7" s="53"/>
      <c r="F7" s="3" t="s">
        <v>2096</v>
      </c>
      <c r="G7" s="15"/>
      <c r="H7" s="12">
        <f t="shared" si="0"/>
        <v>0</v>
      </c>
      <c r="I7" s="30">
        <f>ROUND(G6+H6,2)</f>
        <v>0</v>
      </c>
      <c r="J7" s="54" t="s">
        <v>2094</v>
      </c>
      <c r="K7" s="55"/>
      <c r="L7" s="56"/>
      <c r="P7" s="9"/>
      <c r="Q7" s="1"/>
      <c r="S7" s="5"/>
      <c r="T7" s="5"/>
    </row>
    <row r="8" spans="1:23" ht="57" x14ac:dyDescent="0.25">
      <c r="A8" s="53" t="s">
        <v>2097</v>
      </c>
      <c r="B8" s="53"/>
      <c r="C8" s="53"/>
      <c r="D8" s="53"/>
      <c r="E8" s="53"/>
      <c r="F8" s="3" t="s">
        <v>2098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2099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2100</v>
      </c>
      <c r="B9" s="65"/>
      <c r="C9" s="65"/>
      <c r="D9" s="65"/>
      <c r="E9" s="65"/>
      <c r="F9" s="3" t="s">
        <v>2101</v>
      </c>
      <c r="G9" s="15"/>
      <c r="H9" s="12">
        <f t="shared" si="0"/>
        <v>0</v>
      </c>
      <c r="I9" s="30">
        <f>ROUND(G9+H9,2)</f>
        <v>0</v>
      </c>
      <c r="J9" s="66" t="s">
        <v>2094</v>
      </c>
      <c r="K9" s="67"/>
      <c r="L9" s="68"/>
      <c r="M9" s="1"/>
      <c r="N9" s="16"/>
    </row>
    <row r="10" spans="1:23" ht="57.75" thickBot="1" x14ac:dyDescent="0.3">
      <c r="A10" s="65" t="s">
        <v>2102</v>
      </c>
      <c r="B10" s="65"/>
      <c r="C10" s="65"/>
      <c r="D10" s="65"/>
      <c r="E10" s="65"/>
      <c r="F10" s="3" t="s">
        <v>2103</v>
      </c>
      <c r="G10" s="17"/>
      <c r="H10" s="18">
        <f t="shared" si="0"/>
        <v>0</v>
      </c>
      <c r="I10" s="30">
        <f>ROUND(G10+H10,2)</f>
        <v>0</v>
      </c>
      <c r="J10" s="69" t="s">
        <v>2094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2104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2105</v>
      </c>
      <c r="I12" s="75"/>
      <c r="J12" s="76"/>
      <c r="K12" s="76"/>
      <c r="L12" s="77"/>
      <c r="M12" s="78" t="s">
        <v>2106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6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13</v>
      </c>
      <c r="N14" s="23">
        <f>SUM(N16:N28)</f>
        <v>13</v>
      </c>
      <c r="P14" s="63" t="s">
        <v>2107</v>
      </c>
      <c r="Q14" s="64"/>
      <c r="R14" s="64"/>
      <c r="S14" s="64"/>
      <c r="T14" s="63" t="s">
        <v>2108</v>
      </c>
      <c r="U14" s="64"/>
      <c r="V14" s="64"/>
      <c r="W14" s="64"/>
    </row>
    <row r="15" spans="1:23" ht="78.7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2046</v>
      </c>
      <c r="O15" s="24" t="s">
        <v>2109</v>
      </c>
      <c r="P15" s="24" t="s">
        <v>2110</v>
      </c>
      <c r="Q15" s="24" t="s">
        <v>2111</v>
      </c>
      <c r="R15" s="24" t="s">
        <v>2112</v>
      </c>
      <c r="S15" s="24" t="s">
        <v>2113</v>
      </c>
      <c r="T15" s="24" t="s">
        <v>2114</v>
      </c>
      <c r="U15" s="24" t="s">
        <v>2111</v>
      </c>
      <c r="V15" s="24" t="s">
        <v>2112</v>
      </c>
      <c r="W15" s="24" t="s">
        <v>2113</v>
      </c>
    </row>
    <row r="16" spans="1:23" x14ac:dyDescent="0.25">
      <c r="A16" s="37">
        <v>5061341</v>
      </c>
      <c r="B16" s="37" t="s">
        <v>1330</v>
      </c>
      <c r="C16" s="38" t="s">
        <v>1331</v>
      </c>
      <c r="D16" s="39" t="s">
        <v>14</v>
      </c>
      <c r="E16" s="39" t="s">
        <v>1332</v>
      </c>
      <c r="F16" s="39" t="s">
        <v>1333</v>
      </c>
      <c r="G16" s="39" t="s">
        <v>1334</v>
      </c>
      <c r="H16" s="39" t="s">
        <v>1335</v>
      </c>
      <c r="I16" s="39" t="s">
        <v>17</v>
      </c>
      <c r="J16" s="39" t="s">
        <v>18</v>
      </c>
      <c r="K16" s="40">
        <v>15</v>
      </c>
      <c r="L16" s="39">
        <v>377345</v>
      </c>
      <c r="M16" s="39">
        <v>644319</v>
      </c>
      <c r="N16" s="39">
        <v>1</v>
      </c>
      <c r="O16" s="41"/>
      <c r="P16" s="41"/>
      <c r="Q16" s="41"/>
      <c r="R16" s="25">
        <f>ROUND(Q16*0.23,2)</f>
        <v>0</v>
      </c>
      <c r="S16" s="26">
        <f>ROUND(SUM(Q16:R16),2)</f>
        <v>0</v>
      </c>
      <c r="T16" s="41"/>
      <c r="U16" s="41"/>
      <c r="V16" s="25">
        <f>ROUND(U16*0.23,2)</f>
        <v>0</v>
      </c>
      <c r="W16" s="26">
        <f>ROUND(SUM(U16:V16),2)</f>
        <v>0</v>
      </c>
    </row>
    <row r="17" spans="1:23" x14ac:dyDescent="0.25">
      <c r="A17" s="37">
        <v>5061551</v>
      </c>
      <c r="B17" s="37" t="s">
        <v>1336</v>
      </c>
      <c r="C17" s="38" t="s">
        <v>1337</v>
      </c>
      <c r="D17" s="39" t="s">
        <v>14</v>
      </c>
      <c r="E17" s="39" t="s">
        <v>1332</v>
      </c>
      <c r="F17" s="39" t="s">
        <v>1333</v>
      </c>
      <c r="G17" s="39" t="s">
        <v>1338</v>
      </c>
      <c r="H17" s="39" t="s">
        <v>1339</v>
      </c>
      <c r="I17" s="39" t="s">
        <v>17</v>
      </c>
      <c r="J17" s="39" t="s">
        <v>18</v>
      </c>
      <c r="K17" s="40">
        <v>16</v>
      </c>
      <c r="L17" s="39">
        <v>368367</v>
      </c>
      <c r="M17" s="39">
        <v>639902</v>
      </c>
      <c r="N17" s="39">
        <v>1</v>
      </c>
      <c r="O17" s="41"/>
      <c r="P17" s="41"/>
      <c r="Q17" s="41"/>
      <c r="R17" s="25">
        <f t="shared" ref="R17:R28" si="1">ROUND(Q17*0.23,2)</f>
        <v>0</v>
      </c>
      <c r="S17" s="26">
        <f t="shared" ref="S17:S28" si="2">ROUND(SUM(Q17:R17),2)</f>
        <v>0</v>
      </c>
      <c r="T17" s="41"/>
      <c r="U17" s="41"/>
      <c r="V17" s="25">
        <f t="shared" ref="V17:V28" si="3">ROUND(U17*0.23,2)</f>
        <v>0</v>
      </c>
      <c r="W17" s="26">
        <f t="shared" ref="W17:W28" si="4">ROUND(SUM(U17:V17),2)</f>
        <v>0</v>
      </c>
    </row>
    <row r="18" spans="1:23" x14ac:dyDescent="0.25">
      <c r="A18" s="37">
        <v>5063338</v>
      </c>
      <c r="B18" s="37" t="s">
        <v>1340</v>
      </c>
      <c r="C18" s="38" t="s">
        <v>1341</v>
      </c>
      <c r="D18" s="39" t="s">
        <v>14</v>
      </c>
      <c r="E18" s="39" t="s">
        <v>1332</v>
      </c>
      <c r="F18" s="39" t="s">
        <v>1342</v>
      </c>
      <c r="G18" s="39" t="s">
        <v>1343</v>
      </c>
      <c r="H18" s="39" t="s">
        <v>1344</v>
      </c>
      <c r="I18" s="39" t="s">
        <v>17</v>
      </c>
      <c r="J18" s="39" t="s">
        <v>18</v>
      </c>
      <c r="K18" s="40">
        <v>72</v>
      </c>
      <c r="L18" s="39">
        <v>394565</v>
      </c>
      <c r="M18" s="39">
        <v>655334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5063917</v>
      </c>
      <c r="B19" s="37" t="s">
        <v>1345</v>
      </c>
      <c r="C19" s="38" t="s">
        <v>1346</v>
      </c>
      <c r="D19" s="39" t="s">
        <v>14</v>
      </c>
      <c r="E19" s="39" t="s">
        <v>1332</v>
      </c>
      <c r="F19" s="39" t="s">
        <v>1342</v>
      </c>
      <c r="G19" s="39" t="s">
        <v>1347</v>
      </c>
      <c r="H19" s="39" t="s">
        <v>1348</v>
      </c>
      <c r="I19" s="39" t="s">
        <v>17</v>
      </c>
      <c r="J19" s="39" t="s">
        <v>18</v>
      </c>
      <c r="K19" s="40">
        <v>1</v>
      </c>
      <c r="L19" s="39">
        <v>385215</v>
      </c>
      <c r="M19" s="39">
        <v>650745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5064075</v>
      </c>
      <c r="B20" s="37" t="s">
        <v>1349</v>
      </c>
      <c r="C20" s="38" t="s">
        <v>1350</v>
      </c>
      <c r="D20" s="39" t="s">
        <v>14</v>
      </c>
      <c r="E20" s="39" t="s">
        <v>1332</v>
      </c>
      <c r="F20" s="39" t="s">
        <v>1342</v>
      </c>
      <c r="G20" s="39" t="s">
        <v>1351</v>
      </c>
      <c r="H20" s="39" t="s">
        <v>1352</v>
      </c>
      <c r="I20" s="39" t="s">
        <v>25</v>
      </c>
      <c r="J20" s="39" t="s">
        <v>26</v>
      </c>
      <c r="K20" s="40">
        <v>16</v>
      </c>
      <c r="L20" s="39">
        <v>397399</v>
      </c>
      <c r="M20" s="39">
        <v>640712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5065179</v>
      </c>
      <c r="B21" s="37" t="s">
        <v>1376</v>
      </c>
      <c r="C21" s="38" t="s">
        <v>1377</v>
      </c>
      <c r="D21" s="39" t="s">
        <v>14</v>
      </c>
      <c r="E21" s="39" t="s">
        <v>1332</v>
      </c>
      <c r="F21" s="39" t="s">
        <v>1375</v>
      </c>
      <c r="G21" s="39" t="s">
        <v>1378</v>
      </c>
      <c r="H21" s="39" t="s">
        <v>1379</v>
      </c>
      <c r="I21" s="39" t="s">
        <v>17</v>
      </c>
      <c r="J21" s="39" t="s">
        <v>18</v>
      </c>
      <c r="K21" s="40">
        <v>2</v>
      </c>
      <c r="L21" s="39">
        <v>393234</v>
      </c>
      <c r="M21" s="39">
        <v>631604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25">
      <c r="A22" s="37">
        <v>5065376</v>
      </c>
      <c r="B22" s="37" t="s">
        <v>1380</v>
      </c>
      <c r="C22" s="38" t="s">
        <v>1381</v>
      </c>
      <c r="D22" s="39" t="s">
        <v>14</v>
      </c>
      <c r="E22" s="39" t="s">
        <v>1332</v>
      </c>
      <c r="F22" s="39" t="s">
        <v>1375</v>
      </c>
      <c r="G22" s="39" t="s">
        <v>1382</v>
      </c>
      <c r="H22" s="39" t="s">
        <v>1383</v>
      </c>
      <c r="I22" s="39" t="s">
        <v>17</v>
      </c>
      <c r="J22" s="39" t="s">
        <v>18</v>
      </c>
      <c r="K22" s="40">
        <v>16</v>
      </c>
      <c r="L22" s="39">
        <v>376510</v>
      </c>
      <c r="M22" s="39">
        <v>638625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25">
      <c r="A23" s="37">
        <v>5067723</v>
      </c>
      <c r="B23" s="37" t="s">
        <v>1551</v>
      </c>
      <c r="C23" s="38" t="s">
        <v>1552</v>
      </c>
      <c r="D23" s="39" t="s">
        <v>14</v>
      </c>
      <c r="E23" s="39" t="s">
        <v>1332</v>
      </c>
      <c r="F23" s="39" t="s">
        <v>1550</v>
      </c>
      <c r="G23" s="39" t="s">
        <v>1553</v>
      </c>
      <c r="H23" s="39" t="s">
        <v>1554</v>
      </c>
      <c r="I23" s="39" t="s">
        <v>17</v>
      </c>
      <c r="J23" s="39" t="s">
        <v>18</v>
      </c>
      <c r="K23" s="40">
        <v>55</v>
      </c>
      <c r="L23" s="39">
        <v>365909</v>
      </c>
      <c r="M23" s="39">
        <v>667895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  <row r="24" spans="1:23" x14ac:dyDescent="0.25">
      <c r="A24" s="37">
        <v>5068119</v>
      </c>
      <c r="B24" s="37" t="s">
        <v>1555</v>
      </c>
      <c r="C24" s="38" t="s">
        <v>1556</v>
      </c>
      <c r="D24" s="39" t="s">
        <v>14</v>
      </c>
      <c r="E24" s="39" t="s">
        <v>1332</v>
      </c>
      <c r="F24" s="39" t="s">
        <v>1550</v>
      </c>
      <c r="G24" s="39" t="s">
        <v>1557</v>
      </c>
      <c r="H24" s="39" t="s">
        <v>1550</v>
      </c>
      <c r="I24" s="39" t="s">
        <v>1558</v>
      </c>
      <c r="J24" s="39" t="s">
        <v>1559</v>
      </c>
      <c r="K24" s="40">
        <v>6</v>
      </c>
      <c r="L24" s="39">
        <v>375577</v>
      </c>
      <c r="M24" s="39">
        <v>656395</v>
      </c>
      <c r="N24" s="39">
        <v>1</v>
      </c>
      <c r="O24" s="41"/>
      <c r="P24" s="41"/>
      <c r="Q24" s="41"/>
      <c r="R24" s="25">
        <f t="shared" si="1"/>
        <v>0</v>
      </c>
      <c r="S24" s="26">
        <f t="shared" si="2"/>
        <v>0</v>
      </c>
      <c r="T24" s="41"/>
      <c r="U24" s="41"/>
      <c r="V24" s="25">
        <f t="shared" si="3"/>
        <v>0</v>
      </c>
      <c r="W24" s="26">
        <f t="shared" si="4"/>
        <v>0</v>
      </c>
    </row>
    <row r="25" spans="1:23" x14ac:dyDescent="0.25">
      <c r="A25" s="37">
        <v>5061264</v>
      </c>
      <c r="B25" s="37" t="s">
        <v>1956</v>
      </c>
      <c r="C25" s="38" t="s">
        <v>1957</v>
      </c>
      <c r="D25" s="39" t="s">
        <v>14</v>
      </c>
      <c r="E25" s="39" t="s">
        <v>1332</v>
      </c>
      <c r="F25" s="39" t="s">
        <v>1333</v>
      </c>
      <c r="G25" s="39" t="s">
        <v>1955</v>
      </c>
      <c r="H25" s="39" t="s">
        <v>1333</v>
      </c>
      <c r="I25" s="39" t="s">
        <v>739</v>
      </c>
      <c r="J25" s="39" t="s">
        <v>740</v>
      </c>
      <c r="K25" s="40">
        <v>4</v>
      </c>
      <c r="L25" s="39">
        <v>364070</v>
      </c>
      <c r="M25" s="39">
        <v>648230</v>
      </c>
      <c r="N25" s="39">
        <v>1</v>
      </c>
      <c r="O25" s="41"/>
      <c r="P25" s="41"/>
      <c r="Q25" s="41"/>
      <c r="R25" s="25">
        <f t="shared" si="1"/>
        <v>0</v>
      </c>
      <c r="S25" s="26">
        <f t="shared" si="2"/>
        <v>0</v>
      </c>
      <c r="T25" s="41"/>
      <c r="U25" s="41"/>
      <c r="V25" s="25">
        <f t="shared" si="3"/>
        <v>0</v>
      </c>
      <c r="W25" s="26">
        <f t="shared" si="4"/>
        <v>0</v>
      </c>
    </row>
    <row r="26" spans="1:23" x14ac:dyDescent="0.25">
      <c r="A26" s="37">
        <v>5064133</v>
      </c>
      <c r="B26" s="37" t="s">
        <v>1984</v>
      </c>
      <c r="C26" s="38" t="s">
        <v>1985</v>
      </c>
      <c r="D26" s="39" t="s">
        <v>14</v>
      </c>
      <c r="E26" s="39" t="s">
        <v>1332</v>
      </c>
      <c r="F26" s="39" t="s">
        <v>1375</v>
      </c>
      <c r="G26" s="39" t="s">
        <v>1986</v>
      </c>
      <c r="H26" s="39" t="s">
        <v>1375</v>
      </c>
      <c r="I26" s="39" t="s">
        <v>1987</v>
      </c>
      <c r="J26" s="39" t="s">
        <v>1988</v>
      </c>
      <c r="K26" s="40">
        <v>5</v>
      </c>
      <c r="L26" s="39">
        <v>383026</v>
      </c>
      <c r="M26" s="39">
        <v>632179</v>
      </c>
      <c r="N26" s="39">
        <v>1</v>
      </c>
      <c r="O26" s="41"/>
      <c r="P26" s="41"/>
      <c r="Q26" s="41"/>
      <c r="R26" s="25">
        <f t="shared" si="1"/>
        <v>0</v>
      </c>
      <c r="S26" s="26">
        <f t="shared" si="2"/>
        <v>0</v>
      </c>
      <c r="T26" s="41"/>
      <c r="U26" s="41"/>
      <c r="V26" s="25">
        <f t="shared" si="3"/>
        <v>0</v>
      </c>
      <c r="W26" s="26">
        <f t="shared" si="4"/>
        <v>0</v>
      </c>
    </row>
    <row r="27" spans="1:23" x14ac:dyDescent="0.25">
      <c r="A27" s="37">
        <v>5064553</v>
      </c>
      <c r="B27" s="37" t="s">
        <v>1989</v>
      </c>
      <c r="C27" s="38" t="s">
        <v>1990</v>
      </c>
      <c r="D27" s="39" t="s">
        <v>14</v>
      </c>
      <c r="E27" s="39" t="s">
        <v>1332</v>
      </c>
      <c r="F27" s="39" t="s">
        <v>1375</v>
      </c>
      <c r="G27" s="39" t="s">
        <v>1986</v>
      </c>
      <c r="H27" s="39" t="s">
        <v>1375</v>
      </c>
      <c r="I27" s="39" t="s">
        <v>1987</v>
      </c>
      <c r="J27" s="39" t="s">
        <v>1988</v>
      </c>
      <c r="K27" s="40">
        <v>8</v>
      </c>
      <c r="L27" s="39">
        <v>382978</v>
      </c>
      <c r="M27" s="39">
        <v>632261</v>
      </c>
      <c r="N27" s="39">
        <v>1</v>
      </c>
      <c r="O27" s="41"/>
      <c r="P27" s="41"/>
      <c r="Q27" s="41"/>
      <c r="R27" s="25">
        <f t="shared" si="1"/>
        <v>0</v>
      </c>
      <c r="S27" s="26">
        <f t="shared" si="2"/>
        <v>0</v>
      </c>
      <c r="T27" s="41"/>
      <c r="U27" s="41"/>
      <c r="V27" s="25">
        <f t="shared" si="3"/>
        <v>0</v>
      </c>
      <c r="W27" s="26">
        <f t="shared" si="4"/>
        <v>0</v>
      </c>
    </row>
    <row r="28" spans="1:23" x14ac:dyDescent="0.25">
      <c r="A28" s="37">
        <v>5061815</v>
      </c>
      <c r="B28" s="37" t="s">
        <v>2028</v>
      </c>
      <c r="C28" s="38" t="s">
        <v>2029</v>
      </c>
      <c r="D28" s="39" t="s">
        <v>14</v>
      </c>
      <c r="E28" s="39" t="s">
        <v>1332</v>
      </c>
      <c r="F28" s="39" t="s">
        <v>1333</v>
      </c>
      <c r="G28" s="39" t="s">
        <v>2030</v>
      </c>
      <c r="H28" s="39" t="s">
        <v>2031</v>
      </c>
      <c r="I28" s="39" t="s">
        <v>17</v>
      </c>
      <c r="J28" s="39" t="s">
        <v>18</v>
      </c>
      <c r="K28" s="39">
        <v>29</v>
      </c>
      <c r="L28" s="39">
        <v>370823</v>
      </c>
      <c r="M28" s="39">
        <v>648773</v>
      </c>
      <c r="N28" s="39">
        <v>1</v>
      </c>
      <c r="O28" s="41"/>
      <c r="P28" s="41"/>
      <c r="Q28" s="41"/>
      <c r="R28" s="25">
        <f t="shared" si="1"/>
        <v>0</v>
      </c>
      <c r="S28" s="26">
        <f t="shared" si="2"/>
        <v>0</v>
      </c>
      <c r="T28" s="41"/>
      <c r="U28" s="41"/>
      <c r="V28" s="25">
        <f t="shared" si="3"/>
        <v>0</v>
      </c>
      <c r="W28" s="26">
        <f t="shared" si="4"/>
        <v>0</v>
      </c>
    </row>
  </sheetData>
  <sheetProtection algorithmName="SHA-512" hashValue="KlnPzarYrieoTjL4WLWLMqWr7BpnRerU7KmMTDqhVY4TulMkmj7FT/iIiVynUdM+NLVdiacV0Azh0c4icq3E8Q==" saltValue="6CrMiwf/jPfUJ4baIS2Jsw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W29"/>
  <sheetViews>
    <sheetView topLeftCell="I15" workbookViewId="0">
      <selection activeCell="S18" sqref="S18"/>
    </sheetView>
  </sheetViews>
  <sheetFormatPr defaultColWidth="8.7109375" defaultRowHeight="15" x14ac:dyDescent="0.25"/>
  <cols>
    <col min="1" max="1" width="8.7109375" style="4"/>
    <col min="2" max="2" width="10.28515625" style="4" customWidth="1"/>
    <col min="3" max="11" width="8.7109375" style="4"/>
    <col min="12" max="12" width="14.5703125" style="4" customWidth="1"/>
    <col min="13" max="14" width="8.7109375" style="4"/>
    <col min="15" max="15" width="17.140625" style="4" customWidth="1"/>
    <col min="16" max="16" width="12.42578125" style="4" customWidth="1"/>
    <col min="17" max="17" width="18" style="4" customWidth="1"/>
    <col min="18" max="18" width="8.7109375" style="4"/>
    <col min="19" max="19" width="15.28515625" style="4" customWidth="1"/>
    <col min="20" max="20" width="8.7109375" style="4"/>
    <col min="21" max="21" width="21.5703125" style="4" customWidth="1"/>
    <col min="22" max="22" width="8.7109375" style="4"/>
    <col min="23" max="23" width="17" style="4" customWidth="1"/>
    <col min="24" max="16384" width="8.7109375" style="4"/>
  </cols>
  <sheetData>
    <row r="1" spans="1:23" ht="15.75" thickBot="1" x14ac:dyDescent="0.3">
      <c r="A1" s="1" t="s">
        <v>2048</v>
      </c>
      <c r="B1" s="1" t="s">
        <v>2050</v>
      </c>
      <c r="C1" s="1" t="s">
        <v>2052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2056</v>
      </c>
      <c r="B2" s="1">
        <f>M14</f>
        <v>14</v>
      </c>
      <c r="C2" s="1" t="str">
        <f>E16</f>
        <v>CHOJNICKI</v>
      </c>
      <c r="D2" s="1"/>
      <c r="E2" s="1"/>
      <c r="F2" s="1"/>
      <c r="G2" s="57" t="s">
        <v>2079</v>
      </c>
      <c r="H2" s="58"/>
      <c r="I2" s="59"/>
      <c r="J2" s="60" t="s">
        <v>2080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2081</v>
      </c>
      <c r="G3" s="7" t="s">
        <v>2082</v>
      </c>
      <c r="H3" s="1" t="s">
        <v>2083</v>
      </c>
      <c r="I3" s="8" t="s">
        <v>2084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2085</v>
      </c>
      <c r="Q3" s="1" t="s">
        <v>2086</v>
      </c>
      <c r="S3" s="1"/>
      <c r="T3" s="1"/>
      <c r="U3" s="1"/>
      <c r="V3" s="1"/>
    </row>
    <row r="4" spans="1:23" ht="45" x14ac:dyDescent="0.25">
      <c r="A4" s="50" t="s">
        <v>2087</v>
      </c>
      <c r="B4" s="50"/>
      <c r="C4" s="50"/>
      <c r="D4" s="50"/>
      <c r="E4" s="50"/>
      <c r="F4" s="10" t="s">
        <v>2088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ROUND(SUM(Q16:Q29)*60,2)</f>
        <v>0</v>
      </c>
      <c r="K4" s="2">
        <f>SUM(R16:R29)*60</f>
        <v>0</v>
      </c>
      <c r="L4" s="29">
        <f>SUM(S16:S29)*60</f>
        <v>0</v>
      </c>
      <c r="N4" s="51" t="s">
        <v>2089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2090</v>
      </c>
      <c r="B5" s="50"/>
      <c r="C5" s="50"/>
      <c r="D5" s="50"/>
      <c r="E5" s="50"/>
      <c r="F5" s="10" t="s">
        <v>2091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ROUND(SUM(U16:U29)*60,2)</f>
        <v>0</v>
      </c>
      <c r="K5" s="2">
        <f>SUM(V16:V29)*60</f>
        <v>0</v>
      </c>
      <c r="L5" s="29">
        <f>SUM(W16:W29)*60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2092</v>
      </c>
      <c r="B6" s="53"/>
      <c r="C6" s="53"/>
      <c r="D6" s="53"/>
      <c r="E6" s="53"/>
      <c r="F6" s="3" t="s">
        <v>2093</v>
      </c>
      <c r="G6" s="15"/>
      <c r="H6" s="12">
        <f t="shared" ref="H6:H10" si="0">G6*0.23</f>
        <v>0</v>
      </c>
      <c r="I6" s="30">
        <f>ROUND(G6+H6,2)</f>
        <v>0</v>
      </c>
      <c r="J6" s="54" t="s">
        <v>2094</v>
      </c>
      <c r="K6" s="55"/>
      <c r="L6" s="56"/>
      <c r="P6" s="9" t="s">
        <v>2085</v>
      </c>
      <c r="Q6" s="1" t="s">
        <v>2086</v>
      </c>
      <c r="S6" s="5"/>
      <c r="T6" s="5"/>
    </row>
    <row r="7" spans="1:23" ht="68.25" x14ac:dyDescent="0.25">
      <c r="A7" s="53" t="s">
        <v>2095</v>
      </c>
      <c r="B7" s="53"/>
      <c r="C7" s="53"/>
      <c r="D7" s="53"/>
      <c r="E7" s="53"/>
      <c r="F7" s="3" t="s">
        <v>2096</v>
      </c>
      <c r="G7" s="15"/>
      <c r="H7" s="12">
        <f t="shared" si="0"/>
        <v>0</v>
      </c>
      <c r="I7" s="30">
        <f>ROUND(G6+H6,2)</f>
        <v>0</v>
      </c>
      <c r="J7" s="54" t="s">
        <v>2094</v>
      </c>
      <c r="K7" s="55"/>
      <c r="L7" s="56"/>
      <c r="P7" s="9"/>
      <c r="Q7" s="1"/>
      <c r="S7" s="5"/>
      <c r="T7" s="5"/>
    </row>
    <row r="8" spans="1:23" ht="57" x14ac:dyDescent="0.25">
      <c r="A8" s="53" t="s">
        <v>2097</v>
      </c>
      <c r="B8" s="53"/>
      <c r="C8" s="53"/>
      <c r="D8" s="53"/>
      <c r="E8" s="53"/>
      <c r="F8" s="3" t="s">
        <v>2098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2099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2100</v>
      </c>
      <c r="B9" s="65"/>
      <c r="C9" s="65"/>
      <c r="D9" s="65"/>
      <c r="E9" s="65"/>
      <c r="F9" s="3" t="s">
        <v>2101</v>
      </c>
      <c r="G9" s="15"/>
      <c r="H9" s="12">
        <f t="shared" si="0"/>
        <v>0</v>
      </c>
      <c r="I9" s="30">
        <f>ROUND(G9+H9,2)</f>
        <v>0</v>
      </c>
      <c r="J9" s="66" t="s">
        <v>2094</v>
      </c>
      <c r="K9" s="67"/>
      <c r="L9" s="68"/>
      <c r="M9" s="1"/>
      <c r="N9" s="16"/>
    </row>
    <row r="10" spans="1:23" ht="57.75" thickBot="1" x14ac:dyDescent="0.3">
      <c r="A10" s="65" t="s">
        <v>2102</v>
      </c>
      <c r="B10" s="65"/>
      <c r="C10" s="65"/>
      <c r="D10" s="65"/>
      <c r="E10" s="65"/>
      <c r="F10" s="3" t="s">
        <v>2103</v>
      </c>
      <c r="G10" s="17"/>
      <c r="H10" s="18">
        <f t="shared" si="0"/>
        <v>0</v>
      </c>
      <c r="I10" s="30">
        <f>ROUND(G10+H10,2)</f>
        <v>0</v>
      </c>
      <c r="J10" s="69" t="s">
        <v>2094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2104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2105</v>
      </c>
      <c r="I12" s="75"/>
      <c r="J12" s="76"/>
      <c r="K12" s="76"/>
      <c r="L12" s="77"/>
      <c r="M12" s="78" t="s">
        <v>2106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6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14</v>
      </c>
      <c r="N14" s="23">
        <f>SUM(N16:N29)</f>
        <v>14</v>
      </c>
      <c r="P14" s="63" t="s">
        <v>2107</v>
      </c>
      <c r="Q14" s="64"/>
      <c r="R14" s="64"/>
      <c r="S14" s="64"/>
      <c r="T14" s="63" t="s">
        <v>2108</v>
      </c>
      <c r="U14" s="64"/>
      <c r="V14" s="64"/>
      <c r="W14" s="64"/>
    </row>
    <row r="15" spans="1:23" ht="78.7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2046</v>
      </c>
      <c r="O15" s="24" t="s">
        <v>2109</v>
      </c>
      <c r="P15" s="24" t="s">
        <v>2110</v>
      </c>
      <c r="Q15" s="24" t="s">
        <v>2111</v>
      </c>
      <c r="R15" s="24" t="s">
        <v>2112</v>
      </c>
      <c r="S15" s="24" t="s">
        <v>2113</v>
      </c>
      <c r="T15" s="24" t="s">
        <v>2114</v>
      </c>
      <c r="U15" s="24" t="s">
        <v>2111</v>
      </c>
      <c r="V15" s="24" t="s">
        <v>2112</v>
      </c>
      <c r="W15" s="24" t="s">
        <v>2113</v>
      </c>
    </row>
    <row r="16" spans="1:23" x14ac:dyDescent="0.25">
      <c r="A16" s="37">
        <v>5056077</v>
      </c>
      <c r="B16" s="37" t="s">
        <v>53</v>
      </c>
      <c r="C16" s="38" t="s">
        <v>54</v>
      </c>
      <c r="D16" s="39" t="s">
        <v>14</v>
      </c>
      <c r="E16" s="39" t="s">
        <v>15</v>
      </c>
      <c r="F16" s="39" t="s">
        <v>50</v>
      </c>
      <c r="G16" s="39" t="s">
        <v>55</v>
      </c>
      <c r="H16" s="39" t="s">
        <v>56</v>
      </c>
      <c r="I16" s="39" t="s">
        <v>57</v>
      </c>
      <c r="J16" s="39" t="s">
        <v>58</v>
      </c>
      <c r="K16" s="39" t="s">
        <v>59</v>
      </c>
      <c r="L16" s="39">
        <v>438193</v>
      </c>
      <c r="M16" s="39">
        <v>662973</v>
      </c>
      <c r="N16" s="39">
        <v>1</v>
      </c>
      <c r="O16" s="41"/>
      <c r="P16" s="41"/>
      <c r="Q16" s="41"/>
      <c r="R16" s="25">
        <f>ROUND(Q16*0.23,2)</f>
        <v>0</v>
      </c>
      <c r="S16" s="26">
        <f>ROUND(SUM(Q16:R16),2)</f>
        <v>0</v>
      </c>
      <c r="T16" s="41"/>
      <c r="U16" s="41"/>
      <c r="V16" s="25">
        <f>ROUND(U16*0.23,2)</f>
        <v>0</v>
      </c>
      <c r="W16" s="26">
        <f>ROUND(SUM(U16:V16),2)</f>
        <v>0</v>
      </c>
    </row>
    <row r="17" spans="1:23" x14ac:dyDescent="0.25">
      <c r="A17" s="37">
        <v>5056705</v>
      </c>
      <c r="B17" s="37" t="s">
        <v>64</v>
      </c>
      <c r="C17" s="38" t="s">
        <v>65</v>
      </c>
      <c r="D17" s="39" t="s">
        <v>14</v>
      </c>
      <c r="E17" s="39" t="s">
        <v>15</v>
      </c>
      <c r="F17" s="39" t="s">
        <v>50</v>
      </c>
      <c r="G17" s="39" t="s">
        <v>66</v>
      </c>
      <c r="H17" s="39" t="s">
        <v>67</v>
      </c>
      <c r="I17" s="39" t="s">
        <v>19</v>
      </c>
      <c r="J17" s="39" t="s">
        <v>20</v>
      </c>
      <c r="K17" s="39">
        <v>11</v>
      </c>
      <c r="L17" s="39">
        <v>431271</v>
      </c>
      <c r="M17" s="39">
        <v>661630</v>
      </c>
      <c r="N17" s="39">
        <v>1</v>
      </c>
      <c r="O17" s="41"/>
      <c r="P17" s="41"/>
      <c r="Q17" s="41"/>
      <c r="R17" s="25">
        <f t="shared" ref="R17:R29" si="1">ROUND(Q17*0.23,2)</f>
        <v>0</v>
      </c>
      <c r="S17" s="26">
        <f t="shared" ref="S17:S29" si="2">ROUND(SUM(Q17:R17),2)</f>
        <v>0</v>
      </c>
      <c r="T17" s="41"/>
      <c r="U17" s="41"/>
      <c r="V17" s="25">
        <f t="shared" ref="V17:V29" si="3">ROUND(U17*0.23,2)</f>
        <v>0</v>
      </c>
      <c r="W17" s="26">
        <f t="shared" ref="W17:W29" si="4">ROUND(SUM(U17:V17),2)</f>
        <v>0</v>
      </c>
    </row>
    <row r="18" spans="1:23" x14ac:dyDescent="0.25">
      <c r="A18" s="37">
        <v>5058532</v>
      </c>
      <c r="B18" s="37" t="s">
        <v>1455</v>
      </c>
      <c r="C18" s="38" t="s">
        <v>1456</v>
      </c>
      <c r="D18" s="39" t="s">
        <v>14</v>
      </c>
      <c r="E18" s="39" t="s">
        <v>15</v>
      </c>
      <c r="F18" s="39" t="s">
        <v>1457</v>
      </c>
      <c r="G18" s="39" t="s">
        <v>1458</v>
      </c>
      <c r="H18" s="39" t="s">
        <v>1457</v>
      </c>
      <c r="I18" s="39" t="s">
        <v>25</v>
      </c>
      <c r="J18" s="39" t="s">
        <v>26</v>
      </c>
      <c r="K18" s="40">
        <v>12</v>
      </c>
      <c r="L18" s="39">
        <v>393442</v>
      </c>
      <c r="M18" s="39">
        <v>663172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5044551</v>
      </c>
      <c r="B19" s="37" t="s">
        <v>1644</v>
      </c>
      <c r="C19" s="38" t="s">
        <v>1645</v>
      </c>
      <c r="D19" s="39" t="s">
        <v>14</v>
      </c>
      <c r="E19" s="39" t="s">
        <v>15</v>
      </c>
      <c r="F19" s="39" t="s">
        <v>37</v>
      </c>
      <c r="G19" s="39" t="s">
        <v>1646</v>
      </c>
      <c r="H19" s="39" t="s">
        <v>37</v>
      </c>
      <c r="I19" s="39" t="s">
        <v>1647</v>
      </c>
      <c r="J19" s="39" t="s">
        <v>1648</v>
      </c>
      <c r="K19" s="40">
        <v>45</v>
      </c>
      <c r="L19" s="39">
        <v>405381</v>
      </c>
      <c r="M19" s="39">
        <v>647975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5044237</v>
      </c>
      <c r="B20" s="37" t="s">
        <v>1649</v>
      </c>
      <c r="C20" s="38" t="s">
        <v>1650</v>
      </c>
      <c r="D20" s="39" t="s">
        <v>14</v>
      </c>
      <c r="E20" s="39" t="s">
        <v>15</v>
      </c>
      <c r="F20" s="39" t="s">
        <v>37</v>
      </c>
      <c r="G20" s="39" t="s">
        <v>1646</v>
      </c>
      <c r="H20" s="39" t="s">
        <v>37</v>
      </c>
      <c r="I20" s="39" t="s">
        <v>640</v>
      </c>
      <c r="J20" s="39" t="s">
        <v>641</v>
      </c>
      <c r="K20" s="40">
        <v>1</v>
      </c>
      <c r="L20" s="39">
        <v>405676</v>
      </c>
      <c r="M20" s="39">
        <v>648228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5043371</v>
      </c>
      <c r="B21" s="37" t="s">
        <v>1651</v>
      </c>
      <c r="C21" s="38" t="s">
        <v>1652</v>
      </c>
      <c r="D21" s="39" t="s">
        <v>14</v>
      </c>
      <c r="E21" s="39" t="s">
        <v>15</v>
      </c>
      <c r="F21" s="39" t="s">
        <v>37</v>
      </c>
      <c r="G21" s="39" t="s">
        <v>1646</v>
      </c>
      <c r="H21" s="39" t="s">
        <v>37</v>
      </c>
      <c r="I21" s="39" t="s">
        <v>216</v>
      </c>
      <c r="J21" s="39" t="s">
        <v>217</v>
      </c>
      <c r="K21" s="40">
        <v>6</v>
      </c>
      <c r="L21" s="39">
        <v>404962</v>
      </c>
      <c r="M21" s="39">
        <v>648624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25">
      <c r="A22" s="37">
        <v>9500767</v>
      </c>
      <c r="B22" s="37" t="s">
        <v>1653</v>
      </c>
      <c r="C22" s="38" t="s">
        <v>1654</v>
      </c>
      <c r="D22" s="39" t="s">
        <v>14</v>
      </c>
      <c r="E22" s="39" t="s">
        <v>15</v>
      </c>
      <c r="F22" s="39" t="s">
        <v>37</v>
      </c>
      <c r="G22" s="39" t="s">
        <v>1646</v>
      </c>
      <c r="H22" s="39" t="s">
        <v>37</v>
      </c>
      <c r="I22" s="39" t="s">
        <v>1655</v>
      </c>
      <c r="J22" s="39" t="s">
        <v>1656</v>
      </c>
      <c r="K22" s="40" t="s">
        <v>1657</v>
      </c>
      <c r="L22" s="39">
        <v>405120</v>
      </c>
      <c r="M22" s="39">
        <v>648915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25">
      <c r="A23" s="37">
        <v>8535685</v>
      </c>
      <c r="B23" s="37" t="s">
        <v>1658</v>
      </c>
      <c r="C23" s="38" t="s">
        <v>1659</v>
      </c>
      <c r="D23" s="39" t="s">
        <v>14</v>
      </c>
      <c r="E23" s="39" t="s">
        <v>15</v>
      </c>
      <c r="F23" s="39" t="s">
        <v>37</v>
      </c>
      <c r="G23" s="39" t="s">
        <v>1646</v>
      </c>
      <c r="H23" s="39" t="s">
        <v>37</v>
      </c>
      <c r="I23" s="39" t="s">
        <v>1660</v>
      </c>
      <c r="J23" s="39" t="s">
        <v>1661</v>
      </c>
      <c r="K23" s="40" t="s">
        <v>1662</v>
      </c>
      <c r="L23" s="39">
        <v>404807</v>
      </c>
      <c r="M23" s="39">
        <v>648780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  <row r="24" spans="1:23" x14ac:dyDescent="0.25">
      <c r="A24" s="37">
        <v>5045189</v>
      </c>
      <c r="B24" s="37" t="s">
        <v>1663</v>
      </c>
      <c r="C24" s="38" t="s">
        <v>1664</v>
      </c>
      <c r="D24" s="39" t="s">
        <v>14</v>
      </c>
      <c r="E24" s="39" t="s">
        <v>15</v>
      </c>
      <c r="F24" s="39" t="s">
        <v>37</v>
      </c>
      <c r="G24" s="39" t="s">
        <v>1646</v>
      </c>
      <c r="H24" s="39" t="s">
        <v>37</v>
      </c>
      <c r="I24" s="39" t="s">
        <v>1665</v>
      </c>
      <c r="J24" s="39" t="s">
        <v>1666</v>
      </c>
      <c r="K24" s="40">
        <v>13</v>
      </c>
      <c r="L24" s="39">
        <v>404845</v>
      </c>
      <c r="M24" s="39">
        <v>648673</v>
      </c>
      <c r="N24" s="39">
        <v>1</v>
      </c>
      <c r="O24" s="41"/>
      <c r="P24" s="41"/>
      <c r="Q24" s="41"/>
      <c r="R24" s="25">
        <f t="shared" si="1"/>
        <v>0</v>
      </c>
      <c r="S24" s="26">
        <f t="shared" si="2"/>
        <v>0</v>
      </c>
      <c r="T24" s="41"/>
      <c r="U24" s="41"/>
      <c r="V24" s="25">
        <f t="shared" si="3"/>
        <v>0</v>
      </c>
      <c r="W24" s="26">
        <f t="shared" si="4"/>
        <v>0</v>
      </c>
    </row>
    <row r="25" spans="1:23" x14ac:dyDescent="0.25">
      <c r="A25" s="37">
        <v>5043981</v>
      </c>
      <c r="B25" s="37" t="s">
        <v>1667</v>
      </c>
      <c r="C25" s="38" t="s">
        <v>1668</v>
      </c>
      <c r="D25" s="39" t="s">
        <v>14</v>
      </c>
      <c r="E25" s="39" t="s">
        <v>15</v>
      </c>
      <c r="F25" s="39" t="s">
        <v>37</v>
      </c>
      <c r="G25" s="39" t="s">
        <v>1646</v>
      </c>
      <c r="H25" s="39" t="s">
        <v>37</v>
      </c>
      <c r="I25" s="39" t="s">
        <v>1669</v>
      </c>
      <c r="J25" s="39" t="s">
        <v>1670</v>
      </c>
      <c r="K25" s="40">
        <v>1</v>
      </c>
      <c r="L25" s="39">
        <v>405679</v>
      </c>
      <c r="M25" s="39">
        <v>648583</v>
      </c>
      <c r="N25" s="39">
        <v>1</v>
      </c>
      <c r="O25" s="41"/>
      <c r="P25" s="41"/>
      <c r="Q25" s="41"/>
      <c r="R25" s="25">
        <f t="shared" si="1"/>
        <v>0</v>
      </c>
      <c r="S25" s="26">
        <f t="shared" si="2"/>
        <v>0</v>
      </c>
      <c r="T25" s="41"/>
      <c r="U25" s="41"/>
      <c r="V25" s="25">
        <f t="shared" si="3"/>
        <v>0</v>
      </c>
      <c r="W25" s="26">
        <f t="shared" si="4"/>
        <v>0</v>
      </c>
    </row>
    <row r="26" spans="1:23" x14ac:dyDescent="0.25">
      <c r="A26" s="37">
        <v>5045213</v>
      </c>
      <c r="B26" s="37" t="s">
        <v>1671</v>
      </c>
      <c r="C26" s="38" t="s">
        <v>1672</v>
      </c>
      <c r="D26" s="39" t="s">
        <v>14</v>
      </c>
      <c r="E26" s="39" t="s">
        <v>15</v>
      </c>
      <c r="F26" s="39" t="s">
        <v>37</v>
      </c>
      <c r="G26" s="39" t="s">
        <v>1646</v>
      </c>
      <c r="H26" s="39" t="s">
        <v>37</v>
      </c>
      <c r="I26" s="39" t="s">
        <v>1669</v>
      </c>
      <c r="J26" s="39" t="s">
        <v>1670</v>
      </c>
      <c r="K26" s="40">
        <v>10</v>
      </c>
      <c r="L26" s="39">
        <v>405642</v>
      </c>
      <c r="M26" s="39">
        <v>648505</v>
      </c>
      <c r="N26" s="39">
        <v>1</v>
      </c>
      <c r="O26" s="41"/>
      <c r="P26" s="41"/>
      <c r="Q26" s="41"/>
      <c r="R26" s="25">
        <f t="shared" si="1"/>
        <v>0</v>
      </c>
      <c r="S26" s="26">
        <f t="shared" si="2"/>
        <v>0</v>
      </c>
      <c r="T26" s="41"/>
      <c r="U26" s="41"/>
      <c r="V26" s="25">
        <f t="shared" si="3"/>
        <v>0</v>
      </c>
      <c r="W26" s="26">
        <f t="shared" si="4"/>
        <v>0</v>
      </c>
    </row>
    <row r="27" spans="1:23" x14ac:dyDescent="0.25">
      <c r="A27" s="37">
        <v>5054603</v>
      </c>
      <c r="B27" s="37" t="s">
        <v>1673</v>
      </c>
      <c r="C27" s="38" t="s">
        <v>1674</v>
      </c>
      <c r="D27" s="39" t="s">
        <v>14</v>
      </c>
      <c r="E27" s="39" t="s">
        <v>15</v>
      </c>
      <c r="F27" s="39" t="s">
        <v>50</v>
      </c>
      <c r="G27" s="39" t="s">
        <v>1675</v>
      </c>
      <c r="H27" s="39" t="s">
        <v>50</v>
      </c>
      <c r="I27" s="39" t="s">
        <v>1676</v>
      </c>
      <c r="J27" s="39" t="s">
        <v>1677</v>
      </c>
      <c r="K27" s="40">
        <v>15</v>
      </c>
      <c r="L27" s="39">
        <v>432102</v>
      </c>
      <c r="M27" s="39">
        <v>659832</v>
      </c>
      <c r="N27" s="39">
        <v>1</v>
      </c>
      <c r="O27" s="41"/>
      <c r="P27" s="41"/>
      <c r="Q27" s="41"/>
      <c r="R27" s="25">
        <f t="shared" si="1"/>
        <v>0</v>
      </c>
      <c r="S27" s="26">
        <f t="shared" si="2"/>
        <v>0</v>
      </c>
      <c r="T27" s="41"/>
      <c r="U27" s="41"/>
      <c r="V27" s="25">
        <f t="shared" si="3"/>
        <v>0</v>
      </c>
      <c r="W27" s="26">
        <f t="shared" si="4"/>
        <v>0</v>
      </c>
    </row>
    <row r="28" spans="1:23" x14ac:dyDescent="0.25">
      <c r="A28" s="37">
        <v>5053294</v>
      </c>
      <c r="B28" s="37" t="s">
        <v>1678</v>
      </c>
      <c r="C28" s="38" t="s">
        <v>1679</v>
      </c>
      <c r="D28" s="39" t="s">
        <v>14</v>
      </c>
      <c r="E28" s="39" t="s">
        <v>15</v>
      </c>
      <c r="F28" s="39" t="s">
        <v>50</v>
      </c>
      <c r="G28" s="39" t="s">
        <v>1675</v>
      </c>
      <c r="H28" s="39" t="s">
        <v>50</v>
      </c>
      <c r="I28" s="39" t="s">
        <v>640</v>
      </c>
      <c r="J28" s="39" t="s">
        <v>641</v>
      </c>
      <c r="K28" s="40">
        <v>8</v>
      </c>
      <c r="L28" s="39">
        <v>432357</v>
      </c>
      <c r="M28" s="39">
        <v>659639</v>
      </c>
      <c r="N28" s="39">
        <v>1</v>
      </c>
      <c r="O28" s="41"/>
      <c r="P28" s="41"/>
      <c r="Q28" s="41"/>
      <c r="R28" s="25">
        <f t="shared" si="1"/>
        <v>0</v>
      </c>
      <c r="S28" s="26">
        <f t="shared" si="2"/>
        <v>0</v>
      </c>
      <c r="T28" s="41"/>
      <c r="U28" s="41"/>
      <c r="V28" s="25">
        <f t="shared" si="3"/>
        <v>0</v>
      </c>
      <c r="W28" s="26">
        <f t="shared" si="4"/>
        <v>0</v>
      </c>
    </row>
    <row r="29" spans="1:23" x14ac:dyDescent="0.25">
      <c r="A29" s="37">
        <v>5054155</v>
      </c>
      <c r="B29" s="37" t="s">
        <v>1680</v>
      </c>
      <c r="C29" s="38" t="s">
        <v>1681</v>
      </c>
      <c r="D29" s="39" t="s">
        <v>14</v>
      </c>
      <c r="E29" s="39" t="s">
        <v>15</v>
      </c>
      <c r="F29" s="39" t="s">
        <v>50</v>
      </c>
      <c r="G29" s="39" t="s">
        <v>1675</v>
      </c>
      <c r="H29" s="39" t="s">
        <v>50</v>
      </c>
      <c r="I29" s="39" t="s">
        <v>25</v>
      </c>
      <c r="J29" s="39" t="s">
        <v>26</v>
      </c>
      <c r="K29" s="40">
        <v>3</v>
      </c>
      <c r="L29" s="39">
        <v>432682</v>
      </c>
      <c r="M29" s="39">
        <v>659337</v>
      </c>
      <c r="N29" s="39">
        <v>1</v>
      </c>
      <c r="O29" s="41"/>
      <c r="P29" s="41"/>
      <c r="Q29" s="41"/>
      <c r="R29" s="25">
        <f t="shared" si="1"/>
        <v>0</v>
      </c>
      <c r="S29" s="26">
        <f t="shared" si="2"/>
        <v>0</v>
      </c>
      <c r="T29" s="41"/>
      <c r="U29" s="41"/>
      <c r="V29" s="25">
        <f t="shared" si="3"/>
        <v>0</v>
      </c>
      <c r="W29" s="26">
        <f t="shared" si="4"/>
        <v>0</v>
      </c>
    </row>
  </sheetData>
  <sheetProtection algorithmName="SHA-512" hashValue="6+a/XsDmfT1UNf9sLSMWfEmh0KlqF5/ItucMp22JXvfZqH3T70Ql0pT4ytkjYY4kzORHoqdIGsCh76RtsS9wzg==" saltValue="Z4Def9vJyEzs/vPTlO9PmQ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W23"/>
  <sheetViews>
    <sheetView topLeftCell="J11" workbookViewId="0">
      <selection activeCell="R17" sqref="R17"/>
    </sheetView>
  </sheetViews>
  <sheetFormatPr defaultColWidth="8.7109375" defaultRowHeight="15" x14ac:dyDescent="0.25"/>
  <cols>
    <col min="1" max="1" width="8.7109375" style="4"/>
    <col min="2" max="2" width="10.28515625" style="4" customWidth="1"/>
    <col min="3" max="11" width="8.7109375" style="4"/>
    <col min="12" max="12" width="14.5703125" style="4" customWidth="1"/>
    <col min="13" max="14" width="8.7109375" style="4"/>
    <col min="15" max="15" width="17.140625" style="4" customWidth="1"/>
    <col min="16" max="16" width="12.42578125" style="4" customWidth="1"/>
    <col min="17" max="17" width="18" style="4" customWidth="1"/>
    <col min="18" max="18" width="8.7109375" style="4"/>
    <col min="19" max="19" width="15.28515625" style="4" customWidth="1"/>
    <col min="20" max="20" width="8.7109375" style="4"/>
    <col min="21" max="21" width="21.5703125" style="4" customWidth="1"/>
    <col min="22" max="22" width="8.7109375" style="4"/>
    <col min="23" max="23" width="17" style="4" customWidth="1"/>
    <col min="24" max="16384" width="8.7109375" style="4"/>
  </cols>
  <sheetData>
    <row r="1" spans="1:23" ht="15.75" thickBot="1" x14ac:dyDescent="0.3">
      <c r="A1" s="1" t="s">
        <v>2048</v>
      </c>
      <c r="B1" s="1" t="s">
        <v>2050</v>
      </c>
      <c r="C1" s="1" t="s">
        <v>2052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2055</v>
      </c>
      <c r="B2" s="1">
        <f>M14</f>
        <v>8</v>
      </c>
      <c r="C2" s="1" t="str">
        <f>E16</f>
        <v>CHOJNICKI</v>
      </c>
      <c r="D2" s="1"/>
      <c r="E2" s="1"/>
      <c r="F2" s="1"/>
      <c r="G2" s="57" t="s">
        <v>2079</v>
      </c>
      <c r="H2" s="58"/>
      <c r="I2" s="59"/>
      <c r="J2" s="60" t="s">
        <v>2080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2081</v>
      </c>
      <c r="G3" s="7" t="s">
        <v>2082</v>
      </c>
      <c r="H3" s="1" t="s">
        <v>2083</v>
      </c>
      <c r="I3" s="8" t="s">
        <v>2084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2085</v>
      </c>
      <c r="Q3" s="1" t="s">
        <v>2086</v>
      </c>
      <c r="S3" s="1"/>
      <c r="T3" s="1"/>
      <c r="U3" s="1"/>
      <c r="V3" s="1"/>
    </row>
    <row r="4" spans="1:23" ht="45" x14ac:dyDescent="0.25">
      <c r="A4" s="50" t="s">
        <v>2087</v>
      </c>
      <c r="B4" s="50"/>
      <c r="C4" s="50"/>
      <c r="D4" s="50"/>
      <c r="E4" s="50"/>
      <c r="F4" s="10" t="s">
        <v>2088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ROUND(SUM(Q16:Q23)*60,2)</f>
        <v>0</v>
      </c>
      <c r="K4" s="2">
        <f>SUM(R16:R23)*60</f>
        <v>0</v>
      </c>
      <c r="L4" s="29">
        <f>SUM(S16:S23)*60</f>
        <v>0</v>
      </c>
      <c r="N4" s="51" t="s">
        <v>2089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2090</v>
      </c>
      <c r="B5" s="50"/>
      <c r="C5" s="50"/>
      <c r="D5" s="50"/>
      <c r="E5" s="50"/>
      <c r="F5" s="10" t="s">
        <v>2091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ROUND(SUM(U16:U23)*60,2)</f>
        <v>0</v>
      </c>
      <c r="K5" s="2">
        <f>SUM(V16:V23)*60</f>
        <v>0</v>
      </c>
      <c r="L5" s="29">
        <f>SUM(W16:W23)*60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2092</v>
      </c>
      <c r="B6" s="53"/>
      <c r="C6" s="53"/>
      <c r="D6" s="53"/>
      <c r="E6" s="53"/>
      <c r="F6" s="3" t="s">
        <v>2093</v>
      </c>
      <c r="G6" s="15"/>
      <c r="H6" s="12">
        <f t="shared" ref="H6:H10" si="0">G6*0.23</f>
        <v>0</v>
      </c>
      <c r="I6" s="30">
        <f>ROUND(G6+H6,2)</f>
        <v>0</v>
      </c>
      <c r="J6" s="54" t="s">
        <v>2094</v>
      </c>
      <c r="K6" s="55"/>
      <c r="L6" s="56"/>
      <c r="P6" s="9" t="s">
        <v>2085</v>
      </c>
      <c r="Q6" s="1" t="s">
        <v>2086</v>
      </c>
      <c r="S6" s="5"/>
      <c r="T6" s="5"/>
    </row>
    <row r="7" spans="1:23" ht="68.25" x14ac:dyDescent="0.25">
      <c r="A7" s="53" t="s">
        <v>2095</v>
      </c>
      <c r="B7" s="53"/>
      <c r="C7" s="53"/>
      <c r="D7" s="53"/>
      <c r="E7" s="53"/>
      <c r="F7" s="3" t="s">
        <v>2096</v>
      </c>
      <c r="G7" s="15"/>
      <c r="H7" s="12">
        <f t="shared" si="0"/>
        <v>0</v>
      </c>
      <c r="I7" s="30">
        <f>ROUND(G6+H6,2)</f>
        <v>0</v>
      </c>
      <c r="J7" s="54" t="s">
        <v>2094</v>
      </c>
      <c r="K7" s="55"/>
      <c r="L7" s="56"/>
      <c r="P7" s="9"/>
      <c r="Q7" s="1"/>
      <c r="S7" s="5"/>
      <c r="T7" s="5"/>
    </row>
    <row r="8" spans="1:23" ht="57" x14ac:dyDescent="0.25">
      <c r="A8" s="53" t="s">
        <v>2097</v>
      </c>
      <c r="B8" s="53"/>
      <c r="C8" s="53"/>
      <c r="D8" s="53"/>
      <c r="E8" s="53"/>
      <c r="F8" s="3" t="s">
        <v>2098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2099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2100</v>
      </c>
      <c r="B9" s="65"/>
      <c r="C9" s="65"/>
      <c r="D9" s="65"/>
      <c r="E9" s="65"/>
      <c r="F9" s="3" t="s">
        <v>2101</v>
      </c>
      <c r="G9" s="15"/>
      <c r="H9" s="12">
        <f t="shared" si="0"/>
        <v>0</v>
      </c>
      <c r="I9" s="30">
        <f>ROUND(G9+H9,2)</f>
        <v>0</v>
      </c>
      <c r="J9" s="66" t="s">
        <v>2094</v>
      </c>
      <c r="K9" s="67"/>
      <c r="L9" s="68"/>
      <c r="M9" s="1"/>
      <c r="N9" s="16"/>
    </row>
    <row r="10" spans="1:23" ht="57.75" thickBot="1" x14ac:dyDescent="0.3">
      <c r="A10" s="65" t="s">
        <v>2102</v>
      </c>
      <c r="B10" s="65"/>
      <c r="C10" s="65"/>
      <c r="D10" s="65"/>
      <c r="E10" s="65"/>
      <c r="F10" s="3" t="s">
        <v>2103</v>
      </c>
      <c r="G10" s="17"/>
      <c r="H10" s="18">
        <f t="shared" si="0"/>
        <v>0</v>
      </c>
      <c r="I10" s="30">
        <f>ROUND(G10+H10,2)</f>
        <v>0</v>
      </c>
      <c r="J10" s="69" t="s">
        <v>2094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2104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2105</v>
      </c>
      <c r="I12" s="75"/>
      <c r="J12" s="76"/>
      <c r="K12" s="76"/>
      <c r="L12" s="77"/>
      <c r="M12" s="78" t="s">
        <v>2106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6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8</v>
      </c>
      <c r="N14" s="23">
        <f>SUM(N16:N23)</f>
        <v>8</v>
      </c>
      <c r="P14" s="63" t="s">
        <v>2107</v>
      </c>
      <c r="Q14" s="64"/>
      <c r="R14" s="64"/>
      <c r="S14" s="64"/>
      <c r="T14" s="63" t="s">
        <v>2108</v>
      </c>
      <c r="U14" s="64"/>
      <c r="V14" s="64"/>
      <c r="W14" s="64"/>
    </row>
    <row r="15" spans="1:23" ht="78.7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2046</v>
      </c>
      <c r="O15" s="24" t="s">
        <v>2109</v>
      </c>
      <c r="P15" s="24" t="s">
        <v>2110</v>
      </c>
      <c r="Q15" s="24" t="s">
        <v>2111</v>
      </c>
      <c r="R15" s="24" t="s">
        <v>2112</v>
      </c>
      <c r="S15" s="24" t="s">
        <v>2113</v>
      </c>
      <c r="T15" s="24" t="s">
        <v>2114</v>
      </c>
      <c r="U15" s="24" t="s">
        <v>2111</v>
      </c>
      <c r="V15" s="24" t="s">
        <v>2112</v>
      </c>
      <c r="W15" s="24" t="s">
        <v>2113</v>
      </c>
    </row>
    <row r="16" spans="1:23" x14ac:dyDescent="0.25">
      <c r="A16" s="37">
        <v>5047251</v>
      </c>
      <c r="B16" s="37" t="s">
        <v>21</v>
      </c>
      <c r="C16" s="38" t="s">
        <v>22</v>
      </c>
      <c r="D16" s="39" t="s">
        <v>14</v>
      </c>
      <c r="E16" s="39" t="s">
        <v>15</v>
      </c>
      <c r="F16" s="39" t="s">
        <v>16</v>
      </c>
      <c r="G16" s="39" t="s">
        <v>23</v>
      </c>
      <c r="H16" s="39" t="s">
        <v>24</v>
      </c>
      <c r="I16" s="39" t="s">
        <v>25</v>
      </c>
      <c r="J16" s="39" t="s">
        <v>26</v>
      </c>
      <c r="K16" s="39">
        <v>20</v>
      </c>
      <c r="L16" s="39">
        <v>418398</v>
      </c>
      <c r="M16" s="39">
        <v>668703</v>
      </c>
      <c r="N16" s="39">
        <v>1</v>
      </c>
      <c r="O16" s="41"/>
      <c r="P16" s="41"/>
      <c r="Q16" s="41"/>
      <c r="R16" s="25">
        <f>ROUND(Q16*0.23,2)</f>
        <v>0</v>
      </c>
      <c r="S16" s="26">
        <f>ROUND(SUM(Q16:R16),2)</f>
        <v>0</v>
      </c>
      <c r="T16" s="41"/>
      <c r="U16" s="41"/>
      <c r="V16" s="25">
        <f>ROUND(U16*0.23,2)</f>
        <v>0</v>
      </c>
      <c r="W16" s="26">
        <f>ROUND(SUM(U16:V16),2)</f>
        <v>0</v>
      </c>
    </row>
    <row r="17" spans="1:23" x14ac:dyDescent="0.25">
      <c r="A17" s="37">
        <v>5048500</v>
      </c>
      <c r="B17" s="37" t="s">
        <v>27</v>
      </c>
      <c r="C17" s="38" t="s">
        <v>28</v>
      </c>
      <c r="D17" s="39" t="s">
        <v>14</v>
      </c>
      <c r="E17" s="39" t="s">
        <v>15</v>
      </c>
      <c r="F17" s="39" t="s">
        <v>16</v>
      </c>
      <c r="G17" s="39" t="s">
        <v>29</v>
      </c>
      <c r="H17" s="39" t="s">
        <v>30</v>
      </c>
      <c r="I17" s="39" t="s">
        <v>17</v>
      </c>
      <c r="J17" s="39" t="s">
        <v>18</v>
      </c>
      <c r="K17" s="39">
        <v>4</v>
      </c>
      <c r="L17" s="39">
        <v>406684</v>
      </c>
      <c r="M17" s="39">
        <v>674693</v>
      </c>
      <c r="N17" s="39">
        <v>1</v>
      </c>
      <c r="O17" s="41"/>
      <c r="P17" s="41"/>
      <c r="Q17" s="41"/>
      <c r="R17" s="25">
        <f t="shared" ref="R17:R23" si="1">ROUND(Q17*0.23,2)</f>
        <v>0</v>
      </c>
      <c r="S17" s="26">
        <f t="shared" ref="S17:S23" si="2">ROUND(SUM(Q17:R17),2)</f>
        <v>0</v>
      </c>
      <c r="T17" s="41"/>
      <c r="U17" s="41"/>
      <c r="V17" s="25">
        <f t="shared" ref="V17:V23" si="3">ROUND(U17*0.23,2)</f>
        <v>0</v>
      </c>
      <c r="W17" s="26">
        <f t="shared" ref="W17:W23" si="4">ROUND(SUM(U17:V17),2)</f>
        <v>0</v>
      </c>
    </row>
    <row r="18" spans="1:23" x14ac:dyDescent="0.25">
      <c r="A18" s="37">
        <v>5048850</v>
      </c>
      <c r="B18" s="37" t="s">
        <v>31</v>
      </c>
      <c r="C18" s="38" t="s">
        <v>32</v>
      </c>
      <c r="D18" s="39" t="s">
        <v>14</v>
      </c>
      <c r="E18" s="39" t="s">
        <v>15</v>
      </c>
      <c r="F18" s="39" t="s">
        <v>16</v>
      </c>
      <c r="G18" s="39" t="s">
        <v>33</v>
      </c>
      <c r="H18" s="39" t="s">
        <v>34</v>
      </c>
      <c r="I18" s="39" t="s">
        <v>35</v>
      </c>
      <c r="J18" s="39" t="s">
        <v>36</v>
      </c>
      <c r="K18" s="39">
        <v>26</v>
      </c>
      <c r="L18" s="39">
        <v>416623</v>
      </c>
      <c r="M18" s="39">
        <v>673807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5050623</v>
      </c>
      <c r="B19" s="37" t="s">
        <v>39</v>
      </c>
      <c r="C19" s="38" t="s">
        <v>40</v>
      </c>
      <c r="D19" s="39" t="s">
        <v>14</v>
      </c>
      <c r="E19" s="39" t="s">
        <v>15</v>
      </c>
      <c r="F19" s="39" t="s">
        <v>37</v>
      </c>
      <c r="G19" s="39" t="s">
        <v>41</v>
      </c>
      <c r="H19" s="39" t="s">
        <v>42</v>
      </c>
      <c r="I19" s="39" t="s">
        <v>25</v>
      </c>
      <c r="J19" s="39" t="s">
        <v>26</v>
      </c>
      <c r="K19" s="39">
        <v>15</v>
      </c>
      <c r="L19" s="39">
        <v>407384</v>
      </c>
      <c r="M19" s="39">
        <v>643179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9491718</v>
      </c>
      <c r="B20" s="37" t="s">
        <v>44</v>
      </c>
      <c r="C20" s="38" t="s">
        <v>45</v>
      </c>
      <c r="D20" s="39" t="s">
        <v>14</v>
      </c>
      <c r="E20" s="39" t="s">
        <v>15</v>
      </c>
      <c r="F20" s="39" t="s">
        <v>37</v>
      </c>
      <c r="G20" s="39" t="s">
        <v>46</v>
      </c>
      <c r="H20" s="39" t="s">
        <v>47</v>
      </c>
      <c r="I20" s="39" t="s">
        <v>25</v>
      </c>
      <c r="J20" s="39" t="s">
        <v>26</v>
      </c>
      <c r="K20" s="39">
        <v>3</v>
      </c>
      <c r="L20" s="39">
        <v>411948</v>
      </c>
      <c r="M20" s="39">
        <v>641748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5055112</v>
      </c>
      <c r="B21" s="37" t="s">
        <v>48</v>
      </c>
      <c r="C21" s="38" t="s">
        <v>49</v>
      </c>
      <c r="D21" s="39" t="s">
        <v>14</v>
      </c>
      <c r="E21" s="39" t="s">
        <v>15</v>
      </c>
      <c r="F21" s="39" t="s">
        <v>50</v>
      </c>
      <c r="G21" s="39" t="s">
        <v>51</v>
      </c>
      <c r="H21" s="39" t="s">
        <v>52</v>
      </c>
      <c r="I21" s="39" t="s">
        <v>17</v>
      </c>
      <c r="J21" s="39" t="s">
        <v>18</v>
      </c>
      <c r="K21" s="39">
        <v>12</v>
      </c>
      <c r="L21" s="39">
        <v>435552</v>
      </c>
      <c r="M21" s="39">
        <v>665686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25">
      <c r="A22" s="37">
        <v>5056574</v>
      </c>
      <c r="B22" s="37" t="s">
        <v>60</v>
      </c>
      <c r="C22" s="38" t="s">
        <v>61</v>
      </c>
      <c r="D22" s="39" t="s">
        <v>14</v>
      </c>
      <c r="E22" s="39" t="s">
        <v>15</v>
      </c>
      <c r="F22" s="39" t="s">
        <v>50</v>
      </c>
      <c r="G22" s="39" t="s">
        <v>62</v>
      </c>
      <c r="H22" s="39" t="s">
        <v>63</v>
      </c>
      <c r="I22" s="39" t="s">
        <v>17</v>
      </c>
      <c r="J22" s="39" t="s">
        <v>18</v>
      </c>
      <c r="K22" s="39">
        <v>59</v>
      </c>
      <c r="L22" s="39">
        <v>433792</v>
      </c>
      <c r="M22" s="39">
        <v>662394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25">
      <c r="A23" s="37">
        <v>5056846</v>
      </c>
      <c r="B23" s="37" t="s">
        <v>68</v>
      </c>
      <c r="C23" s="38" t="s">
        <v>69</v>
      </c>
      <c r="D23" s="39" t="s">
        <v>14</v>
      </c>
      <c r="E23" s="39" t="s">
        <v>15</v>
      </c>
      <c r="F23" s="39" t="s">
        <v>50</v>
      </c>
      <c r="G23" s="39" t="s">
        <v>70</v>
      </c>
      <c r="H23" s="39" t="s">
        <v>71</v>
      </c>
      <c r="I23" s="39" t="s">
        <v>17</v>
      </c>
      <c r="J23" s="39" t="s">
        <v>18</v>
      </c>
      <c r="K23" s="39">
        <v>1</v>
      </c>
      <c r="L23" s="39">
        <v>434569</v>
      </c>
      <c r="M23" s="39">
        <v>670112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</sheetData>
  <sheetProtection algorithmName="SHA-512" hashValue="zEtlJLE3o9pgtNvqCFYhyXKaGVP3hxTlui04zZGPUi2ytlCXvgRe9U3tH9lpgkOdCS08MtCHF8xd4QdJf1cuPw==" saltValue="VcFrn3kbSNMAJMiZkfJ1xw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W53"/>
  <sheetViews>
    <sheetView topLeftCell="A10" workbookViewId="0">
      <selection activeCell="I6" sqref="I6"/>
    </sheetView>
  </sheetViews>
  <sheetFormatPr defaultColWidth="8.7109375" defaultRowHeight="15" x14ac:dyDescent="0.25"/>
  <cols>
    <col min="1" max="1" width="8.7109375" style="4"/>
    <col min="2" max="2" width="10.28515625" style="4" customWidth="1"/>
    <col min="3" max="11" width="8.7109375" style="4"/>
    <col min="12" max="12" width="14.5703125" style="4" customWidth="1"/>
    <col min="13" max="14" width="8.7109375" style="4"/>
    <col min="15" max="15" width="17.140625" style="4" customWidth="1"/>
    <col min="16" max="16" width="12.42578125" style="4" customWidth="1"/>
    <col min="17" max="17" width="18" style="4" customWidth="1"/>
    <col min="18" max="18" width="8.7109375" style="4"/>
    <col min="19" max="19" width="15.28515625" style="4" customWidth="1"/>
    <col min="20" max="20" width="8.7109375" style="4"/>
    <col min="21" max="21" width="21.5703125" style="4" customWidth="1"/>
    <col min="22" max="22" width="8.7109375" style="4"/>
    <col min="23" max="23" width="17" style="4" customWidth="1"/>
    <col min="24" max="16384" width="8.7109375" style="4"/>
  </cols>
  <sheetData>
    <row r="1" spans="1:23" ht="15.75" thickBot="1" x14ac:dyDescent="0.3">
      <c r="A1" s="1" t="s">
        <v>2048</v>
      </c>
      <c r="B1" s="1" t="s">
        <v>2050</v>
      </c>
      <c r="C1" s="1" t="s">
        <v>2052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2054</v>
      </c>
      <c r="B2" s="1">
        <f>M14</f>
        <v>38</v>
      </c>
      <c r="C2" s="1" t="str">
        <f>E16</f>
        <v>BYTOWSKI</v>
      </c>
      <c r="D2" s="1"/>
      <c r="E2" s="1"/>
      <c r="F2" s="1"/>
      <c r="G2" s="57" t="s">
        <v>2079</v>
      </c>
      <c r="H2" s="58"/>
      <c r="I2" s="59"/>
      <c r="J2" s="60" t="s">
        <v>2080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2081</v>
      </c>
      <c r="G3" s="7" t="s">
        <v>2082</v>
      </c>
      <c r="H3" s="1" t="s">
        <v>2083</v>
      </c>
      <c r="I3" s="8" t="s">
        <v>2084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2085</v>
      </c>
      <c r="Q3" s="1" t="s">
        <v>2086</v>
      </c>
      <c r="S3" s="1"/>
      <c r="T3" s="1"/>
      <c r="U3" s="1"/>
      <c r="V3" s="1"/>
    </row>
    <row r="4" spans="1:23" ht="45" x14ac:dyDescent="0.25">
      <c r="A4" s="50" t="s">
        <v>2087</v>
      </c>
      <c r="B4" s="50"/>
      <c r="C4" s="50"/>
      <c r="D4" s="50"/>
      <c r="E4" s="50"/>
      <c r="F4" s="10" t="s">
        <v>2088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ROUND(SUM(Q16:Q53)*60,2)</f>
        <v>0</v>
      </c>
      <c r="K4" s="2">
        <f>SUM(R16:R53)*60</f>
        <v>0</v>
      </c>
      <c r="L4" s="29">
        <f>SUM(S16:S53)*60</f>
        <v>0</v>
      </c>
      <c r="N4" s="51" t="s">
        <v>2089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2090</v>
      </c>
      <c r="B5" s="50"/>
      <c r="C5" s="50"/>
      <c r="D5" s="50"/>
      <c r="E5" s="50"/>
      <c r="F5" s="10" t="s">
        <v>2091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ROUND(SUM(U16:U53)*60,2)</f>
        <v>0</v>
      </c>
      <c r="K5" s="2">
        <f>SUM(V16:V53)*60</f>
        <v>0</v>
      </c>
      <c r="L5" s="29">
        <f>SUM(W16:W53)*60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2092</v>
      </c>
      <c r="B6" s="53"/>
      <c r="C6" s="53"/>
      <c r="D6" s="53"/>
      <c r="E6" s="53"/>
      <c r="F6" s="3" t="s">
        <v>2093</v>
      </c>
      <c r="G6" s="15"/>
      <c r="H6" s="12">
        <f t="shared" ref="H6:H10" si="0">G6*0.23</f>
        <v>0</v>
      </c>
      <c r="I6" s="30">
        <f>ROUND(G6+H6,2)</f>
        <v>0</v>
      </c>
      <c r="J6" s="54" t="s">
        <v>2094</v>
      </c>
      <c r="K6" s="55"/>
      <c r="L6" s="56"/>
      <c r="P6" s="9" t="s">
        <v>2085</v>
      </c>
      <c r="Q6" s="1" t="s">
        <v>2086</v>
      </c>
      <c r="S6" s="5"/>
      <c r="T6" s="5"/>
    </row>
    <row r="7" spans="1:23" ht="68.25" x14ac:dyDescent="0.25">
      <c r="A7" s="53" t="s">
        <v>2095</v>
      </c>
      <c r="B7" s="53"/>
      <c r="C7" s="53"/>
      <c r="D7" s="53"/>
      <c r="E7" s="53"/>
      <c r="F7" s="3" t="s">
        <v>2096</v>
      </c>
      <c r="G7" s="15"/>
      <c r="H7" s="12">
        <f t="shared" si="0"/>
        <v>0</v>
      </c>
      <c r="I7" s="30">
        <f>ROUND(G6+H6,2)</f>
        <v>0</v>
      </c>
      <c r="J7" s="54" t="s">
        <v>2094</v>
      </c>
      <c r="K7" s="55"/>
      <c r="L7" s="56"/>
      <c r="P7" s="9"/>
      <c r="Q7" s="1"/>
      <c r="S7" s="5"/>
      <c r="T7" s="5"/>
    </row>
    <row r="8" spans="1:23" ht="57" x14ac:dyDescent="0.25">
      <c r="A8" s="53" t="s">
        <v>2097</v>
      </c>
      <c r="B8" s="53"/>
      <c r="C8" s="53"/>
      <c r="D8" s="53"/>
      <c r="E8" s="53"/>
      <c r="F8" s="3" t="s">
        <v>2098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2099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2100</v>
      </c>
      <c r="B9" s="65"/>
      <c r="C9" s="65"/>
      <c r="D9" s="65"/>
      <c r="E9" s="65"/>
      <c r="F9" s="3" t="s">
        <v>2101</v>
      </c>
      <c r="G9" s="15"/>
      <c r="H9" s="12">
        <f t="shared" si="0"/>
        <v>0</v>
      </c>
      <c r="I9" s="30">
        <f>ROUND(G9+H9,2)</f>
        <v>0</v>
      </c>
      <c r="J9" s="66" t="s">
        <v>2094</v>
      </c>
      <c r="K9" s="67"/>
      <c r="L9" s="68"/>
      <c r="M9" s="1"/>
      <c r="N9" s="16"/>
    </row>
    <row r="10" spans="1:23" ht="57.75" thickBot="1" x14ac:dyDescent="0.3">
      <c r="A10" s="65" t="s">
        <v>2102</v>
      </c>
      <c r="B10" s="65"/>
      <c r="C10" s="65"/>
      <c r="D10" s="65"/>
      <c r="E10" s="65"/>
      <c r="F10" s="3" t="s">
        <v>2103</v>
      </c>
      <c r="G10" s="17"/>
      <c r="H10" s="18">
        <f t="shared" si="0"/>
        <v>0</v>
      </c>
      <c r="I10" s="30">
        <f>ROUND(G10+H10,2)</f>
        <v>0</v>
      </c>
      <c r="J10" s="69" t="s">
        <v>2094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2104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2105</v>
      </c>
      <c r="I12" s="75"/>
      <c r="J12" s="76"/>
      <c r="K12" s="76"/>
      <c r="L12" s="77"/>
      <c r="M12" s="78" t="s">
        <v>2106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6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38</v>
      </c>
      <c r="N14" s="23">
        <f>SUM(N16:N53)</f>
        <v>38</v>
      </c>
      <c r="P14" s="63" t="s">
        <v>2107</v>
      </c>
      <c r="Q14" s="64"/>
      <c r="R14" s="64"/>
      <c r="S14" s="64"/>
      <c r="T14" s="63" t="s">
        <v>2108</v>
      </c>
      <c r="U14" s="64"/>
      <c r="V14" s="64"/>
      <c r="W14" s="64"/>
    </row>
    <row r="15" spans="1:23" ht="78.7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2046</v>
      </c>
      <c r="O15" s="24" t="s">
        <v>2109</v>
      </c>
      <c r="P15" s="24" t="s">
        <v>2110</v>
      </c>
      <c r="Q15" s="24" t="s">
        <v>2111</v>
      </c>
      <c r="R15" s="24" t="s">
        <v>2112</v>
      </c>
      <c r="S15" s="24" t="s">
        <v>2113</v>
      </c>
      <c r="T15" s="24" t="s">
        <v>2114</v>
      </c>
      <c r="U15" s="24" t="s">
        <v>2111</v>
      </c>
      <c r="V15" s="24" t="s">
        <v>2112</v>
      </c>
      <c r="W15" s="24" t="s">
        <v>2113</v>
      </c>
    </row>
    <row r="16" spans="1:23" x14ac:dyDescent="0.25">
      <c r="A16" s="37">
        <v>5024883</v>
      </c>
      <c r="B16" s="37" t="s">
        <v>1273</v>
      </c>
      <c r="C16" s="38" t="s">
        <v>1274</v>
      </c>
      <c r="D16" s="39" t="s">
        <v>14</v>
      </c>
      <c r="E16" s="39" t="s">
        <v>1275</v>
      </c>
      <c r="F16" s="39" t="s">
        <v>1276</v>
      </c>
      <c r="G16" s="39" t="s">
        <v>1277</v>
      </c>
      <c r="H16" s="39" t="s">
        <v>1276</v>
      </c>
      <c r="I16" s="39" t="s">
        <v>25</v>
      </c>
      <c r="J16" s="39" t="s">
        <v>26</v>
      </c>
      <c r="K16" s="40">
        <v>1</v>
      </c>
      <c r="L16" s="39">
        <v>394396</v>
      </c>
      <c r="M16" s="39">
        <v>705834</v>
      </c>
      <c r="N16" s="39">
        <v>1</v>
      </c>
      <c r="O16" s="41"/>
      <c r="P16" s="41"/>
      <c r="Q16" s="41"/>
      <c r="R16" s="25">
        <f>ROUND(Q16*0.23,2)</f>
        <v>0</v>
      </c>
      <c r="S16" s="26">
        <f>ROUND(SUM(Q16:R16),2)</f>
        <v>0</v>
      </c>
      <c r="T16" s="41"/>
      <c r="U16" s="41"/>
      <c r="V16" s="25">
        <f>ROUND(U16*0.23,2)</f>
        <v>0</v>
      </c>
      <c r="W16" s="26">
        <f>ROUND(SUM(U16:V16),2)</f>
        <v>0</v>
      </c>
    </row>
    <row r="17" spans="1:23" x14ac:dyDescent="0.25">
      <c r="A17" s="37">
        <v>5025252</v>
      </c>
      <c r="B17" s="37" t="s">
        <v>1279</v>
      </c>
      <c r="C17" s="38" t="s">
        <v>1280</v>
      </c>
      <c r="D17" s="39" t="s">
        <v>14</v>
      </c>
      <c r="E17" s="39" t="s">
        <v>1275</v>
      </c>
      <c r="F17" s="39" t="s">
        <v>1276</v>
      </c>
      <c r="G17" s="39" t="s">
        <v>1281</v>
      </c>
      <c r="H17" s="39" t="s">
        <v>1282</v>
      </c>
      <c r="I17" s="39" t="s">
        <v>17</v>
      </c>
      <c r="J17" s="39" t="s">
        <v>18</v>
      </c>
      <c r="K17" s="40" t="s">
        <v>1283</v>
      </c>
      <c r="L17" s="39">
        <v>397201</v>
      </c>
      <c r="M17" s="39">
        <v>707577</v>
      </c>
      <c r="N17" s="39">
        <v>1</v>
      </c>
      <c r="O17" s="41"/>
      <c r="P17" s="41"/>
      <c r="Q17" s="41"/>
      <c r="R17" s="25">
        <f t="shared" ref="R17:R53" si="1">ROUND(Q17*0.23,2)</f>
        <v>0</v>
      </c>
      <c r="S17" s="26">
        <f t="shared" ref="S17:S53" si="2">ROUND(SUM(Q17:R17),2)</f>
        <v>0</v>
      </c>
      <c r="T17" s="41"/>
      <c r="U17" s="41"/>
      <c r="V17" s="25">
        <f t="shared" ref="V17:V53" si="3">ROUND(U17*0.23,2)</f>
        <v>0</v>
      </c>
      <c r="W17" s="26">
        <f t="shared" ref="W17:W53" si="4">ROUND(SUM(U17:V17),2)</f>
        <v>0</v>
      </c>
    </row>
    <row r="18" spans="1:23" x14ac:dyDescent="0.25">
      <c r="A18" s="37">
        <v>5027521</v>
      </c>
      <c r="B18" s="37" t="s">
        <v>1284</v>
      </c>
      <c r="C18" s="38" t="s">
        <v>1285</v>
      </c>
      <c r="D18" s="39" t="s">
        <v>14</v>
      </c>
      <c r="E18" s="39" t="s">
        <v>1275</v>
      </c>
      <c r="F18" s="39" t="s">
        <v>1286</v>
      </c>
      <c r="G18" s="39" t="s">
        <v>1287</v>
      </c>
      <c r="H18" s="39" t="s">
        <v>1288</v>
      </c>
      <c r="I18" s="39" t="s">
        <v>17</v>
      </c>
      <c r="J18" s="39" t="s">
        <v>18</v>
      </c>
      <c r="K18" s="40">
        <v>20</v>
      </c>
      <c r="L18" s="39">
        <v>400778</v>
      </c>
      <c r="M18" s="39">
        <v>707917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5028113</v>
      </c>
      <c r="B19" s="37" t="s">
        <v>1289</v>
      </c>
      <c r="C19" s="38" t="s">
        <v>1290</v>
      </c>
      <c r="D19" s="39" t="s">
        <v>14</v>
      </c>
      <c r="E19" s="39" t="s">
        <v>1275</v>
      </c>
      <c r="F19" s="39" t="s">
        <v>1286</v>
      </c>
      <c r="G19" s="39" t="s">
        <v>1291</v>
      </c>
      <c r="H19" s="39" t="s">
        <v>1292</v>
      </c>
      <c r="I19" s="39" t="s">
        <v>17</v>
      </c>
      <c r="J19" s="39" t="s">
        <v>18</v>
      </c>
      <c r="K19" s="40">
        <v>9</v>
      </c>
      <c r="L19" s="39">
        <v>397328</v>
      </c>
      <c r="M19" s="39">
        <v>697928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5028416</v>
      </c>
      <c r="B20" s="37" t="s">
        <v>1293</v>
      </c>
      <c r="C20" s="38" t="s">
        <v>1294</v>
      </c>
      <c r="D20" s="39" t="s">
        <v>14</v>
      </c>
      <c r="E20" s="39" t="s">
        <v>1275</v>
      </c>
      <c r="F20" s="39" t="s">
        <v>1286</v>
      </c>
      <c r="G20" s="39" t="s">
        <v>1295</v>
      </c>
      <c r="H20" s="39" t="s">
        <v>1296</v>
      </c>
      <c r="I20" s="39" t="s">
        <v>17</v>
      </c>
      <c r="J20" s="39" t="s">
        <v>36</v>
      </c>
      <c r="K20" s="40" t="s">
        <v>1297</v>
      </c>
      <c r="L20" s="39">
        <v>405302</v>
      </c>
      <c r="M20" s="39">
        <v>706120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5028547</v>
      </c>
      <c r="B21" s="37" t="s">
        <v>1298</v>
      </c>
      <c r="C21" s="38" t="s">
        <v>1299</v>
      </c>
      <c r="D21" s="39" t="s">
        <v>14</v>
      </c>
      <c r="E21" s="39" t="s">
        <v>1275</v>
      </c>
      <c r="F21" s="39" t="s">
        <v>1286</v>
      </c>
      <c r="G21" s="39" t="s">
        <v>1300</v>
      </c>
      <c r="H21" s="39" t="s">
        <v>1301</v>
      </c>
      <c r="I21" s="39" t="s">
        <v>17</v>
      </c>
      <c r="J21" s="39" t="s">
        <v>18</v>
      </c>
      <c r="K21" s="40">
        <v>18</v>
      </c>
      <c r="L21" s="39">
        <v>398037</v>
      </c>
      <c r="M21" s="39">
        <v>692059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25">
      <c r="A22" s="37">
        <v>5029671</v>
      </c>
      <c r="B22" s="37" t="s">
        <v>1326</v>
      </c>
      <c r="C22" s="38" t="s">
        <v>1327</v>
      </c>
      <c r="D22" s="39" t="s">
        <v>14</v>
      </c>
      <c r="E22" s="39" t="s">
        <v>1275</v>
      </c>
      <c r="F22" s="39" t="s">
        <v>1322</v>
      </c>
      <c r="G22" s="39" t="s">
        <v>1328</v>
      </c>
      <c r="H22" s="39" t="s">
        <v>1329</v>
      </c>
      <c r="I22" s="39" t="s">
        <v>17</v>
      </c>
      <c r="J22" s="39" t="s">
        <v>18</v>
      </c>
      <c r="K22" s="40">
        <v>22</v>
      </c>
      <c r="L22" s="39">
        <v>410738</v>
      </c>
      <c r="M22" s="39">
        <v>714584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25">
      <c r="A23" s="37">
        <v>5031301</v>
      </c>
      <c r="B23" s="37" t="s">
        <v>1447</v>
      </c>
      <c r="C23" s="38" t="s">
        <v>1448</v>
      </c>
      <c r="D23" s="39" t="s">
        <v>14</v>
      </c>
      <c r="E23" s="39" t="s">
        <v>1275</v>
      </c>
      <c r="F23" s="39" t="s">
        <v>1449</v>
      </c>
      <c r="G23" s="39" t="s">
        <v>1450</v>
      </c>
      <c r="H23" s="39" t="s">
        <v>1449</v>
      </c>
      <c r="I23" s="39" t="s">
        <v>25</v>
      </c>
      <c r="J23" s="39" t="s">
        <v>26</v>
      </c>
      <c r="K23" s="40">
        <v>10</v>
      </c>
      <c r="L23" s="39">
        <v>384540</v>
      </c>
      <c r="M23" s="39">
        <v>710119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  <row r="24" spans="1:23" x14ac:dyDescent="0.25">
      <c r="A24" s="37">
        <v>5031384</v>
      </c>
      <c r="B24" s="37" t="s">
        <v>1451</v>
      </c>
      <c r="C24" s="38" t="s">
        <v>1452</v>
      </c>
      <c r="D24" s="39" t="s">
        <v>14</v>
      </c>
      <c r="E24" s="39" t="s">
        <v>1275</v>
      </c>
      <c r="F24" s="39" t="s">
        <v>1449</v>
      </c>
      <c r="G24" s="39" t="s">
        <v>1453</v>
      </c>
      <c r="H24" s="39" t="s">
        <v>1454</v>
      </c>
      <c r="I24" s="39" t="s">
        <v>17</v>
      </c>
      <c r="J24" s="39" t="s">
        <v>18</v>
      </c>
      <c r="K24" s="40">
        <v>22</v>
      </c>
      <c r="L24" s="39">
        <v>384200</v>
      </c>
      <c r="M24" s="39">
        <v>700277</v>
      </c>
      <c r="N24" s="39">
        <v>1</v>
      </c>
      <c r="O24" s="41"/>
      <c r="P24" s="41"/>
      <c r="Q24" s="41"/>
      <c r="R24" s="25">
        <f t="shared" si="1"/>
        <v>0</v>
      </c>
      <c r="S24" s="26">
        <f t="shared" si="2"/>
        <v>0</v>
      </c>
      <c r="T24" s="41"/>
      <c r="U24" s="41"/>
      <c r="V24" s="25">
        <f t="shared" si="3"/>
        <v>0</v>
      </c>
      <c r="W24" s="26">
        <f t="shared" si="4"/>
        <v>0</v>
      </c>
    </row>
    <row r="25" spans="1:23" x14ac:dyDescent="0.25">
      <c r="A25" s="37">
        <v>5031719</v>
      </c>
      <c r="B25" s="37" t="s">
        <v>1459</v>
      </c>
      <c r="C25" s="38" t="s">
        <v>1460</v>
      </c>
      <c r="D25" s="39" t="s">
        <v>14</v>
      </c>
      <c r="E25" s="39" t="s">
        <v>1275</v>
      </c>
      <c r="F25" s="39" t="s">
        <v>1461</v>
      </c>
      <c r="G25" s="39" t="s">
        <v>1462</v>
      </c>
      <c r="H25" s="39" t="s">
        <v>1463</v>
      </c>
      <c r="I25" s="39" t="s">
        <v>1464</v>
      </c>
      <c r="J25" s="39" t="s">
        <v>1465</v>
      </c>
      <c r="K25" s="40">
        <v>1</v>
      </c>
      <c r="L25" s="39">
        <v>389534</v>
      </c>
      <c r="M25" s="39">
        <v>679188</v>
      </c>
      <c r="N25" s="39">
        <v>1</v>
      </c>
      <c r="O25" s="41"/>
      <c r="P25" s="41"/>
      <c r="Q25" s="41"/>
      <c r="R25" s="25">
        <f t="shared" si="1"/>
        <v>0</v>
      </c>
      <c r="S25" s="26">
        <f t="shared" si="2"/>
        <v>0</v>
      </c>
      <c r="T25" s="41"/>
      <c r="U25" s="41"/>
      <c r="V25" s="25">
        <f t="shared" si="3"/>
        <v>0</v>
      </c>
      <c r="W25" s="26">
        <f t="shared" si="4"/>
        <v>0</v>
      </c>
    </row>
    <row r="26" spans="1:23" x14ac:dyDescent="0.25">
      <c r="A26" s="37">
        <v>5032097</v>
      </c>
      <c r="B26" s="37" t="s">
        <v>1466</v>
      </c>
      <c r="C26" s="38" t="s">
        <v>1467</v>
      </c>
      <c r="D26" s="39" t="s">
        <v>14</v>
      </c>
      <c r="E26" s="39" t="s">
        <v>1275</v>
      </c>
      <c r="F26" s="39" t="s">
        <v>1461</v>
      </c>
      <c r="G26" s="39" t="s">
        <v>1468</v>
      </c>
      <c r="H26" s="39" t="s">
        <v>1469</v>
      </c>
      <c r="I26" s="39" t="s">
        <v>825</v>
      </c>
      <c r="J26" s="39" t="s">
        <v>826</v>
      </c>
      <c r="K26" s="40">
        <v>79</v>
      </c>
      <c r="L26" s="39">
        <v>385011</v>
      </c>
      <c r="M26" s="39">
        <v>684799</v>
      </c>
      <c r="N26" s="39">
        <v>1</v>
      </c>
      <c r="O26" s="41"/>
      <c r="P26" s="41"/>
      <c r="Q26" s="41"/>
      <c r="R26" s="25">
        <f t="shared" si="1"/>
        <v>0</v>
      </c>
      <c r="S26" s="26">
        <f t="shared" si="2"/>
        <v>0</v>
      </c>
      <c r="T26" s="41"/>
      <c r="U26" s="41"/>
      <c r="V26" s="25">
        <f t="shared" si="3"/>
        <v>0</v>
      </c>
      <c r="W26" s="26">
        <f t="shared" si="4"/>
        <v>0</v>
      </c>
    </row>
    <row r="27" spans="1:23" x14ac:dyDescent="0.25">
      <c r="A27" s="37">
        <v>5032362</v>
      </c>
      <c r="B27" s="37" t="s">
        <v>1470</v>
      </c>
      <c r="C27" s="38" t="s">
        <v>1471</v>
      </c>
      <c r="D27" s="39" t="s">
        <v>14</v>
      </c>
      <c r="E27" s="39" t="s">
        <v>1275</v>
      </c>
      <c r="F27" s="39" t="s">
        <v>1461</v>
      </c>
      <c r="G27" s="39" t="s">
        <v>1472</v>
      </c>
      <c r="H27" s="39" t="s">
        <v>1461</v>
      </c>
      <c r="I27" s="39" t="s">
        <v>25</v>
      </c>
      <c r="J27" s="39" t="s">
        <v>26</v>
      </c>
      <c r="K27" s="40">
        <v>4</v>
      </c>
      <c r="L27" s="39">
        <v>395476</v>
      </c>
      <c r="M27" s="39">
        <v>682427</v>
      </c>
      <c r="N27" s="39">
        <v>1</v>
      </c>
      <c r="O27" s="41"/>
      <c r="P27" s="41"/>
      <c r="Q27" s="41"/>
      <c r="R27" s="25">
        <f t="shared" si="1"/>
        <v>0</v>
      </c>
      <c r="S27" s="26">
        <f t="shared" si="2"/>
        <v>0</v>
      </c>
      <c r="T27" s="41"/>
      <c r="U27" s="41"/>
      <c r="V27" s="25">
        <f t="shared" si="3"/>
        <v>0</v>
      </c>
      <c r="W27" s="26">
        <f t="shared" si="4"/>
        <v>0</v>
      </c>
    </row>
    <row r="28" spans="1:23" x14ac:dyDescent="0.25">
      <c r="A28" s="37">
        <v>5034670</v>
      </c>
      <c r="B28" s="37" t="s">
        <v>1473</v>
      </c>
      <c r="C28" s="38" t="s">
        <v>1474</v>
      </c>
      <c r="D28" s="39" t="s">
        <v>14</v>
      </c>
      <c r="E28" s="39" t="s">
        <v>1275</v>
      </c>
      <c r="F28" s="39" t="s">
        <v>1475</v>
      </c>
      <c r="G28" s="39" t="s">
        <v>1476</v>
      </c>
      <c r="H28" s="39" t="s">
        <v>1477</v>
      </c>
      <c r="I28" s="39" t="s">
        <v>17</v>
      </c>
      <c r="J28" s="39" t="s">
        <v>18</v>
      </c>
      <c r="K28" s="40">
        <v>26</v>
      </c>
      <c r="L28" s="39">
        <v>368479</v>
      </c>
      <c r="M28" s="39">
        <v>694771</v>
      </c>
      <c r="N28" s="39">
        <v>1</v>
      </c>
      <c r="O28" s="41"/>
      <c r="P28" s="41"/>
      <c r="Q28" s="41"/>
      <c r="R28" s="25">
        <f t="shared" si="1"/>
        <v>0</v>
      </c>
      <c r="S28" s="26">
        <f t="shared" si="2"/>
        <v>0</v>
      </c>
      <c r="T28" s="41"/>
      <c r="U28" s="41"/>
      <c r="V28" s="25">
        <f t="shared" si="3"/>
        <v>0</v>
      </c>
      <c r="W28" s="26">
        <f t="shared" si="4"/>
        <v>0</v>
      </c>
    </row>
    <row r="29" spans="1:23" x14ac:dyDescent="0.25">
      <c r="A29" s="37">
        <v>5034746</v>
      </c>
      <c r="B29" s="37" t="s">
        <v>1478</v>
      </c>
      <c r="C29" s="38" t="s">
        <v>1479</v>
      </c>
      <c r="D29" s="39" t="s">
        <v>14</v>
      </c>
      <c r="E29" s="39" t="s">
        <v>1275</v>
      </c>
      <c r="F29" s="39" t="s">
        <v>1475</v>
      </c>
      <c r="G29" s="39" t="s">
        <v>1480</v>
      </c>
      <c r="H29" s="39" t="s">
        <v>1481</v>
      </c>
      <c r="I29" s="39" t="s">
        <v>17</v>
      </c>
      <c r="J29" s="39" t="s">
        <v>18</v>
      </c>
      <c r="K29" s="40">
        <v>1</v>
      </c>
      <c r="L29" s="39">
        <v>362073</v>
      </c>
      <c r="M29" s="39">
        <v>685517</v>
      </c>
      <c r="N29" s="39">
        <v>1</v>
      </c>
      <c r="O29" s="41"/>
      <c r="P29" s="41"/>
      <c r="Q29" s="41"/>
      <c r="R29" s="25">
        <f t="shared" si="1"/>
        <v>0</v>
      </c>
      <c r="S29" s="26">
        <f t="shared" si="2"/>
        <v>0</v>
      </c>
      <c r="T29" s="41"/>
      <c r="U29" s="41"/>
      <c r="V29" s="25">
        <f t="shared" si="3"/>
        <v>0</v>
      </c>
      <c r="W29" s="26">
        <f t="shared" si="4"/>
        <v>0</v>
      </c>
    </row>
    <row r="30" spans="1:23" x14ac:dyDescent="0.25">
      <c r="A30" s="37">
        <v>5035352</v>
      </c>
      <c r="B30" s="37" t="s">
        <v>1482</v>
      </c>
      <c r="C30" s="38" t="s">
        <v>1483</v>
      </c>
      <c r="D30" s="39" t="s">
        <v>14</v>
      </c>
      <c r="E30" s="39" t="s">
        <v>1275</v>
      </c>
      <c r="F30" s="39" t="s">
        <v>1475</v>
      </c>
      <c r="G30" s="39" t="s">
        <v>1484</v>
      </c>
      <c r="H30" s="39" t="s">
        <v>1485</v>
      </c>
      <c r="I30" s="39" t="s">
        <v>17</v>
      </c>
      <c r="J30" s="39" t="s">
        <v>18</v>
      </c>
      <c r="K30" s="40" t="s">
        <v>1486</v>
      </c>
      <c r="L30" s="39">
        <v>367433</v>
      </c>
      <c r="M30" s="39">
        <v>683820</v>
      </c>
      <c r="N30" s="39">
        <v>1</v>
      </c>
      <c r="O30" s="41"/>
      <c r="P30" s="41"/>
      <c r="Q30" s="41"/>
      <c r="R30" s="25">
        <f t="shared" si="1"/>
        <v>0</v>
      </c>
      <c r="S30" s="26">
        <f t="shared" si="2"/>
        <v>0</v>
      </c>
      <c r="T30" s="41"/>
      <c r="U30" s="41"/>
      <c r="V30" s="25">
        <f t="shared" si="3"/>
        <v>0</v>
      </c>
      <c r="W30" s="26">
        <f t="shared" si="4"/>
        <v>0</v>
      </c>
    </row>
    <row r="31" spans="1:23" x14ac:dyDescent="0.25">
      <c r="A31" s="37">
        <v>5035600</v>
      </c>
      <c r="B31" s="37" t="s">
        <v>1487</v>
      </c>
      <c r="C31" s="38" t="s">
        <v>1488</v>
      </c>
      <c r="D31" s="39" t="s">
        <v>14</v>
      </c>
      <c r="E31" s="39" t="s">
        <v>1275</v>
      </c>
      <c r="F31" s="39" t="s">
        <v>1475</v>
      </c>
      <c r="G31" s="39" t="s">
        <v>1489</v>
      </c>
      <c r="H31" s="39" t="s">
        <v>1490</v>
      </c>
      <c r="I31" s="39" t="s">
        <v>17</v>
      </c>
      <c r="J31" s="39" t="s">
        <v>18</v>
      </c>
      <c r="K31" s="40">
        <v>4</v>
      </c>
      <c r="L31" s="39">
        <v>368060</v>
      </c>
      <c r="M31" s="39">
        <v>677331</v>
      </c>
      <c r="N31" s="39">
        <v>1</v>
      </c>
      <c r="O31" s="41"/>
      <c r="P31" s="41"/>
      <c r="Q31" s="41"/>
      <c r="R31" s="25">
        <f t="shared" si="1"/>
        <v>0</v>
      </c>
      <c r="S31" s="26">
        <f t="shared" si="2"/>
        <v>0</v>
      </c>
      <c r="T31" s="41"/>
      <c r="U31" s="41"/>
      <c r="V31" s="25">
        <f t="shared" si="3"/>
        <v>0</v>
      </c>
      <c r="W31" s="26">
        <f t="shared" si="4"/>
        <v>0</v>
      </c>
    </row>
    <row r="32" spans="1:23" x14ac:dyDescent="0.25">
      <c r="A32" s="37">
        <v>5035702</v>
      </c>
      <c r="B32" s="37" t="s">
        <v>1491</v>
      </c>
      <c r="C32" s="38" t="s">
        <v>1492</v>
      </c>
      <c r="D32" s="39" t="s">
        <v>14</v>
      </c>
      <c r="E32" s="39" t="s">
        <v>1275</v>
      </c>
      <c r="F32" s="39" t="s">
        <v>1475</v>
      </c>
      <c r="G32" s="39" t="s">
        <v>1493</v>
      </c>
      <c r="H32" s="39" t="s">
        <v>1494</v>
      </c>
      <c r="I32" s="39" t="s">
        <v>17</v>
      </c>
      <c r="J32" s="39" t="s">
        <v>18</v>
      </c>
      <c r="K32" s="40">
        <v>4</v>
      </c>
      <c r="L32" s="39">
        <v>359384</v>
      </c>
      <c r="M32" s="39">
        <v>691897</v>
      </c>
      <c r="N32" s="39">
        <v>1</v>
      </c>
      <c r="O32" s="41"/>
      <c r="P32" s="41"/>
      <c r="Q32" s="41"/>
      <c r="R32" s="25">
        <f t="shared" si="1"/>
        <v>0</v>
      </c>
      <c r="S32" s="26">
        <f t="shared" si="2"/>
        <v>0</v>
      </c>
      <c r="T32" s="41"/>
      <c r="U32" s="41"/>
      <c r="V32" s="25">
        <f t="shared" si="3"/>
        <v>0</v>
      </c>
      <c r="W32" s="26">
        <f t="shared" si="4"/>
        <v>0</v>
      </c>
    </row>
    <row r="33" spans="1:23" x14ac:dyDescent="0.25">
      <c r="A33" s="37">
        <v>5035933</v>
      </c>
      <c r="B33" s="37" t="s">
        <v>1495</v>
      </c>
      <c r="C33" s="38" t="s">
        <v>1496</v>
      </c>
      <c r="D33" s="39" t="s">
        <v>14</v>
      </c>
      <c r="E33" s="39" t="s">
        <v>1275</v>
      </c>
      <c r="F33" s="39" t="s">
        <v>1475</v>
      </c>
      <c r="G33" s="39" t="s">
        <v>1497</v>
      </c>
      <c r="H33" s="39" t="s">
        <v>1498</v>
      </c>
      <c r="I33" s="39" t="s">
        <v>17</v>
      </c>
      <c r="J33" s="39" t="s">
        <v>18</v>
      </c>
      <c r="K33" s="40">
        <v>4</v>
      </c>
      <c r="L33" s="39">
        <v>365900</v>
      </c>
      <c r="M33" s="39">
        <v>697130</v>
      </c>
      <c r="N33" s="39">
        <v>1</v>
      </c>
      <c r="O33" s="41"/>
      <c r="P33" s="41"/>
      <c r="Q33" s="41"/>
      <c r="R33" s="25">
        <f t="shared" si="1"/>
        <v>0</v>
      </c>
      <c r="S33" s="26">
        <f t="shared" si="2"/>
        <v>0</v>
      </c>
      <c r="T33" s="41"/>
      <c r="U33" s="41"/>
      <c r="V33" s="25">
        <f t="shared" si="3"/>
        <v>0</v>
      </c>
      <c r="W33" s="26">
        <f t="shared" si="4"/>
        <v>0</v>
      </c>
    </row>
    <row r="34" spans="1:23" x14ac:dyDescent="0.25">
      <c r="A34" s="37">
        <v>5035943</v>
      </c>
      <c r="B34" s="37" t="s">
        <v>1499</v>
      </c>
      <c r="C34" s="38" t="s">
        <v>1500</v>
      </c>
      <c r="D34" s="39" t="s">
        <v>14</v>
      </c>
      <c r="E34" s="39" t="s">
        <v>1275</v>
      </c>
      <c r="F34" s="39" t="s">
        <v>1475</v>
      </c>
      <c r="G34" s="39" t="s">
        <v>1501</v>
      </c>
      <c r="H34" s="39" t="s">
        <v>1502</v>
      </c>
      <c r="I34" s="39" t="s">
        <v>17</v>
      </c>
      <c r="J34" s="39" t="s">
        <v>18</v>
      </c>
      <c r="K34" s="40">
        <v>1</v>
      </c>
      <c r="L34" s="39">
        <v>379873</v>
      </c>
      <c r="M34" s="39">
        <v>689417</v>
      </c>
      <c r="N34" s="39">
        <v>1</v>
      </c>
      <c r="O34" s="41"/>
      <c r="P34" s="41"/>
      <c r="Q34" s="41"/>
      <c r="R34" s="25">
        <f t="shared" si="1"/>
        <v>0</v>
      </c>
      <c r="S34" s="26">
        <f t="shared" si="2"/>
        <v>0</v>
      </c>
      <c r="T34" s="41"/>
      <c r="U34" s="41"/>
      <c r="V34" s="25">
        <f t="shared" si="3"/>
        <v>0</v>
      </c>
      <c r="W34" s="26">
        <f t="shared" si="4"/>
        <v>0</v>
      </c>
    </row>
    <row r="35" spans="1:23" x14ac:dyDescent="0.25">
      <c r="A35" s="37">
        <v>5036119</v>
      </c>
      <c r="B35" s="37" t="s">
        <v>1503</v>
      </c>
      <c r="C35" s="38" t="s">
        <v>1504</v>
      </c>
      <c r="D35" s="39" t="s">
        <v>14</v>
      </c>
      <c r="E35" s="39" t="s">
        <v>1275</v>
      </c>
      <c r="F35" s="39" t="s">
        <v>1475</v>
      </c>
      <c r="G35" s="39" t="s">
        <v>1505</v>
      </c>
      <c r="H35" s="39" t="s">
        <v>1506</v>
      </c>
      <c r="I35" s="39" t="s">
        <v>17</v>
      </c>
      <c r="J35" s="39" t="s">
        <v>18</v>
      </c>
      <c r="K35" s="40">
        <v>11</v>
      </c>
      <c r="L35" s="39">
        <v>365859</v>
      </c>
      <c r="M35" s="39">
        <v>685941</v>
      </c>
      <c r="N35" s="39">
        <v>1</v>
      </c>
      <c r="O35" s="41"/>
      <c r="P35" s="41"/>
      <c r="Q35" s="41"/>
      <c r="R35" s="25">
        <f t="shared" si="1"/>
        <v>0</v>
      </c>
      <c r="S35" s="26">
        <f t="shared" si="2"/>
        <v>0</v>
      </c>
      <c r="T35" s="41"/>
      <c r="U35" s="41"/>
      <c r="V35" s="25">
        <f t="shared" si="3"/>
        <v>0</v>
      </c>
      <c r="W35" s="26">
        <f t="shared" si="4"/>
        <v>0</v>
      </c>
    </row>
    <row r="36" spans="1:23" x14ac:dyDescent="0.25">
      <c r="A36" s="37">
        <v>5036701</v>
      </c>
      <c r="B36" s="37" t="s">
        <v>1521</v>
      </c>
      <c r="C36" s="38" t="s">
        <v>1522</v>
      </c>
      <c r="D36" s="39" t="s">
        <v>14</v>
      </c>
      <c r="E36" s="39" t="s">
        <v>1275</v>
      </c>
      <c r="F36" s="39" t="s">
        <v>1523</v>
      </c>
      <c r="G36" s="39" t="s">
        <v>1524</v>
      </c>
      <c r="H36" s="39" t="s">
        <v>1525</v>
      </c>
      <c r="I36" s="39" t="s">
        <v>25</v>
      </c>
      <c r="J36" s="39" t="s">
        <v>26</v>
      </c>
      <c r="K36" s="40">
        <v>6</v>
      </c>
      <c r="L36" s="39">
        <v>414018</v>
      </c>
      <c r="M36" s="39">
        <v>699005</v>
      </c>
      <c r="N36" s="39">
        <v>1</v>
      </c>
      <c r="O36" s="41"/>
      <c r="P36" s="41"/>
      <c r="Q36" s="41"/>
      <c r="R36" s="25">
        <f t="shared" si="1"/>
        <v>0</v>
      </c>
      <c r="S36" s="26">
        <f t="shared" si="2"/>
        <v>0</v>
      </c>
      <c r="T36" s="41"/>
      <c r="U36" s="41"/>
      <c r="V36" s="25">
        <f t="shared" si="3"/>
        <v>0</v>
      </c>
      <c r="W36" s="26">
        <f t="shared" si="4"/>
        <v>0</v>
      </c>
    </row>
    <row r="37" spans="1:23" x14ac:dyDescent="0.25">
      <c r="A37" s="37">
        <v>5036964</v>
      </c>
      <c r="B37" s="37" t="s">
        <v>1526</v>
      </c>
      <c r="C37" s="38" t="s">
        <v>1527</v>
      </c>
      <c r="D37" s="39" t="s">
        <v>14</v>
      </c>
      <c r="E37" s="39" t="s">
        <v>1275</v>
      </c>
      <c r="F37" s="39" t="s">
        <v>1523</v>
      </c>
      <c r="G37" s="39" t="s">
        <v>1528</v>
      </c>
      <c r="H37" s="39" t="s">
        <v>1523</v>
      </c>
      <c r="I37" s="39" t="s">
        <v>776</v>
      </c>
      <c r="J37" s="39" t="s">
        <v>777</v>
      </c>
      <c r="K37" s="40" t="s">
        <v>1529</v>
      </c>
      <c r="L37" s="39">
        <v>413535</v>
      </c>
      <c r="M37" s="39">
        <v>705596</v>
      </c>
      <c r="N37" s="39">
        <v>1</v>
      </c>
      <c r="O37" s="41"/>
      <c r="P37" s="41"/>
      <c r="Q37" s="41"/>
      <c r="R37" s="25">
        <f t="shared" si="1"/>
        <v>0</v>
      </c>
      <c r="S37" s="26">
        <f t="shared" si="2"/>
        <v>0</v>
      </c>
      <c r="T37" s="41"/>
      <c r="U37" s="41"/>
      <c r="V37" s="25">
        <f t="shared" si="3"/>
        <v>0</v>
      </c>
      <c r="W37" s="26">
        <f t="shared" si="4"/>
        <v>0</v>
      </c>
    </row>
    <row r="38" spans="1:23" x14ac:dyDescent="0.25">
      <c r="A38" s="37">
        <v>5037540</v>
      </c>
      <c r="B38" s="37" t="s">
        <v>1583</v>
      </c>
      <c r="C38" s="38" t="s">
        <v>1584</v>
      </c>
      <c r="D38" s="39" t="s">
        <v>14</v>
      </c>
      <c r="E38" s="39" t="s">
        <v>1275</v>
      </c>
      <c r="F38" s="39" t="s">
        <v>1585</v>
      </c>
      <c r="G38" s="39" t="s">
        <v>1586</v>
      </c>
      <c r="H38" s="39" t="s">
        <v>1587</v>
      </c>
      <c r="I38" s="39" t="s">
        <v>17</v>
      </c>
      <c r="J38" s="39" t="s">
        <v>18</v>
      </c>
      <c r="K38" s="40" t="s">
        <v>688</v>
      </c>
      <c r="L38" s="39">
        <v>411109</v>
      </c>
      <c r="M38" s="39">
        <v>699690</v>
      </c>
      <c r="N38" s="39">
        <v>1</v>
      </c>
      <c r="O38" s="41"/>
      <c r="P38" s="41"/>
      <c r="Q38" s="41"/>
      <c r="R38" s="25">
        <f t="shared" si="1"/>
        <v>0</v>
      </c>
      <c r="S38" s="26">
        <f t="shared" si="2"/>
        <v>0</v>
      </c>
      <c r="T38" s="41"/>
      <c r="U38" s="41"/>
      <c r="V38" s="25">
        <f t="shared" si="3"/>
        <v>0</v>
      </c>
      <c r="W38" s="26">
        <f t="shared" si="4"/>
        <v>0</v>
      </c>
    </row>
    <row r="39" spans="1:23" x14ac:dyDescent="0.25">
      <c r="A39" s="37">
        <v>8009751</v>
      </c>
      <c r="B39" s="37" t="s">
        <v>1588</v>
      </c>
      <c r="C39" s="38" t="s">
        <v>1589</v>
      </c>
      <c r="D39" s="39" t="s">
        <v>14</v>
      </c>
      <c r="E39" s="39" t="s">
        <v>1275</v>
      </c>
      <c r="F39" s="39" t="s">
        <v>1585</v>
      </c>
      <c r="G39" s="39" t="s">
        <v>1590</v>
      </c>
      <c r="H39" s="39" t="s">
        <v>1585</v>
      </c>
      <c r="I39" s="39" t="s">
        <v>1591</v>
      </c>
      <c r="J39" s="39" t="s">
        <v>1592</v>
      </c>
      <c r="K39" s="40">
        <v>7</v>
      </c>
      <c r="L39" s="39">
        <v>407106</v>
      </c>
      <c r="M39" s="39">
        <v>692835</v>
      </c>
      <c r="N39" s="39">
        <v>1</v>
      </c>
      <c r="O39" s="41"/>
      <c r="P39" s="41"/>
      <c r="Q39" s="41"/>
      <c r="R39" s="25">
        <f t="shared" si="1"/>
        <v>0</v>
      </c>
      <c r="S39" s="26">
        <f t="shared" si="2"/>
        <v>0</v>
      </c>
      <c r="T39" s="41"/>
      <c r="U39" s="41"/>
      <c r="V39" s="25">
        <f t="shared" si="3"/>
        <v>0</v>
      </c>
      <c r="W39" s="26">
        <f t="shared" si="4"/>
        <v>0</v>
      </c>
    </row>
    <row r="40" spans="1:23" x14ac:dyDescent="0.25">
      <c r="A40" s="37">
        <v>5038317</v>
      </c>
      <c r="B40" s="37" t="s">
        <v>1593</v>
      </c>
      <c r="C40" s="38" t="s">
        <v>1594</v>
      </c>
      <c r="D40" s="39" t="s">
        <v>14</v>
      </c>
      <c r="E40" s="39" t="s">
        <v>1275</v>
      </c>
      <c r="F40" s="39" t="s">
        <v>1585</v>
      </c>
      <c r="G40" s="39" t="s">
        <v>1595</v>
      </c>
      <c r="H40" s="39" t="s">
        <v>1596</v>
      </c>
      <c r="I40" s="39" t="s">
        <v>17</v>
      </c>
      <c r="J40" s="39" t="s">
        <v>18</v>
      </c>
      <c r="K40" s="40">
        <v>46</v>
      </c>
      <c r="L40" s="39">
        <v>403806</v>
      </c>
      <c r="M40" s="39">
        <v>696685</v>
      </c>
      <c r="N40" s="39">
        <v>1</v>
      </c>
      <c r="O40" s="41"/>
      <c r="P40" s="41"/>
      <c r="Q40" s="41"/>
      <c r="R40" s="25">
        <f t="shared" si="1"/>
        <v>0</v>
      </c>
      <c r="S40" s="26">
        <f t="shared" si="2"/>
        <v>0</v>
      </c>
      <c r="T40" s="41"/>
      <c r="U40" s="41"/>
      <c r="V40" s="25">
        <f t="shared" si="3"/>
        <v>0</v>
      </c>
      <c r="W40" s="26">
        <f t="shared" si="4"/>
        <v>0</v>
      </c>
    </row>
    <row r="41" spans="1:23" x14ac:dyDescent="0.25">
      <c r="A41" s="37">
        <v>5038650</v>
      </c>
      <c r="B41" s="37" t="s">
        <v>1597</v>
      </c>
      <c r="C41" s="38" t="s">
        <v>1598</v>
      </c>
      <c r="D41" s="39" t="s">
        <v>14</v>
      </c>
      <c r="E41" s="39" t="s">
        <v>1275</v>
      </c>
      <c r="F41" s="39" t="s">
        <v>1599</v>
      </c>
      <c r="G41" s="39" t="s">
        <v>1600</v>
      </c>
      <c r="H41" s="39" t="s">
        <v>1601</v>
      </c>
      <c r="I41" s="39" t="s">
        <v>17</v>
      </c>
      <c r="J41" s="39" t="s">
        <v>18</v>
      </c>
      <c r="K41" s="40">
        <v>10</v>
      </c>
      <c r="L41" s="39">
        <v>377462</v>
      </c>
      <c r="M41" s="39">
        <v>711291</v>
      </c>
      <c r="N41" s="39">
        <v>1</v>
      </c>
      <c r="O41" s="41"/>
      <c r="P41" s="41"/>
      <c r="Q41" s="41"/>
      <c r="R41" s="25">
        <f t="shared" si="1"/>
        <v>0</v>
      </c>
      <c r="S41" s="26">
        <f t="shared" si="2"/>
        <v>0</v>
      </c>
      <c r="T41" s="41"/>
      <c r="U41" s="41"/>
      <c r="V41" s="25">
        <f t="shared" si="3"/>
        <v>0</v>
      </c>
      <c r="W41" s="26">
        <f t="shared" si="4"/>
        <v>0</v>
      </c>
    </row>
    <row r="42" spans="1:23" x14ac:dyDescent="0.25">
      <c r="A42" s="37">
        <v>5038847</v>
      </c>
      <c r="B42" s="37" t="s">
        <v>1602</v>
      </c>
      <c r="C42" s="38" t="s">
        <v>1603</v>
      </c>
      <c r="D42" s="39" t="s">
        <v>14</v>
      </c>
      <c r="E42" s="39" t="s">
        <v>1275</v>
      </c>
      <c r="F42" s="39" t="s">
        <v>1599</v>
      </c>
      <c r="G42" s="39" t="s">
        <v>1604</v>
      </c>
      <c r="H42" s="39" t="s">
        <v>1599</v>
      </c>
      <c r="I42" s="39" t="s">
        <v>17</v>
      </c>
      <c r="J42" s="39" t="s">
        <v>1605</v>
      </c>
      <c r="K42" s="40" t="s">
        <v>1606</v>
      </c>
      <c r="L42" s="39">
        <v>375228</v>
      </c>
      <c r="M42" s="39">
        <v>705286</v>
      </c>
      <c r="N42" s="39">
        <v>1</v>
      </c>
      <c r="O42" s="41"/>
      <c r="P42" s="41"/>
      <c r="Q42" s="41"/>
      <c r="R42" s="25">
        <f t="shared" si="1"/>
        <v>0</v>
      </c>
      <c r="S42" s="26">
        <f t="shared" si="2"/>
        <v>0</v>
      </c>
      <c r="T42" s="41"/>
      <c r="U42" s="41"/>
      <c r="V42" s="25">
        <f t="shared" si="3"/>
        <v>0</v>
      </c>
      <c r="W42" s="26">
        <f t="shared" si="4"/>
        <v>0</v>
      </c>
    </row>
    <row r="43" spans="1:23" x14ac:dyDescent="0.25">
      <c r="A43" s="37">
        <v>5039109</v>
      </c>
      <c r="B43" s="37" t="s">
        <v>1607</v>
      </c>
      <c r="C43" s="38" t="s">
        <v>1608</v>
      </c>
      <c r="D43" s="39" t="s">
        <v>14</v>
      </c>
      <c r="E43" s="39" t="s">
        <v>1275</v>
      </c>
      <c r="F43" s="39" t="s">
        <v>1599</v>
      </c>
      <c r="G43" s="39" t="s">
        <v>1609</v>
      </c>
      <c r="H43" s="39" t="s">
        <v>1610</v>
      </c>
      <c r="I43" s="39" t="s">
        <v>17</v>
      </c>
      <c r="J43" s="39" t="s">
        <v>26</v>
      </c>
      <c r="K43" s="40" t="s">
        <v>1611</v>
      </c>
      <c r="L43" s="39">
        <v>376301</v>
      </c>
      <c r="M43" s="39">
        <v>714369</v>
      </c>
      <c r="N43" s="39">
        <v>1</v>
      </c>
      <c r="O43" s="41"/>
      <c r="P43" s="41"/>
      <c r="Q43" s="41"/>
      <c r="R43" s="25">
        <f t="shared" si="1"/>
        <v>0</v>
      </c>
      <c r="S43" s="26">
        <f t="shared" si="2"/>
        <v>0</v>
      </c>
      <c r="T43" s="41"/>
      <c r="U43" s="41"/>
      <c r="V43" s="25">
        <f t="shared" si="3"/>
        <v>0</v>
      </c>
      <c r="W43" s="26">
        <f t="shared" si="4"/>
        <v>0</v>
      </c>
    </row>
    <row r="44" spans="1:23" x14ac:dyDescent="0.25">
      <c r="A44" s="37">
        <v>5039358</v>
      </c>
      <c r="B44" s="37" t="s">
        <v>1612</v>
      </c>
      <c r="C44" s="38" t="s">
        <v>1613</v>
      </c>
      <c r="D44" s="39" t="s">
        <v>14</v>
      </c>
      <c r="E44" s="39" t="s">
        <v>1275</v>
      </c>
      <c r="F44" s="39" t="s">
        <v>1614</v>
      </c>
      <c r="G44" s="39" t="s">
        <v>1615</v>
      </c>
      <c r="H44" s="39" t="s">
        <v>1616</v>
      </c>
      <c r="I44" s="39" t="s">
        <v>382</v>
      </c>
      <c r="J44" s="39" t="s">
        <v>383</v>
      </c>
      <c r="K44" s="40">
        <v>56</v>
      </c>
      <c r="L44" s="39">
        <v>384984</v>
      </c>
      <c r="M44" s="39">
        <v>689758</v>
      </c>
      <c r="N44" s="39">
        <v>1</v>
      </c>
      <c r="O44" s="41"/>
      <c r="P44" s="41"/>
      <c r="Q44" s="41"/>
      <c r="R44" s="25">
        <f t="shared" si="1"/>
        <v>0</v>
      </c>
      <c r="S44" s="26">
        <f t="shared" si="2"/>
        <v>0</v>
      </c>
      <c r="T44" s="41"/>
      <c r="U44" s="41"/>
      <c r="V44" s="25">
        <f t="shared" si="3"/>
        <v>0</v>
      </c>
      <c r="W44" s="26">
        <f t="shared" si="4"/>
        <v>0</v>
      </c>
    </row>
    <row r="45" spans="1:23" x14ac:dyDescent="0.25">
      <c r="A45" s="37">
        <v>5040046</v>
      </c>
      <c r="B45" s="37" t="s">
        <v>1617</v>
      </c>
      <c r="C45" s="38" t="s">
        <v>1618</v>
      </c>
      <c r="D45" s="39" t="s">
        <v>14</v>
      </c>
      <c r="E45" s="39" t="s">
        <v>1275</v>
      </c>
      <c r="F45" s="39" t="s">
        <v>1614</v>
      </c>
      <c r="G45" s="39" t="s">
        <v>1619</v>
      </c>
      <c r="H45" s="39" t="s">
        <v>1614</v>
      </c>
      <c r="I45" s="39" t="s">
        <v>1620</v>
      </c>
      <c r="J45" s="39" t="s">
        <v>1621</v>
      </c>
      <c r="K45" s="40">
        <v>1</v>
      </c>
      <c r="L45" s="39">
        <v>390827</v>
      </c>
      <c r="M45" s="39">
        <v>695262</v>
      </c>
      <c r="N45" s="39">
        <v>1</v>
      </c>
      <c r="O45" s="41"/>
      <c r="P45" s="41"/>
      <c r="Q45" s="41"/>
      <c r="R45" s="25">
        <f t="shared" si="1"/>
        <v>0</v>
      </c>
      <c r="S45" s="26">
        <f t="shared" si="2"/>
        <v>0</v>
      </c>
      <c r="T45" s="41"/>
      <c r="U45" s="41"/>
      <c r="V45" s="25">
        <f t="shared" si="3"/>
        <v>0</v>
      </c>
      <c r="W45" s="26">
        <f t="shared" si="4"/>
        <v>0</v>
      </c>
    </row>
    <row r="46" spans="1:23" x14ac:dyDescent="0.25">
      <c r="A46" s="37">
        <v>5027079</v>
      </c>
      <c r="B46" s="37" t="s">
        <v>1935</v>
      </c>
      <c r="C46" s="38" t="s">
        <v>1936</v>
      </c>
      <c r="D46" s="39" t="s">
        <v>14</v>
      </c>
      <c r="E46" s="39" t="s">
        <v>1275</v>
      </c>
      <c r="F46" s="39" t="s">
        <v>1286</v>
      </c>
      <c r="G46" s="39" t="s">
        <v>1937</v>
      </c>
      <c r="H46" s="39" t="s">
        <v>1286</v>
      </c>
      <c r="I46" s="39" t="s">
        <v>607</v>
      </c>
      <c r="J46" s="39" t="s">
        <v>608</v>
      </c>
      <c r="K46" s="40">
        <v>3</v>
      </c>
      <c r="L46" s="39">
        <v>401312</v>
      </c>
      <c r="M46" s="39">
        <v>701226</v>
      </c>
      <c r="N46" s="39">
        <v>1</v>
      </c>
      <c r="O46" s="41"/>
      <c r="P46" s="41"/>
      <c r="Q46" s="41"/>
      <c r="R46" s="25">
        <f t="shared" si="1"/>
        <v>0</v>
      </c>
      <c r="S46" s="26">
        <f t="shared" si="2"/>
        <v>0</v>
      </c>
      <c r="T46" s="41"/>
      <c r="U46" s="41"/>
      <c r="V46" s="25">
        <f t="shared" si="3"/>
        <v>0</v>
      </c>
      <c r="W46" s="26">
        <f t="shared" si="4"/>
        <v>0</v>
      </c>
    </row>
    <row r="47" spans="1:23" x14ac:dyDescent="0.25">
      <c r="A47" s="37">
        <v>8095920</v>
      </c>
      <c r="B47" s="37" t="s">
        <v>1938</v>
      </c>
      <c r="C47" s="38" t="s">
        <v>1939</v>
      </c>
      <c r="D47" s="39" t="s">
        <v>14</v>
      </c>
      <c r="E47" s="39" t="s">
        <v>1275</v>
      </c>
      <c r="F47" s="39" t="s">
        <v>1286</v>
      </c>
      <c r="G47" s="39" t="s">
        <v>1937</v>
      </c>
      <c r="H47" s="39" t="s">
        <v>1286</v>
      </c>
      <c r="I47" s="39" t="s">
        <v>1940</v>
      </c>
      <c r="J47" s="39" t="s">
        <v>1941</v>
      </c>
      <c r="K47" s="40">
        <v>7</v>
      </c>
      <c r="L47" s="39">
        <v>401847</v>
      </c>
      <c r="M47" s="39">
        <v>701755</v>
      </c>
      <c r="N47" s="39">
        <v>1</v>
      </c>
      <c r="O47" s="41"/>
      <c r="P47" s="41"/>
      <c r="Q47" s="41"/>
      <c r="R47" s="25">
        <f t="shared" si="1"/>
        <v>0</v>
      </c>
      <c r="S47" s="26">
        <f t="shared" si="2"/>
        <v>0</v>
      </c>
      <c r="T47" s="41"/>
      <c r="U47" s="41"/>
      <c r="V47" s="25">
        <f t="shared" si="3"/>
        <v>0</v>
      </c>
      <c r="W47" s="26">
        <f t="shared" si="4"/>
        <v>0</v>
      </c>
    </row>
    <row r="48" spans="1:23" x14ac:dyDescent="0.25">
      <c r="A48" s="37">
        <v>5027193</v>
      </c>
      <c r="B48" s="37" t="s">
        <v>1942</v>
      </c>
      <c r="C48" s="38" t="s">
        <v>1943</v>
      </c>
      <c r="D48" s="39" t="s">
        <v>14</v>
      </c>
      <c r="E48" s="39" t="s">
        <v>1275</v>
      </c>
      <c r="F48" s="39" t="s">
        <v>1286</v>
      </c>
      <c r="G48" s="39" t="s">
        <v>1937</v>
      </c>
      <c r="H48" s="39" t="s">
        <v>1286</v>
      </c>
      <c r="I48" s="39" t="s">
        <v>1944</v>
      </c>
      <c r="J48" s="39" t="s">
        <v>543</v>
      </c>
      <c r="K48" s="40">
        <v>11</v>
      </c>
      <c r="L48" s="39">
        <v>401286</v>
      </c>
      <c r="M48" s="39">
        <v>701340</v>
      </c>
      <c r="N48" s="39">
        <v>1</v>
      </c>
      <c r="O48" s="41"/>
      <c r="P48" s="41"/>
      <c r="Q48" s="41"/>
      <c r="R48" s="25">
        <f t="shared" si="1"/>
        <v>0</v>
      </c>
      <c r="S48" s="26">
        <f t="shared" si="2"/>
        <v>0</v>
      </c>
      <c r="T48" s="41"/>
      <c r="U48" s="41"/>
      <c r="V48" s="25">
        <f t="shared" si="3"/>
        <v>0</v>
      </c>
      <c r="W48" s="26">
        <f t="shared" si="4"/>
        <v>0</v>
      </c>
    </row>
    <row r="49" spans="1:23" x14ac:dyDescent="0.25">
      <c r="A49" s="37">
        <v>5026094</v>
      </c>
      <c r="B49" s="37" t="s">
        <v>1945</v>
      </c>
      <c r="C49" s="38" t="s">
        <v>1946</v>
      </c>
      <c r="D49" s="39" t="s">
        <v>14</v>
      </c>
      <c r="E49" s="39" t="s">
        <v>1275</v>
      </c>
      <c r="F49" s="39" t="s">
        <v>1286</v>
      </c>
      <c r="G49" s="39" t="s">
        <v>1937</v>
      </c>
      <c r="H49" s="39" t="s">
        <v>1286</v>
      </c>
      <c r="I49" s="39" t="s">
        <v>1947</v>
      </c>
      <c r="J49" s="39" t="s">
        <v>1948</v>
      </c>
      <c r="K49" s="40">
        <v>35</v>
      </c>
      <c r="L49" s="39">
        <v>401332</v>
      </c>
      <c r="M49" s="39">
        <v>701985</v>
      </c>
      <c r="N49" s="39">
        <v>1</v>
      </c>
      <c r="O49" s="41"/>
      <c r="P49" s="41"/>
      <c r="Q49" s="41"/>
      <c r="R49" s="25">
        <f t="shared" si="1"/>
        <v>0</v>
      </c>
      <c r="S49" s="26">
        <f t="shared" si="2"/>
        <v>0</v>
      </c>
      <c r="T49" s="41"/>
      <c r="U49" s="41"/>
      <c r="V49" s="25">
        <f t="shared" si="3"/>
        <v>0</v>
      </c>
      <c r="W49" s="26">
        <f t="shared" si="4"/>
        <v>0</v>
      </c>
    </row>
    <row r="50" spans="1:23" x14ac:dyDescent="0.25">
      <c r="A50" s="37">
        <v>5027295</v>
      </c>
      <c r="B50" s="37" t="s">
        <v>1949</v>
      </c>
      <c r="C50" s="38" t="s">
        <v>1950</v>
      </c>
      <c r="D50" s="39" t="s">
        <v>14</v>
      </c>
      <c r="E50" s="39" t="s">
        <v>1275</v>
      </c>
      <c r="F50" s="39" t="s">
        <v>1286</v>
      </c>
      <c r="G50" s="39" t="s">
        <v>1937</v>
      </c>
      <c r="H50" s="39" t="s">
        <v>1286</v>
      </c>
      <c r="I50" s="39" t="s">
        <v>1947</v>
      </c>
      <c r="J50" s="39" t="s">
        <v>1948</v>
      </c>
      <c r="K50" s="40">
        <v>37</v>
      </c>
      <c r="L50" s="39">
        <v>401298</v>
      </c>
      <c r="M50" s="39">
        <v>701909</v>
      </c>
      <c r="N50" s="39">
        <v>1</v>
      </c>
      <c r="O50" s="41"/>
      <c r="P50" s="41"/>
      <c r="Q50" s="41"/>
      <c r="R50" s="25">
        <f t="shared" si="1"/>
        <v>0</v>
      </c>
      <c r="S50" s="26">
        <f t="shared" si="2"/>
        <v>0</v>
      </c>
      <c r="T50" s="41"/>
      <c r="U50" s="41"/>
      <c r="V50" s="25">
        <f t="shared" si="3"/>
        <v>0</v>
      </c>
      <c r="W50" s="26">
        <f t="shared" si="4"/>
        <v>0</v>
      </c>
    </row>
    <row r="51" spans="1:23" x14ac:dyDescent="0.25">
      <c r="A51" s="37">
        <v>5027445</v>
      </c>
      <c r="B51" s="37" t="s">
        <v>1951</v>
      </c>
      <c r="C51" s="38" t="s">
        <v>1952</v>
      </c>
      <c r="D51" s="39" t="s">
        <v>14</v>
      </c>
      <c r="E51" s="39" t="s">
        <v>1275</v>
      </c>
      <c r="F51" s="39" t="s">
        <v>1286</v>
      </c>
      <c r="G51" s="39" t="s">
        <v>1937</v>
      </c>
      <c r="H51" s="39" t="s">
        <v>1286</v>
      </c>
      <c r="I51" s="39" t="s">
        <v>1953</v>
      </c>
      <c r="J51" s="39" t="s">
        <v>1954</v>
      </c>
      <c r="K51" s="40" t="s">
        <v>59</v>
      </c>
      <c r="L51" s="39">
        <v>402025</v>
      </c>
      <c r="M51" s="39">
        <v>701410</v>
      </c>
      <c r="N51" s="39">
        <v>1</v>
      </c>
      <c r="O51" s="41"/>
      <c r="P51" s="41"/>
      <c r="Q51" s="41"/>
      <c r="R51" s="25">
        <f t="shared" si="1"/>
        <v>0</v>
      </c>
      <c r="S51" s="26">
        <f t="shared" si="2"/>
        <v>0</v>
      </c>
      <c r="T51" s="41"/>
      <c r="U51" s="41"/>
      <c r="V51" s="25">
        <f t="shared" si="3"/>
        <v>0</v>
      </c>
      <c r="W51" s="26">
        <f t="shared" si="4"/>
        <v>0</v>
      </c>
    </row>
    <row r="52" spans="1:23" x14ac:dyDescent="0.25">
      <c r="A52" s="37">
        <v>5034338</v>
      </c>
      <c r="B52" s="37" t="s">
        <v>2000</v>
      </c>
      <c r="C52" s="38" t="s">
        <v>2001</v>
      </c>
      <c r="D52" s="39" t="s">
        <v>14</v>
      </c>
      <c r="E52" s="39" t="s">
        <v>1275</v>
      </c>
      <c r="F52" s="39" t="s">
        <v>1475</v>
      </c>
      <c r="G52" s="39" t="s">
        <v>1999</v>
      </c>
      <c r="H52" s="39" t="s">
        <v>1475</v>
      </c>
      <c r="I52" s="39" t="s">
        <v>1849</v>
      </c>
      <c r="J52" s="39" t="s">
        <v>1850</v>
      </c>
      <c r="K52" s="40">
        <v>1</v>
      </c>
      <c r="L52" s="39">
        <v>367213</v>
      </c>
      <c r="M52" s="39">
        <v>682985</v>
      </c>
      <c r="N52" s="39">
        <v>1</v>
      </c>
      <c r="O52" s="41"/>
      <c r="P52" s="41"/>
      <c r="Q52" s="41"/>
      <c r="R52" s="25">
        <f t="shared" si="1"/>
        <v>0</v>
      </c>
      <c r="S52" s="26">
        <f t="shared" si="2"/>
        <v>0</v>
      </c>
      <c r="T52" s="41"/>
      <c r="U52" s="41"/>
      <c r="V52" s="25">
        <f t="shared" si="3"/>
        <v>0</v>
      </c>
      <c r="W52" s="26">
        <f t="shared" si="4"/>
        <v>0</v>
      </c>
    </row>
    <row r="53" spans="1:23" x14ac:dyDescent="0.25">
      <c r="A53" s="37">
        <v>5034412</v>
      </c>
      <c r="B53" s="37" t="s">
        <v>2002</v>
      </c>
      <c r="C53" s="38" t="s">
        <v>2003</v>
      </c>
      <c r="D53" s="39" t="s">
        <v>14</v>
      </c>
      <c r="E53" s="39" t="s">
        <v>1275</v>
      </c>
      <c r="F53" s="39" t="s">
        <v>1475</v>
      </c>
      <c r="G53" s="39" t="s">
        <v>1999</v>
      </c>
      <c r="H53" s="39" t="s">
        <v>1475</v>
      </c>
      <c r="I53" s="39" t="s">
        <v>2004</v>
      </c>
      <c r="J53" s="39" t="s">
        <v>2005</v>
      </c>
      <c r="K53" s="40">
        <v>1</v>
      </c>
      <c r="L53" s="39">
        <v>366917</v>
      </c>
      <c r="M53" s="39">
        <v>684251</v>
      </c>
      <c r="N53" s="39">
        <v>1</v>
      </c>
      <c r="O53" s="41"/>
      <c r="P53" s="41"/>
      <c r="Q53" s="41"/>
      <c r="R53" s="25">
        <f t="shared" si="1"/>
        <v>0</v>
      </c>
      <c r="S53" s="26">
        <f t="shared" si="2"/>
        <v>0</v>
      </c>
      <c r="T53" s="41"/>
      <c r="U53" s="41"/>
      <c r="V53" s="25">
        <f t="shared" si="3"/>
        <v>0</v>
      </c>
      <c r="W53" s="26">
        <f t="shared" si="4"/>
        <v>0</v>
      </c>
    </row>
  </sheetData>
  <sheetProtection algorithmName="SHA-512" hashValue="greO1elozGhUYeEt9LmDphQyfeqZatrTpDANUKvuravPODtdrp4tVbTnZ+wu41bQLzQdJIsNjOBJjFy6Th09Iw==" saltValue="5aPjf+7FQomfHMtPPYBndg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4"/>
  <sheetViews>
    <sheetView topLeftCell="J11" workbookViewId="0">
      <selection activeCell="S18" sqref="S18"/>
    </sheetView>
  </sheetViews>
  <sheetFormatPr defaultColWidth="8.7109375" defaultRowHeight="15" x14ac:dyDescent="0.25"/>
  <cols>
    <col min="1" max="1" width="8.7109375" style="4"/>
    <col min="2" max="2" width="10.28515625" style="4" customWidth="1"/>
    <col min="3" max="11" width="8.7109375" style="4"/>
    <col min="12" max="12" width="14.5703125" style="4" customWidth="1"/>
    <col min="13" max="14" width="8.7109375" style="4"/>
    <col min="15" max="15" width="17.140625" style="4" customWidth="1"/>
    <col min="16" max="16" width="12.42578125" style="4" customWidth="1"/>
    <col min="17" max="17" width="18" style="4" customWidth="1"/>
    <col min="18" max="18" width="8.7109375" style="4"/>
    <col min="19" max="19" width="15.28515625" style="4" customWidth="1"/>
    <col min="20" max="20" width="8.7109375" style="4"/>
    <col min="21" max="21" width="21.5703125" style="4" customWidth="1"/>
    <col min="22" max="22" width="8.7109375" style="4"/>
    <col min="23" max="23" width="17" style="4" customWidth="1"/>
    <col min="24" max="16384" width="8.7109375" style="4"/>
  </cols>
  <sheetData>
    <row r="1" spans="1:23" ht="15.75" thickBot="1" x14ac:dyDescent="0.3">
      <c r="A1" s="1" t="s">
        <v>2048</v>
      </c>
      <c r="B1" s="1" t="s">
        <v>2050</v>
      </c>
      <c r="C1" s="1" t="s">
        <v>2052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2078</v>
      </c>
      <c r="B2" s="1">
        <f>M14</f>
        <v>29</v>
      </c>
      <c r="C2" s="1" t="str">
        <f>E16</f>
        <v>WEJHEROWSKI</v>
      </c>
      <c r="D2" s="1"/>
      <c r="E2" s="1"/>
      <c r="F2" s="1"/>
      <c r="G2" s="57" t="s">
        <v>2079</v>
      </c>
      <c r="H2" s="58"/>
      <c r="I2" s="59"/>
      <c r="J2" s="60" t="s">
        <v>2080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2081</v>
      </c>
      <c r="G3" s="7" t="s">
        <v>2082</v>
      </c>
      <c r="H3" s="1" t="s">
        <v>2083</v>
      </c>
      <c r="I3" s="8" t="s">
        <v>2084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2085</v>
      </c>
      <c r="Q3" s="1" t="s">
        <v>2086</v>
      </c>
      <c r="S3" s="1"/>
      <c r="T3" s="1"/>
      <c r="U3" s="1"/>
      <c r="V3" s="1"/>
    </row>
    <row r="4" spans="1:23" ht="45" x14ac:dyDescent="0.25">
      <c r="A4" s="50" t="s">
        <v>2087</v>
      </c>
      <c r="B4" s="50"/>
      <c r="C4" s="50"/>
      <c r="D4" s="50"/>
      <c r="E4" s="50"/>
      <c r="F4" s="10" t="s">
        <v>2088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ROUND(SUM(Q16:Q44)*60,2)</f>
        <v>0</v>
      </c>
      <c r="K4" s="2">
        <f>SUM(R16:R44)*60</f>
        <v>0</v>
      </c>
      <c r="L4" s="29">
        <f>SUM(S16:S44)*60</f>
        <v>0</v>
      </c>
      <c r="N4" s="51" t="s">
        <v>2089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2090</v>
      </c>
      <c r="B5" s="50"/>
      <c r="C5" s="50"/>
      <c r="D5" s="50"/>
      <c r="E5" s="50"/>
      <c r="F5" s="10" t="s">
        <v>2091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ROUND(SUM(U16:U44)*60,2)</f>
        <v>0</v>
      </c>
      <c r="K5" s="2">
        <f>SUM(V16:V44)*60</f>
        <v>0</v>
      </c>
      <c r="L5" s="29">
        <f>SUM(W16:W44)*60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2092</v>
      </c>
      <c r="B6" s="53"/>
      <c r="C6" s="53"/>
      <c r="D6" s="53"/>
      <c r="E6" s="53"/>
      <c r="F6" s="3" t="s">
        <v>2093</v>
      </c>
      <c r="G6" s="15"/>
      <c r="H6" s="12">
        <f t="shared" ref="H6:H10" si="0">G6*0.23</f>
        <v>0</v>
      </c>
      <c r="I6" s="30">
        <f>ROUND(G6+H6,2)</f>
        <v>0</v>
      </c>
      <c r="J6" s="54" t="s">
        <v>2094</v>
      </c>
      <c r="K6" s="55"/>
      <c r="L6" s="56"/>
      <c r="P6" s="9" t="s">
        <v>2085</v>
      </c>
      <c r="Q6" s="1" t="s">
        <v>2086</v>
      </c>
      <c r="S6" s="5"/>
      <c r="T6" s="5"/>
    </row>
    <row r="7" spans="1:23" ht="68.25" x14ac:dyDescent="0.25">
      <c r="A7" s="53" t="s">
        <v>2095</v>
      </c>
      <c r="B7" s="53"/>
      <c r="C7" s="53"/>
      <c r="D7" s="53"/>
      <c r="E7" s="53"/>
      <c r="F7" s="3" t="s">
        <v>2096</v>
      </c>
      <c r="G7" s="15"/>
      <c r="H7" s="12">
        <f t="shared" si="0"/>
        <v>0</v>
      </c>
      <c r="I7" s="30">
        <f>ROUND(G6+H6,2)</f>
        <v>0</v>
      </c>
      <c r="J7" s="54" t="s">
        <v>2094</v>
      </c>
      <c r="K7" s="55"/>
      <c r="L7" s="56"/>
      <c r="P7" s="9"/>
      <c r="Q7" s="1"/>
      <c r="S7" s="5"/>
      <c r="T7" s="5"/>
    </row>
    <row r="8" spans="1:23" ht="57" x14ac:dyDescent="0.25">
      <c r="A8" s="53" t="s">
        <v>2097</v>
      </c>
      <c r="B8" s="53"/>
      <c r="C8" s="53"/>
      <c r="D8" s="53"/>
      <c r="E8" s="53"/>
      <c r="F8" s="3" t="s">
        <v>2098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2099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2100</v>
      </c>
      <c r="B9" s="65"/>
      <c r="C9" s="65"/>
      <c r="D9" s="65"/>
      <c r="E9" s="65"/>
      <c r="F9" s="3" t="s">
        <v>2101</v>
      </c>
      <c r="G9" s="15"/>
      <c r="H9" s="12">
        <f t="shared" si="0"/>
        <v>0</v>
      </c>
      <c r="I9" s="30">
        <f>ROUND(G9+H9,2)</f>
        <v>0</v>
      </c>
      <c r="J9" s="66" t="s">
        <v>2094</v>
      </c>
      <c r="K9" s="67"/>
      <c r="L9" s="68"/>
      <c r="M9" s="1"/>
      <c r="N9" s="16"/>
    </row>
    <row r="10" spans="1:23" ht="57.75" thickBot="1" x14ac:dyDescent="0.3">
      <c r="A10" s="65" t="s">
        <v>2102</v>
      </c>
      <c r="B10" s="65"/>
      <c r="C10" s="65"/>
      <c r="D10" s="65"/>
      <c r="E10" s="65"/>
      <c r="F10" s="3" t="s">
        <v>2103</v>
      </c>
      <c r="G10" s="17"/>
      <c r="H10" s="18">
        <f t="shared" si="0"/>
        <v>0</v>
      </c>
      <c r="I10" s="30">
        <f>ROUND(G10+H10,2)</f>
        <v>0</v>
      </c>
      <c r="J10" s="69" t="s">
        <v>2094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2104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2105</v>
      </c>
      <c r="I12" s="75"/>
      <c r="J12" s="76"/>
      <c r="K12" s="76"/>
      <c r="L12" s="77"/>
      <c r="M12" s="78" t="s">
        <v>2106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6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29</v>
      </c>
      <c r="N14" s="23">
        <f>SUM(N16:N44)</f>
        <v>29</v>
      </c>
      <c r="P14" s="63" t="s">
        <v>2107</v>
      </c>
      <c r="Q14" s="64"/>
      <c r="R14" s="64"/>
      <c r="S14" s="64"/>
      <c r="T14" s="63" t="s">
        <v>2108</v>
      </c>
      <c r="U14" s="64"/>
      <c r="V14" s="64"/>
      <c r="W14" s="64"/>
    </row>
    <row r="15" spans="1:23" ht="78.7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2046</v>
      </c>
      <c r="O15" s="24" t="s">
        <v>2109</v>
      </c>
      <c r="P15" s="24" t="s">
        <v>2110</v>
      </c>
      <c r="Q15" s="24" t="s">
        <v>2111</v>
      </c>
      <c r="R15" s="24" t="s">
        <v>2112</v>
      </c>
      <c r="S15" s="24" t="s">
        <v>2113</v>
      </c>
      <c r="T15" s="24" t="s">
        <v>2114</v>
      </c>
      <c r="U15" s="24" t="s">
        <v>2111</v>
      </c>
      <c r="V15" s="24" t="s">
        <v>2112</v>
      </c>
      <c r="W15" s="24" t="s">
        <v>2113</v>
      </c>
    </row>
    <row r="16" spans="1:23" x14ac:dyDescent="0.25">
      <c r="A16" s="37">
        <v>5293717</v>
      </c>
      <c r="B16" s="37" t="s">
        <v>362</v>
      </c>
      <c r="C16" s="38" t="s">
        <v>363</v>
      </c>
      <c r="D16" s="39" t="s">
        <v>14</v>
      </c>
      <c r="E16" s="39" t="s">
        <v>364</v>
      </c>
      <c r="F16" s="39" t="s">
        <v>365</v>
      </c>
      <c r="G16" s="39" t="s">
        <v>366</v>
      </c>
      <c r="H16" s="39" t="s">
        <v>365</v>
      </c>
      <c r="I16" s="39" t="s">
        <v>25</v>
      </c>
      <c r="J16" s="39" t="s">
        <v>26</v>
      </c>
      <c r="K16" s="40">
        <v>2</v>
      </c>
      <c r="L16" s="39">
        <v>428779</v>
      </c>
      <c r="M16" s="39">
        <v>764582</v>
      </c>
      <c r="N16" s="39">
        <v>1</v>
      </c>
      <c r="O16" s="41"/>
      <c r="P16" s="41"/>
      <c r="Q16" s="41"/>
      <c r="R16" s="25">
        <f>ROUND(Q16*0.23,2)</f>
        <v>0</v>
      </c>
      <c r="S16" s="26">
        <f>ROUND(SUM(Q16:R16),2)</f>
        <v>0</v>
      </c>
      <c r="T16" s="41"/>
      <c r="U16" s="41"/>
      <c r="V16" s="25">
        <f>ROUND(U16*0.23,2)</f>
        <v>0</v>
      </c>
      <c r="W16" s="26">
        <f>ROUND(SUM(U16:V16),2)</f>
        <v>0</v>
      </c>
    </row>
    <row r="17" spans="1:23" x14ac:dyDescent="0.25">
      <c r="A17" s="37">
        <v>5293952</v>
      </c>
      <c r="B17" s="37" t="s">
        <v>367</v>
      </c>
      <c r="C17" s="38" t="s">
        <v>368</v>
      </c>
      <c r="D17" s="39" t="s">
        <v>14</v>
      </c>
      <c r="E17" s="39" t="s">
        <v>364</v>
      </c>
      <c r="F17" s="39" t="s">
        <v>365</v>
      </c>
      <c r="G17" s="39" t="s">
        <v>369</v>
      </c>
      <c r="H17" s="39" t="s">
        <v>370</v>
      </c>
      <c r="I17" s="39" t="s">
        <v>17</v>
      </c>
      <c r="J17" s="39" t="s">
        <v>18</v>
      </c>
      <c r="K17" s="40">
        <v>11</v>
      </c>
      <c r="L17" s="39">
        <v>422024</v>
      </c>
      <c r="M17" s="39">
        <v>766531</v>
      </c>
      <c r="N17" s="39">
        <v>1</v>
      </c>
      <c r="O17" s="41"/>
      <c r="P17" s="41"/>
      <c r="Q17" s="41"/>
      <c r="R17" s="25">
        <f t="shared" ref="R17:R44" si="1">ROUND(Q17*0.23,2)</f>
        <v>0</v>
      </c>
      <c r="S17" s="26">
        <f t="shared" ref="S17:S44" si="2">ROUND(SUM(Q17:R17),2)</f>
        <v>0</v>
      </c>
      <c r="T17" s="41"/>
      <c r="U17" s="41"/>
      <c r="V17" s="25">
        <f t="shared" ref="V17:V44" si="3">ROUND(U17*0.23,2)</f>
        <v>0</v>
      </c>
      <c r="W17" s="26">
        <f t="shared" ref="W17:W44" si="4">ROUND(SUM(U17:V17),2)</f>
        <v>0</v>
      </c>
    </row>
    <row r="18" spans="1:23" x14ac:dyDescent="0.25">
      <c r="A18" s="37">
        <v>5297395</v>
      </c>
      <c r="B18" s="37" t="s">
        <v>589</v>
      </c>
      <c r="C18" s="38" t="s">
        <v>590</v>
      </c>
      <c r="D18" s="39" t="s">
        <v>14</v>
      </c>
      <c r="E18" s="39" t="s">
        <v>364</v>
      </c>
      <c r="F18" s="39" t="s">
        <v>591</v>
      </c>
      <c r="G18" s="39" t="s">
        <v>592</v>
      </c>
      <c r="H18" s="39" t="s">
        <v>593</v>
      </c>
      <c r="I18" s="39" t="s">
        <v>17</v>
      </c>
      <c r="J18" s="39" t="s">
        <v>18</v>
      </c>
      <c r="K18" s="40">
        <v>9</v>
      </c>
      <c r="L18" s="39">
        <v>431435</v>
      </c>
      <c r="M18" s="39">
        <v>736794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5298093</v>
      </c>
      <c r="B19" s="37" t="s">
        <v>594</v>
      </c>
      <c r="C19" s="38" t="s">
        <v>595</v>
      </c>
      <c r="D19" s="39" t="s">
        <v>14</v>
      </c>
      <c r="E19" s="39" t="s">
        <v>364</v>
      </c>
      <c r="F19" s="39" t="s">
        <v>591</v>
      </c>
      <c r="G19" s="39" t="s">
        <v>596</v>
      </c>
      <c r="H19" s="39" t="s">
        <v>597</v>
      </c>
      <c r="I19" s="39" t="s">
        <v>17</v>
      </c>
      <c r="J19" s="39" t="s">
        <v>18</v>
      </c>
      <c r="K19" s="40">
        <v>24</v>
      </c>
      <c r="L19" s="39">
        <v>436277</v>
      </c>
      <c r="M19" s="39">
        <v>730871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5298233</v>
      </c>
      <c r="B20" s="37" t="s">
        <v>598</v>
      </c>
      <c r="C20" s="38" t="s">
        <v>599</v>
      </c>
      <c r="D20" s="39" t="s">
        <v>14</v>
      </c>
      <c r="E20" s="39" t="s">
        <v>364</v>
      </c>
      <c r="F20" s="39" t="s">
        <v>591</v>
      </c>
      <c r="G20" s="39" t="s">
        <v>600</v>
      </c>
      <c r="H20" s="39" t="s">
        <v>601</v>
      </c>
      <c r="I20" s="39" t="s">
        <v>17</v>
      </c>
      <c r="J20" s="39" t="s">
        <v>18</v>
      </c>
      <c r="K20" s="40">
        <v>29</v>
      </c>
      <c r="L20" s="39">
        <v>427707</v>
      </c>
      <c r="M20" s="39">
        <v>730885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5298842</v>
      </c>
      <c r="B21" s="37" t="s">
        <v>603</v>
      </c>
      <c r="C21" s="38" t="s">
        <v>604</v>
      </c>
      <c r="D21" s="39" t="s">
        <v>14</v>
      </c>
      <c r="E21" s="39" t="s">
        <v>364</v>
      </c>
      <c r="F21" s="39" t="s">
        <v>591</v>
      </c>
      <c r="G21" s="39" t="s">
        <v>605</v>
      </c>
      <c r="H21" s="39" t="s">
        <v>606</v>
      </c>
      <c r="I21" s="39" t="s">
        <v>607</v>
      </c>
      <c r="J21" s="39" t="s">
        <v>608</v>
      </c>
      <c r="K21" s="40">
        <v>3</v>
      </c>
      <c r="L21" s="39">
        <v>437208</v>
      </c>
      <c r="M21" s="39">
        <v>732547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25">
      <c r="A22" s="37">
        <v>5298828</v>
      </c>
      <c r="B22" s="37" t="s">
        <v>609</v>
      </c>
      <c r="C22" s="38" t="s">
        <v>610</v>
      </c>
      <c r="D22" s="39" t="s">
        <v>14</v>
      </c>
      <c r="E22" s="39" t="s">
        <v>364</v>
      </c>
      <c r="F22" s="39" t="s">
        <v>591</v>
      </c>
      <c r="G22" s="39" t="s">
        <v>605</v>
      </c>
      <c r="H22" s="39" t="s">
        <v>606</v>
      </c>
      <c r="I22" s="39" t="s">
        <v>611</v>
      </c>
      <c r="J22" s="39" t="s">
        <v>612</v>
      </c>
      <c r="K22" s="40">
        <v>24</v>
      </c>
      <c r="L22" s="39">
        <v>434471</v>
      </c>
      <c r="M22" s="39">
        <v>731225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25">
      <c r="A23" s="37">
        <v>5299153</v>
      </c>
      <c r="B23" s="37" t="s">
        <v>646</v>
      </c>
      <c r="C23" s="38" t="s">
        <v>647</v>
      </c>
      <c r="D23" s="39" t="s">
        <v>14</v>
      </c>
      <c r="E23" s="39" t="s">
        <v>364</v>
      </c>
      <c r="F23" s="39" t="s">
        <v>648</v>
      </c>
      <c r="G23" s="39" t="s">
        <v>649</v>
      </c>
      <c r="H23" s="39" t="s">
        <v>650</v>
      </c>
      <c r="I23" s="39" t="s">
        <v>25</v>
      </c>
      <c r="J23" s="39" t="s">
        <v>26</v>
      </c>
      <c r="K23" s="40">
        <v>3</v>
      </c>
      <c r="L23" s="39">
        <v>441737</v>
      </c>
      <c r="M23" s="39">
        <v>741337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  <row r="24" spans="1:23" x14ac:dyDescent="0.25">
      <c r="A24" s="37">
        <v>5301182</v>
      </c>
      <c r="B24" s="37" t="s">
        <v>652</v>
      </c>
      <c r="C24" s="38" t="s">
        <v>653</v>
      </c>
      <c r="D24" s="39" t="s">
        <v>14</v>
      </c>
      <c r="E24" s="39" t="s">
        <v>364</v>
      </c>
      <c r="F24" s="39" t="s">
        <v>648</v>
      </c>
      <c r="G24" s="39" t="s">
        <v>651</v>
      </c>
      <c r="H24" s="39" t="s">
        <v>648</v>
      </c>
      <c r="I24" s="39" t="s">
        <v>25</v>
      </c>
      <c r="J24" s="39" t="s">
        <v>26</v>
      </c>
      <c r="K24" s="40">
        <v>13</v>
      </c>
      <c r="L24" s="39">
        <v>442202</v>
      </c>
      <c r="M24" s="39">
        <v>744657</v>
      </c>
      <c r="N24" s="39">
        <v>1</v>
      </c>
      <c r="O24" s="41"/>
      <c r="P24" s="41"/>
      <c r="Q24" s="41"/>
      <c r="R24" s="25">
        <f t="shared" si="1"/>
        <v>0</v>
      </c>
      <c r="S24" s="26">
        <f t="shared" si="2"/>
        <v>0</v>
      </c>
      <c r="T24" s="41"/>
      <c r="U24" s="41"/>
      <c r="V24" s="25">
        <f t="shared" si="3"/>
        <v>0</v>
      </c>
      <c r="W24" s="26">
        <f t="shared" si="4"/>
        <v>0</v>
      </c>
    </row>
    <row r="25" spans="1:23" x14ac:dyDescent="0.25">
      <c r="A25" s="37">
        <v>5302648</v>
      </c>
      <c r="B25" s="37" t="s">
        <v>654</v>
      </c>
      <c r="C25" s="38" t="s">
        <v>655</v>
      </c>
      <c r="D25" s="39" t="s">
        <v>14</v>
      </c>
      <c r="E25" s="39" t="s">
        <v>364</v>
      </c>
      <c r="F25" s="39" t="s">
        <v>648</v>
      </c>
      <c r="G25" s="39" t="s">
        <v>656</v>
      </c>
      <c r="H25" s="39" t="s">
        <v>657</v>
      </c>
      <c r="I25" s="39" t="s">
        <v>25</v>
      </c>
      <c r="J25" s="39" t="s">
        <v>26</v>
      </c>
      <c r="K25" s="40">
        <v>4</v>
      </c>
      <c r="L25" s="39">
        <v>445036</v>
      </c>
      <c r="M25" s="39">
        <v>742769</v>
      </c>
      <c r="N25" s="39">
        <v>1</v>
      </c>
      <c r="O25" s="41"/>
      <c r="P25" s="41"/>
      <c r="Q25" s="41"/>
      <c r="R25" s="25">
        <f t="shared" si="1"/>
        <v>0</v>
      </c>
      <c r="S25" s="26">
        <f t="shared" si="2"/>
        <v>0</v>
      </c>
      <c r="T25" s="41"/>
      <c r="U25" s="41"/>
      <c r="V25" s="25">
        <f t="shared" si="3"/>
        <v>0</v>
      </c>
      <c r="W25" s="26">
        <f t="shared" si="4"/>
        <v>0</v>
      </c>
    </row>
    <row r="26" spans="1:23" x14ac:dyDescent="0.25">
      <c r="A26" s="37">
        <v>5302843</v>
      </c>
      <c r="B26" s="37" t="s">
        <v>658</v>
      </c>
      <c r="C26" s="38" t="s">
        <v>659</v>
      </c>
      <c r="D26" s="39" t="s">
        <v>14</v>
      </c>
      <c r="E26" s="39" t="s">
        <v>364</v>
      </c>
      <c r="F26" s="39" t="s">
        <v>648</v>
      </c>
      <c r="G26" s="39" t="s">
        <v>660</v>
      </c>
      <c r="H26" s="39" t="s">
        <v>661</v>
      </c>
      <c r="I26" s="39" t="s">
        <v>25</v>
      </c>
      <c r="J26" s="39" t="s">
        <v>26</v>
      </c>
      <c r="K26" s="40">
        <v>2</v>
      </c>
      <c r="L26" s="39">
        <v>440502</v>
      </c>
      <c r="M26" s="39">
        <v>738926</v>
      </c>
      <c r="N26" s="39">
        <v>1</v>
      </c>
      <c r="O26" s="41"/>
      <c r="P26" s="41"/>
      <c r="Q26" s="41"/>
      <c r="R26" s="25">
        <f t="shared" si="1"/>
        <v>0</v>
      </c>
      <c r="S26" s="26">
        <f t="shared" si="2"/>
        <v>0</v>
      </c>
      <c r="T26" s="41"/>
      <c r="U26" s="41"/>
      <c r="V26" s="25">
        <f t="shared" si="3"/>
        <v>0</v>
      </c>
      <c r="W26" s="26">
        <f t="shared" si="4"/>
        <v>0</v>
      </c>
    </row>
    <row r="27" spans="1:23" x14ac:dyDescent="0.25">
      <c r="A27" s="37">
        <v>5303523</v>
      </c>
      <c r="B27" s="37" t="s">
        <v>662</v>
      </c>
      <c r="C27" s="38" t="s">
        <v>663</v>
      </c>
      <c r="D27" s="39" t="s">
        <v>14</v>
      </c>
      <c r="E27" s="39" t="s">
        <v>364</v>
      </c>
      <c r="F27" s="39" t="s">
        <v>664</v>
      </c>
      <c r="G27" s="39" t="s">
        <v>665</v>
      </c>
      <c r="H27" s="39" t="s">
        <v>666</v>
      </c>
      <c r="I27" s="39" t="s">
        <v>25</v>
      </c>
      <c r="J27" s="39" t="s">
        <v>26</v>
      </c>
      <c r="K27" s="40">
        <v>1</v>
      </c>
      <c r="L27" s="39">
        <v>433490</v>
      </c>
      <c r="M27" s="39">
        <v>746298</v>
      </c>
      <c r="N27" s="39">
        <v>1</v>
      </c>
      <c r="O27" s="41"/>
      <c r="P27" s="41"/>
      <c r="Q27" s="41"/>
      <c r="R27" s="25">
        <f t="shared" si="1"/>
        <v>0</v>
      </c>
      <c r="S27" s="26">
        <f t="shared" si="2"/>
        <v>0</v>
      </c>
      <c r="T27" s="41"/>
      <c r="U27" s="41"/>
      <c r="V27" s="25">
        <f t="shared" si="3"/>
        <v>0</v>
      </c>
      <c r="W27" s="26">
        <f t="shared" si="4"/>
        <v>0</v>
      </c>
    </row>
    <row r="28" spans="1:23" x14ac:dyDescent="0.25">
      <c r="A28" s="37">
        <v>8160844</v>
      </c>
      <c r="B28" s="37" t="s">
        <v>667</v>
      </c>
      <c r="C28" s="38" t="s">
        <v>668</v>
      </c>
      <c r="D28" s="39" t="s">
        <v>14</v>
      </c>
      <c r="E28" s="39" t="s">
        <v>364</v>
      </c>
      <c r="F28" s="39" t="s">
        <v>664</v>
      </c>
      <c r="G28" s="39" t="s">
        <v>669</v>
      </c>
      <c r="H28" s="39" t="s">
        <v>664</v>
      </c>
      <c r="I28" s="39" t="s">
        <v>670</v>
      </c>
      <c r="J28" s="39" t="s">
        <v>671</v>
      </c>
      <c r="K28" s="40">
        <v>1</v>
      </c>
      <c r="L28" s="39">
        <v>426286</v>
      </c>
      <c r="M28" s="39">
        <v>748135</v>
      </c>
      <c r="N28" s="39">
        <v>1</v>
      </c>
      <c r="O28" s="41"/>
      <c r="P28" s="41"/>
      <c r="Q28" s="41"/>
      <c r="R28" s="25">
        <f t="shared" si="1"/>
        <v>0</v>
      </c>
      <c r="S28" s="26">
        <f t="shared" si="2"/>
        <v>0</v>
      </c>
      <c r="T28" s="41"/>
      <c r="U28" s="41"/>
      <c r="V28" s="25">
        <f t="shared" si="3"/>
        <v>0</v>
      </c>
      <c r="W28" s="26">
        <f t="shared" si="4"/>
        <v>0</v>
      </c>
    </row>
    <row r="29" spans="1:23" x14ac:dyDescent="0.25">
      <c r="A29" s="37">
        <v>5304599</v>
      </c>
      <c r="B29" s="37" t="s">
        <v>672</v>
      </c>
      <c r="C29" s="38" t="s">
        <v>673</v>
      </c>
      <c r="D29" s="39" t="s">
        <v>14</v>
      </c>
      <c r="E29" s="39" t="s">
        <v>364</v>
      </c>
      <c r="F29" s="39" t="s">
        <v>664</v>
      </c>
      <c r="G29" s="39" t="s">
        <v>674</v>
      </c>
      <c r="H29" s="39" t="s">
        <v>675</v>
      </c>
      <c r="I29" s="39" t="s">
        <v>423</v>
      </c>
      <c r="J29" s="39" t="s">
        <v>424</v>
      </c>
      <c r="K29" s="40">
        <v>21</v>
      </c>
      <c r="L29" s="39">
        <v>429727</v>
      </c>
      <c r="M29" s="39">
        <v>740867</v>
      </c>
      <c r="N29" s="39">
        <v>1</v>
      </c>
      <c r="O29" s="41"/>
      <c r="P29" s="41"/>
      <c r="Q29" s="41"/>
      <c r="R29" s="25">
        <f t="shared" si="1"/>
        <v>0</v>
      </c>
      <c r="S29" s="26">
        <f t="shared" si="2"/>
        <v>0</v>
      </c>
      <c r="T29" s="41"/>
      <c r="U29" s="41"/>
      <c r="V29" s="25">
        <f t="shared" si="3"/>
        <v>0</v>
      </c>
      <c r="W29" s="26">
        <f t="shared" si="4"/>
        <v>0</v>
      </c>
    </row>
    <row r="30" spans="1:23" x14ac:dyDescent="0.25">
      <c r="A30" s="37">
        <v>5305609</v>
      </c>
      <c r="B30" s="37" t="s">
        <v>676</v>
      </c>
      <c r="C30" s="38" t="s">
        <v>677</v>
      </c>
      <c r="D30" s="39" t="s">
        <v>14</v>
      </c>
      <c r="E30" s="39" t="s">
        <v>364</v>
      </c>
      <c r="F30" s="39" t="s">
        <v>664</v>
      </c>
      <c r="G30" s="39" t="s">
        <v>678</v>
      </c>
      <c r="H30" s="39" t="s">
        <v>679</v>
      </c>
      <c r="I30" s="39" t="s">
        <v>680</v>
      </c>
      <c r="J30" s="39" t="s">
        <v>681</v>
      </c>
      <c r="K30" s="40">
        <v>1</v>
      </c>
      <c r="L30" s="39">
        <v>437713</v>
      </c>
      <c r="M30" s="39">
        <v>745462</v>
      </c>
      <c r="N30" s="39">
        <v>1</v>
      </c>
      <c r="O30" s="41"/>
      <c r="P30" s="41"/>
      <c r="Q30" s="41"/>
      <c r="R30" s="25">
        <f t="shared" si="1"/>
        <v>0</v>
      </c>
      <c r="S30" s="26">
        <f t="shared" si="2"/>
        <v>0</v>
      </c>
      <c r="T30" s="41"/>
      <c r="U30" s="41"/>
      <c r="V30" s="25">
        <f t="shared" si="3"/>
        <v>0</v>
      </c>
      <c r="W30" s="26">
        <f t="shared" si="4"/>
        <v>0</v>
      </c>
    </row>
    <row r="31" spans="1:23" x14ac:dyDescent="0.25">
      <c r="A31" s="37">
        <v>5307709</v>
      </c>
      <c r="B31" s="37" t="s">
        <v>1094</v>
      </c>
      <c r="C31" s="38" t="s">
        <v>1095</v>
      </c>
      <c r="D31" s="39" t="s">
        <v>14</v>
      </c>
      <c r="E31" s="39" t="s">
        <v>364</v>
      </c>
      <c r="F31" s="39" t="s">
        <v>1096</v>
      </c>
      <c r="G31" s="39" t="s">
        <v>1097</v>
      </c>
      <c r="H31" s="39" t="s">
        <v>1098</v>
      </c>
      <c r="I31" s="39" t="s">
        <v>1027</v>
      </c>
      <c r="J31" s="39" t="s">
        <v>1028</v>
      </c>
      <c r="K31" s="40">
        <v>38</v>
      </c>
      <c r="L31" s="39">
        <v>459736</v>
      </c>
      <c r="M31" s="39">
        <v>734744</v>
      </c>
      <c r="N31" s="39">
        <v>1</v>
      </c>
      <c r="O31" s="41"/>
      <c r="P31" s="41"/>
      <c r="Q31" s="41"/>
      <c r="R31" s="25">
        <f t="shared" si="1"/>
        <v>0</v>
      </c>
      <c r="S31" s="26">
        <f t="shared" si="2"/>
        <v>0</v>
      </c>
      <c r="T31" s="41"/>
      <c r="U31" s="41"/>
      <c r="V31" s="25">
        <f t="shared" si="3"/>
        <v>0</v>
      </c>
      <c r="W31" s="26">
        <f t="shared" si="4"/>
        <v>0</v>
      </c>
    </row>
    <row r="32" spans="1:23" x14ac:dyDescent="0.25">
      <c r="A32" s="37">
        <v>5308033</v>
      </c>
      <c r="B32" s="37" t="s">
        <v>1099</v>
      </c>
      <c r="C32" s="38" t="s">
        <v>1100</v>
      </c>
      <c r="D32" s="39" t="s">
        <v>14</v>
      </c>
      <c r="E32" s="39" t="s">
        <v>364</v>
      </c>
      <c r="F32" s="39" t="s">
        <v>1096</v>
      </c>
      <c r="G32" s="39" t="s">
        <v>1101</v>
      </c>
      <c r="H32" s="39" t="s">
        <v>1102</v>
      </c>
      <c r="I32" s="39" t="s">
        <v>25</v>
      </c>
      <c r="J32" s="39" t="s">
        <v>26</v>
      </c>
      <c r="K32" s="40">
        <v>9</v>
      </c>
      <c r="L32" s="39">
        <v>445062</v>
      </c>
      <c r="M32" s="39">
        <v>737911</v>
      </c>
      <c r="N32" s="39">
        <v>1</v>
      </c>
      <c r="O32" s="41"/>
      <c r="P32" s="41"/>
      <c r="Q32" s="41"/>
      <c r="R32" s="25">
        <f t="shared" si="1"/>
        <v>0</v>
      </c>
      <c r="S32" s="26">
        <f t="shared" si="2"/>
        <v>0</v>
      </c>
      <c r="T32" s="41"/>
      <c r="U32" s="41"/>
      <c r="V32" s="25">
        <f t="shared" si="3"/>
        <v>0</v>
      </c>
      <c r="W32" s="26">
        <f t="shared" si="4"/>
        <v>0</v>
      </c>
    </row>
    <row r="33" spans="1:23" x14ac:dyDescent="0.25">
      <c r="A33" s="37">
        <v>5308669</v>
      </c>
      <c r="B33" s="37" t="s">
        <v>1103</v>
      </c>
      <c r="C33" s="38" t="s">
        <v>1104</v>
      </c>
      <c r="D33" s="39" t="s">
        <v>14</v>
      </c>
      <c r="E33" s="39" t="s">
        <v>364</v>
      </c>
      <c r="F33" s="39" t="s">
        <v>1096</v>
      </c>
      <c r="G33" s="39" t="s">
        <v>1105</v>
      </c>
      <c r="H33" s="39" t="s">
        <v>1106</v>
      </c>
      <c r="I33" s="39" t="s">
        <v>35</v>
      </c>
      <c r="J33" s="39" t="s">
        <v>36</v>
      </c>
      <c r="K33" s="40">
        <v>23</v>
      </c>
      <c r="L33" s="39">
        <v>460241</v>
      </c>
      <c r="M33" s="39">
        <v>731451</v>
      </c>
      <c r="N33" s="39">
        <v>1</v>
      </c>
      <c r="O33" s="41"/>
      <c r="P33" s="41"/>
      <c r="Q33" s="41"/>
      <c r="R33" s="25">
        <f t="shared" si="1"/>
        <v>0</v>
      </c>
      <c r="S33" s="26">
        <f t="shared" si="2"/>
        <v>0</v>
      </c>
      <c r="T33" s="41"/>
      <c r="U33" s="41"/>
      <c r="V33" s="25">
        <f t="shared" si="3"/>
        <v>0</v>
      </c>
      <c r="W33" s="26">
        <f t="shared" si="4"/>
        <v>0</v>
      </c>
    </row>
    <row r="34" spans="1:23" x14ac:dyDescent="0.25">
      <c r="A34" s="37">
        <v>5309384</v>
      </c>
      <c r="B34" s="37" t="s">
        <v>1107</v>
      </c>
      <c r="C34" s="38" t="s">
        <v>1108</v>
      </c>
      <c r="D34" s="39" t="s">
        <v>14</v>
      </c>
      <c r="E34" s="39" t="s">
        <v>364</v>
      </c>
      <c r="F34" s="39" t="s">
        <v>1096</v>
      </c>
      <c r="G34" s="39" t="s">
        <v>1109</v>
      </c>
      <c r="H34" s="39" t="s">
        <v>1110</v>
      </c>
      <c r="I34" s="39" t="s">
        <v>25</v>
      </c>
      <c r="J34" s="39" t="s">
        <v>26</v>
      </c>
      <c r="K34" s="40">
        <v>5</v>
      </c>
      <c r="L34" s="39">
        <v>449975</v>
      </c>
      <c r="M34" s="39">
        <v>732233</v>
      </c>
      <c r="N34" s="39">
        <v>1</v>
      </c>
      <c r="O34" s="41"/>
      <c r="P34" s="41"/>
      <c r="Q34" s="41"/>
      <c r="R34" s="25">
        <f t="shared" si="1"/>
        <v>0</v>
      </c>
      <c r="S34" s="26">
        <f t="shared" si="2"/>
        <v>0</v>
      </c>
      <c r="T34" s="41"/>
      <c r="U34" s="41"/>
      <c r="V34" s="25">
        <f t="shared" si="3"/>
        <v>0</v>
      </c>
      <c r="W34" s="26">
        <f t="shared" si="4"/>
        <v>0</v>
      </c>
    </row>
    <row r="35" spans="1:23" x14ac:dyDescent="0.25">
      <c r="A35" s="37">
        <v>5311471</v>
      </c>
      <c r="B35" s="37" t="s">
        <v>1111</v>
      </c>
      <c r="C35" s="38" t="s">
        <v>1112</v>
      </c>
      <c r="D35" s="39" t="s">
        <v>14</v>
      </c>
      <c r="E35" s="39" t="s">
        <v>364</v>
      </c>
      <c r="F35" s="39" t="s">
        <v>1096</v>
      </c>
      <c r="G35" s="39" t="s">
        <v>1113</v>
      </c>
      <c r="H35" s="39" t="s">
        <v>1114</v>
      </c>
      <c r="I35" s="39" t="s">
        <v>25</v>
      </c>
      <c r="J35" s="39" t="s">
        <v>26</v>
      </c>
      <c r="K35" s="40">
        <v>4</v>
      </c>
      <c r="L35" s="39">
        <v>456944</v>
      </c>
      <c r="M35" s="39">
        <v>732421</v>
      </c>
      <c r="N35" s="39">
        <v>1</v>
      </c>
      <c r="O35" s="41"/>
      <c r="P35" s="41"/>
      <c r="Q35" s="41"/>
      <c r="R35" s="25">
        <f t="shared" si="1"/>
        <v>0</v>
      </c>
      <c r="S35" s="26">
        <f t="shared" si="2"/>
        <v>0</v>
      </c>
      <c r="T35" s="41"/>
      <c r="U35" s="41"/>
      <c r="V35" s="25">
        <f t="shared" si="3"/>
        <v>0</v>
      </c>
      <c r="W35" s="26">
        <f t="shared" si="4"/>
        <v>0</v>
      </c>
    </row>
    <row r="36" spans="1:23" x14ac:dyDescent="0.25">
      <c r="A36" s="37">
        <v>5311866</v>
      </c>
      <c r="B36" s="37" t="s">
        <v>1115</v>
      </c>
      <c r="C36" s="38" t="s">
        <v>1116</v>
      </c>
      <c r="D36" s="39" t="s">
        <v>14</v>
      </c>
      <c r="E36" s="39" t="s">
        <v>364</v>
      </c>
      <c r="F36" s="39" t="s">
        <v>1096</v>
      </c>
      <c r="G36" s="39" t="s">
        <v>1117</v>
      </c>
      <c r="H36" s="39" t="s">
        <v>1118</v>
      </c>
      <c r="I36" s="39" t="s">
        <v>1119</v>
      </c>
      <c r="J36" s="39" t="s">
        <v>1120</v>
      </c>
      <c r="K36" s="40">
        <v>24</v>
      </c>
      <c r="L36" s="39">
        <v>457065</v>
      </c>
      <c r="M36" s="39">
        <v>736724</v>
      </c>
      <c r="N36" s="39">
        <v>1</v>
      </c>
      <c r="O36" s="41"/>
      <c r="P36" s="41"/>
      <c r="Q36" s="41"/>
      <c r="R36" s="25">
        <f t="shared" si="1"/>
        <v>0</v>
      </c>
      <c r="S36" s="26">
        <f t="shared" si="2"/>
        <v>0</v>
      </c>
      <c r="T36" s="41"/>
      <c r="U36" s="41"/>
      <c r="V36" s="25">
        <f t="shared" si="3"/>
        <v>0</v>
      </c>
      <c r="W36" s="26">
        <f t="shared" si="4"/>
        <v>0</v>
      </c>
    </row>
    <row r="37" spans="1:23" x14ac:dyDescent="0.25">
      <c r="A37" s="37">
        <v>5313393</v>
      </c>
      <c r="B37" s="37" t="s">
        <v>1121</v>
      </c>
      <c r="C37" s="38" t="s">
        <v>1122</v>
      </c>
      <c r="D37" s="39" t="s">
        <v>14</v>
      </c>
      <c r="E37" s="39" t="s">
        <v>364</v>
      </c>
      <c r="F37" s="39" t="s">
        <v>1096</v>
      </c>
      <c r="G37" s="39" t="s">
        <v>1123</v>
      </c>
      <c r="H37" s="39" t="s">
        <v>1124</v>
      </c>
      <c r="I37" s="39" t="s">
        <v>776</v>
      </c>
      <c r="J37" s="39" t="s">
        <v>777</v>
      </c>
      <c r="K37" s="40">
        <v>25</v>
      </c>
      <c r="L37" s="39">
        <v>446284</v>
      </c>
      <c r="M37" s="39">
        <v>730556</v>
      </c>
      <c r="N37" s="39">
        <v>1</v>
      </c>
      <c r="O37" s="41"/>
      <c r="P37" s="41"/>
      <c r="Q37" s="41"/>
      <c r="R37" s="25">
        <f t="shared" si="1"/>
        <v>0</v>
      </c>
      <c r="S37" s="26">
        <f t="shared" si="2"/>
        <v>0</v>
      </c>
      <c r="T37" s="41"/>
      <c r="U37" s="41"/>
      <c r="V37" s="25">
        <f t="shared" si="3"/>
        <v>0</v>
      </c>
      <c r="W37" s="26">
        <f t="shared" si="4"/>
        <v>0</v>
      </c>
    </row>
    <row r="38" spans="1:23" x14ac:dyDescent="0.25">
      <c r="A38" s="37">
        <v>5313720</v>
      </c>
      <c r="B38" s="37" t="s">
        <v>1125</v>
      </c>
      <c r="C38" s="38" t="s">
        <v>1126</v>
      </c>
      <c r="D38" s="39" t="s">
        <v>14</v>
      </c>
      <c r="E38" s="39" t="s">
        <v>364</v>
      </c>
      <c r="F38" s="39" t="s">
        <v>1096</v>
      </c>
      <c r="G38" s="39" t="s">
        <v>1127</v>
      </c>
      <c r="H38" s="39" t="s">
        <v>1128</v>
      </c>
      <c r="I38" s="39" t="s">
        <v>25</v>
      </c>
      <c r="J38" s="39" t="s">
        <v>26</v>
      </c>
      <c r="K38" s="40">
        <v>1</v>
      </c>
      <c r="L38" s="39">
        <v>444470</v>
      </c>
      <c r="M38" s="39">
        <v>733307</v>
      </c>
      <c r="N38" s="39">
        <v>1</v>
      </c>
      <c r="O38" s="41"/>
      <c r="P38" s="41"/>
      <c r="Q38" s="41"/>
      <c r="R38" s="25">
        <f t="shared" si="1"/>
        <v>0</v>
      </c>
      <c r="S38" s="26">
        <f t="shared" si="2"/>
        <v>0</v>
      </c>
      <c r="T38" s="41"/>
      <c r="U38" s="41"/>
      <c r="V38" s="25">
        <f t="shared" si="3"/>
        <v>0</v>
      </c>
      <c r="W38" s="26">
        <f t="shared" si="4"/>
        <v>0</v>
      </c>
    </row>
    <row r="39" spans="1:23" x14ac:dyDescent="0.25">
      <c r="A39" s="37">
        <v>5314831</v>
      </c>
      <c r="B39" s="37" t="s">
        <v>1129</v>
      </c>
      <c r="C39" s="38" t="s">
        <v>1130</v>
      </c>
      <c r="D39" s="39" t="s">
        <v>14</v>
      </c>
      <c r="E39" s="39" t="s">
        <v>364</v>
      </c>
      <c r="F39" s="39" t="s">
        <v>1096</v>
      </c>
      <c r="G39" s="39" t="s">
        <v>1131</v>
      </c>
      <c r="H39" s="39" t="s">
        <v>1096</v>
      </c>
      <c r="I39" s="39" t="s">
        <v>25</v>
      </c>
      <c r="J39" s="39" t="s">
        <v>26</v>
      </c>
      <c r="K39" s="40">
        <v>4</v>
      </c>
      <c r="L39" s="39">
        <v>449554</v>
      </c>
      <c r="M39" s="39">
        <v>736236</v>
      </c>
      <c r="N39" s="39">
        <v>1</v>
      </c>
      <c r="O39" s="41"/>
      <c r="P39" s="41"/>
      <c r="Q39" s="41"/>
      <c r="R39" s="25">
        <f t="shared" si="1"/>
        <v>0</v>
      </c>
      <c r="S39" s="26">
        <f t="shared" si="2"/>
        <v>0</v>
      </c>
      <c r="T39" s="41"/>
      <c r="U39" s="41"/>
      <c r="V39" s="25">
        <f t="shared" si="3"/>
        <v>0</v>
      </c>
      <c r="W39" s="26">
        <f t="shared" si="4"/>
        <v>0</v>
      </c>
    </row>
    <row r="40" spans="1:23" x14ac:dyDescent="0.25">
      <c r="A40" s="37">
        <v>5314833</v>
      </c>
      <c r="B40" s="37" t="s">
        <v>1132</v>
      </c>
      <c r="C40" s="38" t="s">
        <v>1133</v>
      </c>
      <c r="D40" s="39" t="s">
        <v>14</v>
      </c>
      <c r="E40" s="39" t="s">
        <v>364</v>
      </c>
      <c r="F40" s="39" t="s">
        <v>1096</v>
      </c>
      <c r="G40" s="39" t="s">
        <v>1131</v>
      </c>
      <c r="H40" s="39" t="s">
        <v>1096</v>
      </c>
      <c r="I40" s="39" t="s">
        <v>25</v>
      </c>
      <c r="J40" s="39" t="s">
        <v>26</v>
      </c>
      <c r="K40" s="40">
        <v>6</v>
      </c>
      <c r="L40" s="39">
        <v>449666</v>
      </c>
      <c r="M40" s="39">
        <v>736291</v>
      </c>
      <c r="N40" s="39">
        <v>1</v>
      </c>
      <c r="O40" s="41"/>
      <c r="P40" s="41"/>
      <c r="Q40" s="41"/>
      <c r="R40" s="25">
        <f t="shared" si="1"/>
        <v>0</v>
      </c>
      <c r="S40" s="26">
        <f t="shared" si="2"/>
        <v>0</v>
      </c>
      <c r="T40" s="41"/>
      <c r="U40" s="41"/>
      <c r="V40" s="25">
        <f t="shared" si="3"/>
        <v>0</v>
      </c>
      <c r="W40" s="26">
        <f t="shared" si="4"/>
        <v>0</v>
      </c>
    </row>
    <row r="41" spans="1:23" x14ac:dyDescent="0.25">
      <c r="A41" s="37">
        <v>5321314</v>
      </c>
      <c r="B41" s="37" t="s">
        <v>1189</v>
      </c>
      <c r="C41" s="38" t="s">
        <v>1190</v>
      </c>
      <c r="D41" s="39" t="s">
        <v>14</v>
      </c>
      <c r="E41" s="39" t="s">
        <v>364</v>
      </c>
      <c r="F41" s="39" t="s">
        <v>1188</v>
      </c>
      <c r="G41" s="39" t="s">
        <v>1191</v>
      </c>
      <c r="H41" s="39" t="s">
        <v>1192</v>
      </c>
      <c r="I41" s="39" t="s">
        <v>1193</v>
      </c>
      <c r="J41" s="39" t="s">
        <v>1194</v>
      </c>
      <c r="K41" s="40">
        <v>117</v>
      </c>
      <c r="L41" s="39">
        <v>443246</v>
      </c>
      <c r="M41" s="39">
        <v>756023</v>
      </c>
      <c r="N41" s="39">
        <v>1</v>
      </c>
      <c r="O41" s="41"/>
      <c r="P41" s="41"/>
      <c r="Q41" s="41"/>
      <c r="R41" s="25">
        <f t="shared" si="1"/>
        <v>0</v>
      </c>
      <c r="S41" s="26">
        <f t="shared" si="2"/>
        <v>0</v>
      </c>
      <c r="T41" s="41"/>
      <c r="U41" s="41"/>
      <c r="V41" s="25">
        <f t="shared" si="3"/>
        <v>0</v>
      </c>
      <c r="W41" s="26">
        <f t="shared" si="4"/>
        <v>0</v>
      </c>
    </row>
    <row r="42" spans="1:23" x14ac:dyDescent="0.25">
      <c r="A42" s="37">
        <v>5322030</v>
      </c>
      <c r="B42" s="37" t="s">
        <v>1195</v>
      </c>
      <c r="C42" s="38" t="s">
        <v>1196</v>
      </c>
      <c r="D42" s="39" t="s">
        <v>14</v>
      </c>
      <c r="E42" s="39" t="s">
        <v>364</v>
      </c>
      <c r="F42" s="39" t="s">
        <v>1188</v>
      </c>
      <c r="G42" s="39" t="s">
        <v>1197</v>
      </c>
      <c r="H42" s="39" t="s">
        <v>1198</v>
      </c>
      <c r="I42" s="39" t="s">
        <v>25</v>
      </c>
      <c r="J42" s="39" t="s">
        <v>26</v>
      </c>
      <c r="K42" s="40">
        <v>1</v>
      </c>
      <c r="L42" s="39">
        <v>453952</v>
      </c>
      <c r="M42" s="39">
        <v>742196</v>
      </c>
      <c r="N42" s="39">
        <v>1</v>
      </c>
      <c r="O42" s="41"/>
      <c r="P42" s="41"/>
      <c r="Q42" s="41"/>
      <c r="R42" s="25">
        <f t="shared" si="1"/>
        <v>0</v>
      </c>
      <c r="S42" s="26">
        <f t="shared" si="2"/>
        <v>0</v>
      </c>
      <c r="T42" s="41"/>
      <c r="U42" s="41"/>
      <c r="V42" s="25">
        <f t="shared" si="3"/>
        <v>0</v>
      </c>
      <c r="W42" s="26">
        <f t="shared" si="4"/>
        <v>0</v>
      </c>
    </row>
    <row r="43" spans="1:23" x14ac:dyDescent="0.25">
      <c r="A43" s="37">
        <v>5279655</v>
      </c>
      <c r="B43" s="37" t="s">
        <v>1845</v>
      </c>
      <c r="C43" s="38" t="s">
        <v>1846</v>
      </c>
      <c r="D43" s="39" t="s">
        <v>14</v>
      </c>
      <c r="E43" s="39" t="s">
        <v>364</v>
      </c>
      <c r="F43" s="39" t="s">
        <v>1843</v>
      </c>
      <c r="G43" s="39" t="s">
        <v>1844</v>
      </c>
      <c r="H43" s="39" t="s">
        <v>1843</v>
      </c>
      <c r="I43" s="39" t="s">
        <v>1847</v>
      </c>
      <c r="J43" s="39" t="s">
        <v>1848</v>
      </c>
      <c r="K43" s="40">
        <v>33</v>
      </c>
      <c r="L43" s="39">
        <v>457635</v>
      </c>
      <c r="M43" s="39">
        <v>748239</v>
      </c>
      <c r="N43" s="39">
        <v>1</v>
      </c>
      <c r="O43" s="41"/>
      <c r="P43" s="41"/>
      <c r="Q43" s="41"/>
      <c r="R43" s="25">
        <f t="shared" si="1"/>
        <v>0</v>
      </c>
      <c r="S43" s="26">
        <f t="shared" si="2"/>
        <v>0</v>
      </c>
      <c r="T43" s="41"/>
      <c r="U43" s="41"/>
      <c r="V43" s="25">
        <f t="shared" si="3"/>
        <v>0</v>
      </c>
      <c r="W43" s="26">
        <f t="shared" si="4"/>
        <v>0</v>
      </c>
    </row>
    <row r="44" spans="1:23" x14ac:dyDescent="0.25">
      <c r="A44" s="37">
        <v>5291447</v>
      </c>
      <c r="B44" s="37" t="s">
        <v>1895</v>
      </c>
      <c r="C44" s="38" t="s">
        <v>1896</v>
      </c>
      <c r="D44" s="39" t="s">
        <v>14</v>
      </c>
      <c r="E44" s="39" t="s">
        <v>364</v>
      </c>
      <c r="F44" s="39" t="s">
        <v>1188</v>
      </c>
      <c r="G44" s="39" t="s">
        <v>1894</v>
      </c>
      <c r="H44" s="39" t="s">
        <v>1188</v>
      </c>
      <c r="I44" s="39" t="s">
        <v>1387</v>
      </c>
      <c r="J44" s="39" t="s">
        <v>1388</v>
      </c>
      <c r="K44" s="40">
        <v>217</v>
      </c>
      <c r="L44" s="39">
        <v>450766</v>
      </c>
      <c r="M44" s="39">
        <v>748980</v>
      </c>
      <c r="N44" s="39">
        <v>1</v>
      </c>
      <c r="O44" s="41"/>
      <c r="P44" s="41"/>
      <c r="Q44" s="41"/>
      <c r="R44" s="25">
        <f t="shared" si="1"/>
        <v>0</v>
      </c>
      <c r="S44" s="26">
        <f t="shared" si="2"/>
        <v>0</v>
      </c>
      <c r="T44" s="41"/>
      <c r="U44" s="41"/>
      <c r="V44" s="25">
        <f t="shared" si="3"/>
        <v>0</v>
      </c>
      <c r="W44" s="26">
        <f t="shared" si="4"/>
        <v>0</v>
      </c>
    </row>
  </sheetData>
  <sheetProtection algorithmName="SHA-512" hashValue="rBU0U2vuVOzWXcQeqzqC8SoD4sTAp45owBfjcRB5eHPWxmRtZUPbfgcL1UaJxi7w8y4AiFWwgE5VjUN5iHaTUQ==" saltValue="UbSIpfALm7tXPS+hKDBiPw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5"/>
  <sheetViews>
    <sheetView topLeftCell="J12" workbookViewId="0">
      <selection activeCell="S18" sqref="S18"/>
    </sheetView>
  </sheetViews>
  <sheetFormatPr defaultColWidth="8.7109375" defaultRowHeight="15" x14ac:dyDescent="0.25"/>
  <cols>
    <col min="1" max="1" width="8.7109375" style="4"/>
    <col min="2" max="2" width="10.28515625" style="4" customWidth="1"/>
    <col min="3" max="11" width="8.7109375" style="4"/>
    <col min="12" max="12" width="14.5703125" style="4" customWidth="1"/>
    <col min="13" max="14" width="8.7109375" style="4"/>
    <col min="15" max="15" width="17.140625" style="4" customWidth="1"/>
    <col min="16" max="16" width="12.42578125" style="4" customWidth="1"/>
    <col min="17" max="17" width="18" style="4" customWidth="1"/>
    <col min="18" max="18" width="8.7109375" style="4"/>
    <col min="19" max="19" width="15.28515625" style="4" customWidth="1"/>
    <col min="20" max="20" width="8.7109375" style="4"/>
    <col min="21" max="21" width="21.5703125" style="4" customWidth="1"/>
    <col min="22" max="22" width="8.7109375" style="4"/>
    <col min="23" max="23" width="17" style="4" customWidth="1"/>
    <col min="24" max="16384" width="8.7109375" style="4"/>
  </cols>
  <sheetData>
    <row r="1" spans="1:23" ht="15.75" thickBot="1" x14ac:dyDescent="0.3">
      <c r="A1" s="1" t="s">
        <v>2048</v>
      </c>
      <c r="B1" s="1" t="s">
        <v>2050</v>
      </c>
      <c r="C1" s="1" t="s">
        <v>2052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2076</v>
      </c>
      <c r="B2" s="1">
        <f>M14</f>
        <v>10</v>
      </c>
      <c r="C2" s="1" t="str">
        <f>E16</f>
        <v>TCZEWSKI</v>
      </c>
      <c r="D2" s="1"/>
      <c r="E2" s="1"/>
      <c r="F2" s="1"/>
      <c r="G2" s="57" t="s">
        <v>2079</v>
      </c>
      <c r="H2" s="58"/>
      <c r="I2" s="59"/>
      <c r="J2" s="60" t="s">
        <v>2080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2081</v>
      </c>
      <c r="G3" s="7" t="s">
        <v>2082</v>
      </c>
      <c r="H3" s="1" t="s">
        <v>2083</v>
      </c>
      <c r="I3" s="8" t="s">
        <v>2084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2085</v>
      </c>
      <c r="Q3" s="1" t="s">
        <v>2086</v>
      </c>
      <c r="S3" s="1"/>
      <c r="T3" s="1"/>
      <c r="U3" s="1"/>
      <c r="V3" s="1"/>
    </row>
    <row r="4" spans="1:23" ht="45" x14ac:dyDescent="0.25">
      <c r="A4" s="50" t="s">
        <v>2087</v>
      </c>
      <c r="B4" s="50"/>
      <c r="C4" s="50"/>
      <c r="D4" s="50"/>
      <c r="E4" s="50"/>
      <c r="F4" s="10" t="s">
        <v>2088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ROUND(SUM(Q16:Q25)*60,2)</f>
        <v>0</v>
      </c>
      <c r="K4" s="2">
        <f>SUM(R16:R25)*60</f>
        <v>0</v>
      </c>
      <c r="L4" s="29">
        <f>SUM(S16:S25)*60</f>
        <v>0</v>
      </c>
      <c r="N4" s="51" t="s">
        <v>2089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2090</v>
      </c>
      <c r="B5" s="50"/>
      <c r="C5" s="50"/>
      <c r="D5" s="50"/>
      <c r="E5" s="50"/>
      <c r="F5" s="10" t="s">
        <v>2091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ROUND(SUM(U16:U25)*60,2)</f>
        <v>0</v>
      </c>
      <c r="K5" s="2">
        <f>SUM(V16:V25)*60</f>
        <v>0</v>
      </c>
      <c r="L5" s="29">
        <f>SUM(W16:W25)*60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2092</v>
      </c>
      <c r="B6" s="53"/>
      <c r="C6" s="53"/>
      <c r="D6" s="53"/>
      <c r="E6" s="53"/>
      <c r="F6" s="3" t="s">
        <v>2093</v>
      </c>
      <c r="G6" s="15"/>
      <c r="H6" s="12">
        <f t="shared" ref="H6:H10" si="0">G6*0.23</f>
        <v>0</v>
      </c>
      <c r="I6" s="30">
        <f>ROUND(G6+H6,2)</f>
        <v>0</v>
      </c>
      <c r="J6" s="54" t="s">
        <v>2094</v>
      </c>
      <c r="K6" s="55"/>
      <c r="L6" s="56"/>
      <c r="P6" s="9" t="s">
        <v>2085</v>
      </c>
      <c r="Q6" s="1" t="s">
        <v>2086</v>
      </c>
      <c r="S6" s="5"/>
      <c r="T6" s="5"/>
    </row>
    <row r="7" spans="1:23" ht="68.25" x14ac:dyDescent="0.25">
      <c r="A7" s="53" t="s">
        <v>2095</v>
      </c>
      <c r="B7" s="53"/>
      <c r="C7" s="53"/>
      <c r="D7" s="53"/>
      <c r="E7" s="53"/>
      <c r="F7" s="3" t="s">
        <v>2096</v>
      </c>
      <c r="G7" s="15"/>
      <c r="H7" s="12">
        <f t="shared" si="0"/>
        <v>0</v>
      </c>
      <c r="I7" s="30">
        <f>ROUND(G6+H6,2)</f>
        <v>0</v>
      </c>
      <c r="J7" s="54" t="s">
        <v>2094</v>
      </c>
      <c r="K7" s="55"/>
      <c r="L7" s="56"/>
      <c r="P7" s="9"/>
      <c r="Q7" s="1"/>
      <c r="S7" s="5"/>
      <c r="T7" s="5"/>
    </row>
    <row r="8" spans="1:23" ht="57" x14ac:dyDescent="0.25">
      <c r="A8" s="53" t="s">
        <v>2097</v>
      </c>
      <c r="B8" s="53"/>
      <c r="C8" s="53"/>
      <c r="D8" s="53"/>
      <c r="E8" s="53"/>
      <c r="F8" s="3" t="s">
        <v>2098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2099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2100</v>
      </c>
      <c r="B9" s="65"/>
      <c r="C9" s="65"/>
      <c r="D9" s="65"/>
      <c r="E9" s="65"/>
      <c r="F9" s="3" t="s">
        <v>2101</v>
      </c>
      <c r="G9" s="15"/>
      <c r="H9" s="12">
        <f t="shared" si="0"/>
        <v>0</v>
      </c>
      <c r="I9" s="30">
        <f>ROUND(G9+H9,2)</f>
        <v>0</v>
      </c>
      <c r="J9" s="66" t="s">
        <v>2094</v>
      </c>
      <c r="K9" s="67"/>
      <c r="L9" s="68"/>
      <c r="M9" s="1"/>
      <c r="N9" s="16"/>
    </row>
    <row r="10" spans="1:23" ht="57.75" thickBot="1" x14ac:dyDescent="0.3">
      <c r="A10" s="65" t="s">
        <v>2102</v>
      </c>
      <c r="B10" s="65"/>
      <c r="C10" s="65"/>
      <c r="D10" s="65"/>
      <c r="E10" s="65"/>
      <c r="F10" s="3" t="s">
        <v>2103</v>
      </c>
      <c r="G10" s="17"/>
      <c r="H10" s="18">
        <f t="shared" si="0"/>
        <v>0</v>
      </c>
      <c r="I10" s="30">
        <f>ROUND(G10+H10,2)</f>
        <v>0</v>
      </c>
      <c r="J10" s="69" t="s">
        <v>2094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2104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2105</v>
      </c>
      <c r="I12" s="75"/>
      <c r="J12" s="76"/>
      <c r="K12" s="76"/>
      <c r="L12" s="77"/>
      <c r="M12" s="78" t="s">
        <v>2106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6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10</v>
      </c>
      <c r="N14" s="23">
        <f>SUM(N16:N25)</f>
        <v>10</v>
      </c>
      <c r="P14" s="63" t="s">
        <v>2107</v>
      </c>
      <c r="Q14" s="64"/>
      <c r="R14" s="64"/>
      <c r="S14" s="64"/>
      <c r="T14" s="63" t="s">
        <v>2108</v>
      </c>
      <c r="U14" s="64"/>
      <c r="V14" s="64"/>
      <c r="W14" s="64"/>
    </row>
    <row r="15" spans="1:23" ht="78.7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2046</v>
      </c>
      <c r="O15" s="24" t="s">
        <v>2109</v>
      </c>
      <c r="P15" s="24" t="s">
        <v>2110</v>
      </c>
      <c r="Q15" s="24" t="s">
        <v>2111</v>
      </c>
      <c r="R15" s="24" t="s">
        <v>2112</v>
      </c>
      <c r="S15" s="24" t="s">
        <v>2113</v>
      </c>
      <c r="T15" s="24" t="s">
        <v>2114</v>
      </c>
      <c r="U15" s="24" t="s">
        <v>2111</v>
      </c>
      <c r="V15" s="24" t="s">
        <v>2112</v>
      </c>
      <c r="W15" s="24" t="s">
        <v>2113</v>
      </c>
    </row>
    <row r="16" spans="1:23" x14ac:dyDescent="0.25">
      <c r="A16" s="37">
        <v>5267277</v>
      </c>
      <c r="B16" s="37" t="s">
        <v>384</v>
      </c>
      <c r="C16" s="38" t="s">
        <v>385</v>
      </c>
      <c r="D16" s="39" t="s">
        <v>14</v>
      </c>
      <c r="E16" s="39" t="s">
        <v>386</v>
      </c>
      <c r="F16" s="39" t="s">
        <v>387</v>
      </c>
      <c r="G16" s="39" t="s">
        <v>388</v>
      </c>
      <c r="H16" s="39" t="s">
        <v>389</v>
      </c>
      <c r="I16" s="39" t="s">
        <v>17</v>
      </c>
      <c r="J16" s="39" t="s">
        <v>18</v>
      </c>
      <c r="K16" s="40">
        <v>11</v>
      </c>
      <c r="L16" s="39">
        <v>484817</v>
      </c>
      <c r="M16" s="39">
        <v>662925</v>
      </c>
      <c r="N16" s="39">
        <v>1</v>
      </c>
      <c r="O16" s="41"/>
      <c r="P16" s="41"/>
      <c r="Q16" s="41"/>
      <c r="R16" s="25">
        <f>ROUND(Q16*0.23,2)</f>
        <v>0</v>
      </c>
      <c r="S16" s="26">
        <f>ROUND(SUM(Q16:R16),2)</f>
        <v>0</v>
      </c>
      <c r="T16" s="41"/>
      <c r="U16" s="41"/>
      <c r="V16" s="25">
        <f>ROUND(U16*0.23,2)</f>
        <v>0</v>
      </c>
      <c r="W16" s="26">
        <f>ROUND(SUM(U16:V16),2)</f>
        <v>0</v>
      </c>
    </row>
    <row r="17" spans="1:23" x14ac:dyDescent="0.25">
      <c r="A17" s="37">
        <v>9275623</v>
      </c>
      <c r="B17" s="37" t="s">
        <v>402</v>
      </c>
      <c r="C17" s="38" t="s">
        <v>403</v>
      </c>
      <c r="D17" s="39" t="s">
        <v>14</v>
      </c>
      <c r="E17" s="39" t="s">
        <v>386</v>
      </c>
      <c r="F17" s="39" t="s">
        <v>387</v>
      </c>
      <c r="G17" s="39" t="s">
        <v>404</v>
      </c>
      <c r="H17" s="39" t="s">
        <v>405</v>
      </c>
      <c r="I17" s="39" t="s">
        <v>17</v>
      </c>
      <c r="J17" s="39" t="s">
        <v>18</v>
      </c>
      <c r="K17" s="40">
        <v>31</v>
      </c>
      <c r="L17" s="39">
        <v>490175</v>
      </c>
      <c r="M17" s="39">
        <v>668398</v>
      </c>
      <c r="N17" s="39">
        <v>1</v>
      </c>
      <c r="O17" s="41"/>
      <c r="P17" s="41"/>
      <c r="Q17" s="41"/>
      <c r="R17" s="25">
        <f t="shared" ref="R17:R25" si="1">ROUND(Q17*0.23,2)</f>
        <v>0</v>
      </c>
      <c r="S17" s="26">
        <f t="shared" ref="S17:S25" si="2">ROUND(SUM(Q17:R17),2)</f>
        <v>0</v>
      </c>
      <c r="T17" s="41"/>
      <c r="U17" s="41"/>
      <c r="V17" s="25">
        <f t="shared" ref="V17:V25" si="3">ROUND(U17*0.23,2)</f>
        <v>0</v>
      </c>
      <c r="W17" s="26">
        <f t="shared" ref="W17:W25" si="4">ROUND(SUM(U17:V17),2)</f>
        <v>0</v>
      </c>
    </row>
    <row r="18" spans="1:23" x14ac:dyDescent="0.25">
      <c r="A18" s="37">
        <v>5269731</v>
      </c>
      <c r="B18" s="37" t="s">
        <v>689</v>
      </c>
      <c r="C18" s="38" t="s">
        <v>690</v>
      </c>
      <c r="D18" s="39" t="s">
        <v>14</v>
      </c>
      <c r="E18" s="39" t="s">
        <v>386</v>
      </c>
      <c r="F18" s="39" t="s">
        <v>684</v>
      </c>
      <c r="G18" s="39" t="s">
        <v>691</v>
      </c>
      <c r="H18" s="39" t="s">
        <v>43</v>
      </c>
      <c r="I18" s="39" t="s">
        <v>17</v>
      </c>
      <c r="J18" s="39" t="s">
        <v>18</v>
      </c>
      <c r="K18" s="40">
        <v>1</v>
      </c>
      <c r="L18" s="39">
        <v>477218</v>
      </c>
      <c r="M18" s="39">
        <v>666642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5271320</v>
      </c>
      <c r="B19" s="37" t="s">
        <v>723</v>
      </c>
      <c r="C19" s="38" t="s">
        <v>724</v>
      </c>
      <c r="D19" s="39" t="s">
        <v>14</v>
      </c>
      <c r="E19" s="39" t="s">
        <v>386</v>
      </c>
      <c r="F19" s="39" t="s">
        <v>722</v>
      </c>
      <c r="G19" s="39" t="s">
        <v>725</v>
      </c>
      <c r="H19" s="39" t="s">
        <v>726</v>
      </c>
      <c r="I19" s="39" t="s">
        <v>17</v>
      </c>
      <c r="J19" s="39" t="s">
        <v>18</v>
      </c>
      <c r="K19" s="40">
        <v>1</v>
      </c>
      <c r="L19" s="39">
        <v>489965</v>
      </c>
      <c r="M19" s="39">
        <v>673364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5272223</v>
      </c>
      <c r="B20" s="37" t="s">
        <v>1038</v>
      </c>
      <c r="C20" s="38" t="s">
        <v>1039</v>
      </c>
      <c r="D20" s="39" t="s">
        <v>14</v>
      </c>
      <c r="E20" s="39" t="s">
        <v>386</v>
      </c>
      <c r="F20" s="39" t="s">
        <v>1040</v>
      </c>
      <c r="G20" s="39" t="s">
        <v>1041</v>
      </c>
      <c r="H20" s="39" t="s">
        <v>1042</v>
      </c>
      <c r="I20" s="39" t="s">
        <v>1043</v>
      </c>
      <c r="J20" s="39" t="s">
        <v>1044</v>
      </c>
      <c r="K20" s="40">
        <v>12</v>
      </c>
      <c r="L20" s="39">
        <v>482021</v>
      </c>
      <c r="M20" s="39">
        <v>682558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5272451</v>
      </c>
      <c r="B21" s="37" t="s">
        <v>1045</v>
      </c>
      <c r="C21" s="38" t="s">
        <v>1046</v>
      </c>
      <c r="D21" s="39" t="s">
        <v>14</v>
      </c>
      <c r="E21" s="39" t="s">
        <v>386</v>
      </c>
      <c r="F21" s="39" t="s">
        <v>1040</v>
      </c>
      <c r="G21" s="39" t="s">
        <v>1047</v>
      </c>
      <c r="H21" s="39" t="s">
        <v>1048</v>
      </c>
      <c r="I21" s="39" t="s">
        <v>423</v>
      </c>
      <c r="J21" s="39" t="s">
        <v>424</v>
      </c>
      <c r="K21" s="40">
        <v>1</v>
      </c>
      <c r="L21" s="39">
        <v>488769</v>
      </c>
      <c r="M21" s="39">
        <v>682178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25">
      <c r="A22" s="37">
        <v>5274107</v>
      </c>
      <c r="B22" s="37" t="s">
        <v>1134</v>
      </c>
      <c r="C22" s="38" t="s">
        <v>1135</v>
      </c>
      <c r="D22" s="39" t="s">
        <v>14</v>
      </c>
      <c r="E22" s="39" t="s">
        <v>386</v>
      </c>
      <c r="F22" s="39" t="s">
        <v>1136</v>
      </c>
      <c r="G22" s="39" t="s">
        <v>1137</v>
      </c>
      <c r="H22" s="39" t="s">
        <v>1138</v>
      </c>
      <c r="I22" s="39" t="s">
        <v>17</v>
      </c>
      <c r="J22" s="39" t="s">
        <v>18</v>
      </c>
      <c r="K22" s="40">
        <v>37</v>
      </c>
      <c r="L22" s="39">
        <v>482348</v>
      </c>
      <c r="M22" s="39">
        <v>693779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25">
      <c r="A23" s="37">
        <v>5274423</v>
      </c>
      <c r="B23" s="37" t="s">
        <v>1139</v>
      </c>
      <c r="C23" s="38" t="s">
        <v>1140</v>
      </c>
      <c r="D23" s="39" t="s">
        <v>14</v>
      </c>
      <c r="E23" s="39" t="s">
        <v>386</v>
      </c>
      <c r="F23" s="39" t="s">
        <v>1136</v>
      </c>
      <c r="G23" s="39" t="s">
        <v>1141</v>
      </c>
      <c r="H23" s="39" t="s">
        <v>1142</v>
      </c>
      <c r="I23" s="39" t="s">
        <v>1143</v>
      </c>
      <c r="J23" s="39" t="s">
        <v>1144</v>
      </c>
      <c r="K23" s="40">
        <v>3</v>
      </c>
      <c r="L23" s="39">
        <v>480671</v>
      </c>
      <c r="M23" s="39">
        <v>691818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  <row r="24" spans="1:23" x14ac:dyDescent="0.25">
      <c r="A24" s="37">
        <v>5274890</v>
      </c>
      <c r="B24" s="37" t="s">
        <v>1145</v>
      </c>
      <c r="C24" s="38" t="s">
        <v>1146</v>
      </c>
      <c r="D24" s="39" t="s">
        <v>14</v>
      </c>
      <c r="E24" s="39" t="s">
        <v>386</v>
      </c>
      <c r="F24" s="39" t="s">
        <v>1136</v>
      </c>
      <c r="G24" s="39" t="s">
        <v>1147</v>
      </c>
      <c r="H24" s="39" t="s">
        <v>1148</v>
      </c>
      <c r="I24" s="39" t="s">
        <v>25</v>
      </c>
      <c r="J24" s="39" t="s">
        <v>26</v>
      </c>
      <c r="K24" s="40">
        <v>6</v>
      </c>
      <c r="L24" s="39">
        <v>481591</v>
      </c>
      <c r="M24" s="39">
        <v>696900</v>
      </c>
      <c r="N24" s="39">
        <v>1</v>
      </c>
      <c r="O24" s="41"/>
      <c r="P24" s="41"/>
      <c r="Q24" s="41"/>
      <c r="R24" s="25">
        <f t="shared" si="1"/>
        <v>0</v>
      </c>
      <c r="S24" s="26">
        <f t="shared" si="2"/>
        <v>0</v>
      </c>
      <c r="T24" s="41"/>
      <c r="U24" s="41"/>
      <c r="V24" s="25">
        <f t="shared" si="3"/>
        <v>0</v>
      </c>
      <c r="W24" s="26">
        <f t="shared" si="4"/>
        <v>0</v>
      </c>
    </row>
    <row r="25" spans="1:23" x14ac:dyDescent="0.25">
      <c r="A25" s="37">
        <v>5276359</v>
      </c>
      <c r="B25" s="37" t="s">
        <v>1155</v>
      </c>
      <c r="C25" s="38" t="s">
        <v>1156</v>
      </c>
      <c r="D25" s="39" t="s">
        <v>14</v>
      </c>
      <c r="E25" s="39" t="s">
        <v>386</v>
      </c>
      <c r="F25" s="39" t="s">
        <v>1136</v>
      </c>
      <c r="G25" s="39" t="s">
        <v>1157</v>
      </c>
      <c r="H25" s="39" t="s">
        <v>1158</v>
      </c>
      <c r="I25" s="39" t="s">
        <v>429</v>
      </c>
      <c r="J25" s="39" t="s">
        <v>430</v>
      </c>
      <c r="K25" s="40">
        <v>7</v>
      </c>
      <c r="L25" s="39">
        <v>475442</v>
      </c>
      <c r="M25" s="39">
        <v>692392</v>
      </c>
      <c r="N25" s="39">
        <v>1</v>
      </c>
      <c r="O25" s="41"/>
      <c r="P25" s="41"/>
      <c r="Q25" s="41"/>
      <c r="R25" s="25">
        <f t="shared" si="1"/>
        <v>0</v>
      </c>
      <c r="S25" s="26">
        <f t="shared" si="2"/>
        <v>0</v>
      </c>
      <c r="T25" s="41"/>
      <c r="U25" s="41"/>
      <c r="V25" s="25">
        <f t="shared" si="3"/>
        <v>0</v>
      </c>
      <c r="W25" s="26">
        <f t="shared" si="4"/>
        <v>0</v>
      </c>
    </row>
  </sheetData>
  <sheetProtection algorithmName="SHA-512" hashValue="XUI2xRtGOiAx1MUhyODop6tHQL4N84Ty/kCVjjj4pTx1Cc9ipCD0saFuXL4cM35WIKUFDpPe2nB5nT5E1PDf+w==" saltValue="gqqI/QWMTBU4ycGr8hiVZA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0"/>
  <sheetViews>
    <sheetView topLeftCell="H15" workbookViewId="0">
      <selection activeCell="S24" sqref="S24"/>
    </sheetView>
  </sheetViews>
  <sheetFormatPr defaultColWidth="8.7109375" defaultRowHeight="15" x14ac:dyDescent="0.25"/>
  <cols>
    <col min="1" max="1" width="8.7109375" style="4"/>
    <col min="2" max="2" width="10.28515625" style="4" customWidth="1"/>
    <col min="3" max="11" width="8.7109375" style="4"/>
    <col min="12" max="12" width="14.5703125" style="4" customWidth="1"/>
    <col min="13" max="14" width="8.7109375" style="4"/>
    <col min="15" max="15" width="17.140625" style="4" customWidth="1"/>
    <col min="16" max="16" width="12.42578125" style="4" customWidth="1"/>
    <col min="17" max="17" width="18" style="4" customWidth="1"/>
    <col min="18" max="18" width="8.7109375" style="4"/>
    <col min="19" max="19" width="15.28515625" style="4" customWidth="1"/>
    <col min="20" max="20" width="8.7109375" style="4"/>
    <col min="21" max="21" width="21.5703125" style="4" customWidth="1"/>
    <col min="22" max="22" width="8.7109375" style="4"/>
    <col min="23" max="23" width="17" style="4" customWidth="1"/>
    <col min="24" max="16384" width="8.7109375" style="4"/>
  </cols>
  <sheetData>
    <row r="1" spans="1:23" ht="15.75" thickBot="1" x14ac:dyDescent="0.3">
      <c r="A1" s="1" t="s">
        <v>2048</v>
      </c>
      <c r="B1" s="1" t="s">
        <v>2050</v>
      </c>
      <c r="C1" s="1" t="s">
        <v>2052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2077</v>
      </c>
      <c r="B2" s="1">
        <f>M14</f>
        <v>15</v>
      </c>
      <c r="C2" s="1" t="str">
        <f>E16</f>
        <v>TCZEWSKI</v>
      </c>
      <c r="D2" s="1"/>
      <c r="E2" s="1"/>
      <c r="F2" s="1"/>
      <c r="G2" s="57" t="s">
        <v>2079</v>
      </c>
      <c r="H2" s="58"/>
      <c r="I2" s="59"/>
      <c r="J2" s="60" t="s">
        <v>2080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2081</v>
      </c>
      <c r="G3" s="7" t="s">
        <v>2082</v>
      </c>
      <c r="H3" s="1" t="s">
        <v>2083</v>
      </c>
      <c r="I3" s="8" t="s">
        <v>2084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2085</v>
      </c>
      <c r="Q3" s="1" t="s">
        <v>2086</v>
      </c>
      <c r="S3" s="1"/>
      <c r="T3" s="1"/>
      <c r="U3" s="1"/>
      <c r="V3" s="1"/>
    </row>
    <row r="4" spans="1:23" ht="45" x14ac:dyDescent="0.25">
      <c r="A4" s="50" t="s">
        <v>2087</v>
      </c>
      <c r="B4" s="50"/>
      <c r="C4" s="50"/>
      <c r="D4" s="50"/>
      <c r="E4" s="50"/>
      <c r="F4" s="10" t="s">
        <v>2088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ROUND(SUM(Q16:Q30)*60,2)</f>
        <v>0</v>
      </c>
      <c r="K4" s="2">
        <f>SUM(R16:R30)*60</f>
        <v>0</v>
      </c>
      <c r="L4" s="29">
        <f>SUM(S16:S30)*60</f>
        <v>0</v>
      </c>
      <c r="N4" s="51" t="s">
        <v>2089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2090</v>
      </c>
      <c r="B5" s="50"/>
      <c r="C5" s="50"/>
      <c r="D5" s="50"/>
      <c r="E5" s="50"/>
      <c r="F5" s="10" t="s">
        <v>2091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ROUND(SUM(U16:U30)*60,2)</f>
        <v>0</v>
      </c>
      <c r="K5" s="2">
        <f>SUM(V16:V30)*60</f>
        <v>0</v>
      </c>
      <c r="L5" s="29">
        <f>SUM(W16:W30)*60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2092</v>
      </c>
      <c r="B6" s="53"/>
      <c r="C6" s="53"/>
      <c r="D6" s="53"/>
      <c r="E6" s="53"/>
      <c r="F6" s="3" t="s">
        <v>2093</v>
      </c>
      <c r="G6" s="15"/>
      <c r="H6" s="12">
        <f t="shared" ref="H6:H10" si="0">G6*0.23</f>
        <v>0</v>
      </c>
      <c r="I6" s="30">
        <f>ROUND(G6+H6,2)</f>
        <v>0</v>
      </c>
      <c r="J6" s="54" t="s">
        <v>2094</v>
      </c>
      <c r="K6" s="55"/>
      <c r="L6" s="56"/>
      <c r="P6" s="9" t="s">
        <v>2085</v>
      </c>
      <c r="Q6" s="1" t="s">
        <v>2086</v>
      </c>
      <c r="S6" s="5"/>
      <c r="T6" s="5"/>
    </row>
    <row r="7" spans="1:23" ht="68.25" x14ac:dyDescent="0.25">
      <c r="A7" s="53" t="s">
        <v>2095</v>
      </c>
      <c r="B7" s="53"/>
      <c r="C7" s="53"/>
      <c r="D7" s="53"/>
      <c r="E7" s="53"/>
      <c r="F7" s="3" t="s">
        <v>2096</v>
      </c>
      <c r="G7" s="15"/>
      <c r="H7" s="12">
        <f t="shared" si="0"/>
        <v>0</v>
      </c>
      <c r="I7" s="30">
        <f>ROUND(G6+H6,2)</f>
        <v>0</v>
      </c>
      <c r="J7" s="54" t="s">
        <v>2094</v>
      </c>
      <c r="K7" s="55"/>
      <c r="L7" s="56"/>
      <c r="P7" s="9"/>
      <c r="Q7" s="1"/>
      <c r="S7" s="5"/>
      <c r="T7" s="5"/>
    </row>
    <row r="8" spans="1:23" ht="57" x14ac:dyDescent="0.25">
      <c r="A8" s="53" t="s">
        <v>2097</v>
      </c>
      <c r="B8" s="53"/>
      <c r="C8" s="53"/>
      <c r="D8" s="53"/>
      <c r="E8" s="53"/>
      <c r="F8" s="3" t="s">
        <v>2098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2099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2100</v>
      </c>
      <c r="B9" s="65"/>
      <c r="C9" s="65"/>
      <c r="D9" s="65"/>
      <c r="E9" s="65"/>
      <c r="F9" s="3" t="s">
        <v>2101</v>
      </c>
      <c r="G9" s="15"/>
      <c r="H9" s="12">
        <f t="shared" si="0"/>
        <v>0</v>
      </c>
      <c r="I9" s="30">
        <f>ROUND(G9+H9,2)</f>
        <v>0</v>
      </c>
      <c r="J9" s="66" t="s">
        <v>2094</v>
      </c>
      <c r="K9" s="67"/>
      <c r="L9" s="68"/>
      <c r="M9" s="1"/>
      <c r="N9" s="16"/>
    </row>
    <row r="10" spans="1:23" ht="57.75" thickBot="1" x14ac:dyDescent="0.3">
      <c r="A10" s="65" t="s">
        <v>2102</v>
      </c>
      <c r="B10" s="65"/>
      <c r="C10" s="65"/>
      <c r="D10" s="65"/>
      <c r="E10" s="65"/>
      <c r="F10" s="3" t="s">
        <v>2103</v>
      </c>
      <c r="G10" s="17"/>
      <c r="H10" s="18">
        <f t="shared" si="0"/>
        <v>0</v>
      </c>
      <c r="I10" s="30">
        <f>ROUND(G10+H10,2)</f>
        <v>0</v>
      </c>
      <c r="J10" s="69" t="s">
        <v>2094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2104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2105</v>
      </c>
      <c r="I12" s="75"/>
      <c r="J12" s="76"/>
      <c r="K12" s="76"/>
      <c r="L12" s="77"/>
      <c r="M12" s="78" t="s">
        <v>2106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6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15</v>
      </c>
      <c r="N14" s="23">
        <f>SUM(N16:N30)</f>
        <v>15</v>
      </c>
      <c r="P14" s="63" t="s">
        <v>2107</v>
      </c>
      <c r="Q14" s="64"/>
      <c r="R14" s="64"/>
      <c r="S14" s="64"/>
      <c r="T14" s="63" t="s">
        <v>2108</v>
      </c>
      <c r="U14" s="64"/>
      <c r="V14" s="64"/>
      <c r="W14" s="64"/>
    </row>
    <row r="15" spans="1:23" ht="78.7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2046</v>
      </c>
      <c r="O15" s="24" t="s">
        <v>2109</v>
      </c>
      <c r="P15" s="24" t="s">
        <v>2110</v>
      </c>
      <c r="Q15" s="24" t="s">
        <v>2111</v>
      </c>
      <c r="R15" s="24" t="s">
        <v>2112</v>
      </c>
      <c r="S15" s="24" t="s">
        <v>2113</v>
      </c>
      <c r="T15" s="24" t="s">
        <v>2114</v>
      </c>
      <c r="U15" s="24" t="s">
        <v>2111</v>
      </c>
      <c r="V15" s="24" t="s">
        <v>2112</v>
      </c>
      <c r="W15" s="24" t="s">
        <v>2113</v>
      </c>
    </row>
    <row r="16" spans="1:23" x14ac:dyDescent="0.25">
      <c r="A16" s="37">
        <v>5267964</v>
      </c>
      <c r="B16" s="37" t="s">
        <v>390</v>
      </c>
      <c r="C16" s="38" t="s">
        <v>391</v>
      </c>
      <c r="D16" s="39" t="s">
        <v>14</v>
      </c>
      <c r="E16" s="39" t="s">
        <v>386</v>
      </c>
      <c r="F16" s="39" t="s">
        <v>387</v>
      </c>
      <c r="G16" s="39" t="s">
        <v>392</v>
      </c>
      <c r="H16" s="39" t="s">
        <v>393</v>
      </c>
      <c r="I16" s="39" t="s">
        <v>394</v>
      </c>
      <c r="J16" s="39" t="s">
        <v>395</v>
      </c>
      <c r="K16" s="40">
        <v>10</v>
      </c>
      <c r="L16" s="39">
        <v>488133</v>
      </c>
      <c r="M16" s="39">
        <v>653120</v>
      </c>
      <c r="N16" s="39">
        <v>1</v>
      </c>
      <c r="O16" s="41"/>
      <c r="P16" s="41"/>
      <c r="Q16" s="41"/>
      <c r="R16" s="25">
        <f>ROUND(Q16*0.23,2)</f>
        <v>0</v>
      </c>
      <c r="S16" s="26">
        <f>ROUND(SUM(Q16:R16),2)</f>
        <v>0</v>
      </c>
      <c r="T16" s="41"/>
      <c r="U16" s="41"/>
      <c r="V16" s="25">
        <f>ROUND(U16*0.23,2)</f>
        <v>0</v>
      </c>
      <c r="W16" s="26">
        <f>ROUND(SUM(U16:V16),2)</f>
        <v>0</v>
      </c>
    </row>
    <row r="17" spans="1:23" x14ac:dyDescent="0.25">
      <c r="A17" s="37">
        <v>5268371</v>
      </c>
      <c r="B17" s="37" t="s">
        <v>396</v>
      </c>
      <c r="C17" s="38" t="s">
        <v>397</v>
      </c>
      <c r="D17" s="39" t="s">
        <v>14</v>
      </c>
      <c r="E17" s="39" t="s">
        <v>386</v>
      </c>
      <c r="F17" s="39" t="s">
        <v>387</v>
      </c>
      <c r="G17" s="39" t="s">
        <v>398</v>
      </c>
      <c r="H17" s="39" t="s">
        <v>399</v>
      </c>
      <c r="I17" s="39" t="s">
        <v>17</v>
      </c>
      <c r="J17" s="39" t="s">
        <v>400</v>
      </c>
      <c r="K17" s="40" t="s">
        <v>401</v>
      </c>
      <c r="L17" s="39">
        <v>484912</v>
      </c>
      <c r="M17" s="39">
        <v>659728</v>
      </c>
      <c r="N17" s="39">
        <v>1</v>
      </c>
      <c r="O17" s="41"/>
      <c r="P17" s="41"/>
      <c r="Q17" s="41"/>
      <c r="R17" s="25">
        <f t="shared" ref="R17:R30" si="1">ROUND(Q17*0.23,2)</f>
        <v>0</v>
      </c>
      <c r="S17" s="26">
        <f t="shared" ref="S17:S30" si="2">ROUND(SUM(Q17:R17),2)</f>
        <v>0</v>
      </c>
      <c r="T17" s="41"/>
      <c r="U17" s="41"/>
      <c r="V17" s="25">
        <f t="shared" ref="V17:V30" si="3">ROUND(U17*0.23,2)</f>
        <v>0</v>
      </c>
      <c r="W17" s="26">
        <f t="shared" ref="W17:W30" si="4">ROUND(SUM(U17:V17),2)</f>
        <v>0</v>
      </c>
    </row>
    <row r="18" spans="1:23" x14ac:dyDescent="0.25">
      <c r="A18" s="37">
        <v>5268913</v>
      </c>
      <c r="B18" s="37" t="s">
        <v>406</v>
      </c>
      <c r="C18" s="38" t="s">
        <v>407</v>
      </c>
      <c r="D18" s="39" t="s">
        <v>14</v>
      </c>
      <c r="E18" s="39" t="s">
        <v>386</v>
      </c>
      <c r="F18" s="39" t="s">
        <v>387</v>
      </c>
      <c r="G18" s="39" t="s">
        <v>408</v>
      </c>
      <c r="H18" s="39" t="s">
        <v>409</v>
      </c>
      <c r="I18" s="39" t="s">
        <v>17</v>
      </c>
      <c r="J18" s="39" t="s">
        <v>18</v>
      </c>
      <c r="K18" s="40">
        <v>47</v>
      </c>
      <c r="L18" s="39">
        <v>487609</v>
      </c>
      <c r="M18" s="39">
        <v>659286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7960847</v>
      </c>
      <c r="B19" s="37" t="s">
        <v>682</v>
      </c>
      <c r="C19" s="38" t="s">
        <v>683</v>
      </c>
      <c r="D19" s="39" t="s">
        <v>14</v>
      </c>
      <c r="E19" s="39" t="s">
        <v>386</v>
      </c>
      <c r="F19" s="39" t="s">
        <v>684</v>
      </c>
      <c r="G19" s="39" t="s">
        <v>685</v>
      </c>
      <c r="H19" s="39" t="s">
        <v>684</v>
      </c>
      <c r="I19" s="39" t="s">
        <v>686</v>
      </c>
      <c r="J19" s="39" t="s">
        <v>687</v>
      </c>
      <c r="K19" s="40" t="s">
        <v>688</v>
      </c>
      <c r="L19" s="39">
        <v>480056</v>
      </c>
      <c r="M19" s="39">
        <v>664072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5271505</v>
      </c>
      <c r="B20" s="37" t="s">
        <v>727</v>
      </c>
      <c r="C20" s="38" t="s">
        <v>728</v>
      </c>
      <c r="D20" s="39" t="s">
        <v>14</v>
      </c>
      <c r="E20" s="39" t="s">
        <v>386</v>
      </c>
      <c r="F20" s="39" t="s">
        <v>722</v>
      </c>
      <c r="G20" s="39" t="s">
        <v>729</v>
      </c>
      <c r="H20" s="39" t="s">
        <v>730</v>
      </c>
      <c r="I20" s="39" t="s">
        <v>731</v>
      </c>
      <c r="J20" s="39" t="s">
        <v>732</v>
      </c>
      <c r="K20" s="40">
        <v>6</v>
      </c>
      <c r="L20" s="39">
        <v>480917</v>
      </c>
      <c r="M20" s="39">
        <v>677444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5272863</v>
      </c>
      <c r="B21" s="37" t="s">
        <v>1049</v>
      </c>
      <c r="C21" s="38" t="s">
        <v>1050</v>
      </c>
      <c r="D21" s="39" t="s">
        <v>14</v>
      </c>
      <c r="E21" s="39" t="s">
        <v>386</v>
      </c>
      <c r="F21" s="39" t="s">
        <v>1040</v>
      </c>
      <c r="G21" s="39" t="s">
        <v>1051</v>
      </c>
      <c r="H21" s="39" t="s">
        <v>1040</v>
      </c>
      <c r="I21" s="39" t="s">
        <v>1027</v>
      </c>
      <c r="J21" s="39" t="s">
        <v>1028</v>
      </c>
      <c r="K21" s="40" t="s">
        <v>1052</v>
      </c>
      <c r="L21" s="39">
        <v>484808</v>
      </c>
      <c r="M21" s="39">
        <v>681798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25">
      <c r="A22" s="37">
        <v>5273046</v>
      </c>
      <c r="B22" s="37" t="s">
        <v>1053</v>
      </c>
      <c r="C22" s="38" t="s">
        <v>1054</v>
      </c>
      <c r="D22" s="39" t="s">
        <v>14</v>
      </c>
      <c r="E22" s="39" t="s">
        <v>386</v>
      </c>
      <c r="F22" s="39" t="s">
        <v>1040</v>
      </c>
      <c r="G22" s="39" t="s">
        <v>1051</v>
      </c>
      <c r="H22" s="39" t="s">
        <v>1040</v>
      </c>
      <c r="I22" s="39" t="s">
        <v>1055</v>
      </c>
      <c r="J22" s="39" t="s">
        <v>1056</v>
      </c>
      <c r="K22" s="40">
        <v>2</v>
      </c>
      <c r="L22" s="39">
        <v>484723</v>
      </c>
      <c r="M22" s="39">
        <v>681948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25">
      <c r="A23" s="37">
        <v>5275772</v>
      </c>
      <c r="B23" s="37" t="s">
        <v>1149</v>
      </c>
      <c r="C23" s="38" t="s">
        <v>1150</v>
      </c>
      <c r="D23" s="39" t="s">
        <v>14</v>
      </c>
      <c r="E23" s="39" t="s">
        <v>386</v>
      </c>
      <c r="F23" s="39" t="s">
        <v>1136</v>
      </c>
      <c r="G23" s="39" t="s">
        <v>1151</v>
      </c>
      <c r="H23" s="39" t="s">
        <v>1152</v>
      </c>
      <c r="I23" s="39" t="s">
        <v>25</v>
      </c>
      <c r="J23" s="39" t="s">
        <v>26</v>
      </c>
      <c r="K23" s="40">
        <v>2</v>
      </c>
      <c r="L23" s="39">
        <v>478045</v>
      </c>
      <c r="M23" s="39">
        <v>685859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  <row r="24" spans="1:23" x14ac:dyDescent="0.25">
      <c r="A24" s="37">
        <v>5275815</v>
      </c>
      <c r="B24" s="37" t="s">
        <v>1153</v>
      </c>
      <c r="C24" s="38" t="s">
        <v>1154</v>
      </c>
      <c r="D24" s="39" t="s">
        <v>14</v>
      </c>
      <c r="E24" s="39" t="s">
        <v>386</v>
      </c>
      <c r="F24" s="39" t="s">
        <v>1136</v>
      </c>
      <c r="G24" s="39" t="s">
        <v>1151</v>
      </c>
      <c r="H24" s="39" t="s">
        <v>1152</v>
      </c>
      <c r="I24" s="39" t="s">
        <v>376</v>
      </c>
      <c r="J24" s="39" t="s">
        <v>377</v>
      </c>
      <c r="K24" s="40">
        <v>18</v>
      </c>
      <c r="L24" s="39">
        <v>477991</v>
      </c>
      <c r="M24" s="39">
        <v>686002</v>
      </c>
      <c r="N24" s="39">
        <v>1</v>
      </c>
      <c r="O24" s="41"/>
      <c r="P24" s="41"/>
      <c r="Q24" s="41"/>
      <c r="R24" s="25">
        <f t="shared" si="1"/>
        <v>0</v>
      </c>
      <c r="S24" s="26">
        <f t="shared" si="2"/>
        <v>0</v>
      </c>
      <c r="T24" s="41"/>
      <c r="U24" s="41"/>
      <c r="V24" s="25">
        <f t="shared" si="3"/>
        <v>0</v>
      </c>
      <c r="W24" s="26">
        <f t="shared" si="4"/>
        <v>0</v>
      </c>
    </row>
    <row r="25" spans="1:23" x14ac:dyDescent="0.25">
      <c r="A25" s="37">
        <v>5266747</v>
      </c>
      <c r="B25" s="37" t="s">
        <v>1755</v>
      </c>
      <c r="C25" s="38" t="s">
        <v>1756</v>
      </c>
      <c r="D25" s="39" t="s">
        <v>14</v>
      </c>
      <c r="E25" s="39" t="s">
        <v>386</v>
      </c>
      <c r="F25" s="39" t="s">
        <v>387</v>
      </c>
      <c r="G25" s="39" t="s">
        <v>1754</v>
      </c>
      <c r="H25" s="39" t="s">
        <v>387</v>
      </c>
      <c r="I25" s="39" t="s">
        <v>1757</v>
      </c>
      <c r="J25" s="39" t="s">
        <v>1758</v>
      </c>
      <c r="K25" s="40">
        <v>19</v>
      </c>
      <c r="L25" s="39">
        <v>488683</v>
      </c>
      <c r="M25" s="39">
        <v>663610</v>
      </c>
      <c r="N25" s="39">
        <v>1</v>
      </c>
      <c r="O25" s="41"/>
      <c r="P25" s="41"/>
      <c r="Q25" s="41"/>
      <c r="R25" s="25">
        <f t="shared" si="1"/>
        <v>0</v>
      </c>
      <c r="S25" s="26">
        <f t="shared" si="2"/>
        <v>0</v>
      </c>
      <c r="T25" s="41"/>
      <c r="U25" s="41"/>
      <c r="V25" s="25">
        <f t="shared" si="3"/>
        <v>0</v>
      </c>
      <c r="W25" s="26">
        <f t="shared" si="4"/>
        <v>0</v>
      </c>
    </row>
    <row r="26" spans="1:23" x14ac:dyDescent="0.25">
      <c r="A26" s="37">
        <v>5270339</v>
      </c>
      <c r="B26" s="37" t="s">
        <v>1802</v>
      </c>
      <c r="C26" s="38" t="s">
        <v>1803</v>
      </c>
      <c r="D26" s="39" t="s">
        <v>14</v>
      </c>
      <c r="E26" s="39" t="s">
        <v>386</v>
      </c>
      <c r="F26" s="39" t="s">
        <v>722</v>
      </c>
      <c r="G26" s="39" t="s">
        <v>1804</v>
      </c>
      <c r="H26" s="39" t="s">
        <v>722</v>
      </c>
      <c r="I26" s="39" t="s">
        <v>1805</v>
      </c>
      <c r="J26" s="39" t="s">
        <v>1806</v>
      </c>
      <c r="K26" s="40">
        <v>2</v>
      </c>
      <c r="L26" s="39">
        <v>479880</v>
      </c>
      <c r="M26" s="39">
        <v>673652</v>
      </c>
      <c r="N26" s="39">
        <v>1</v>
      </c>
      <c r="O26" s="41"/>
      <c r="P26" s="41"/>
      <c r="Q26" s="41"/>
      <c r="R26" s="25">
        <f t="shared" si="1"/>
        <v>0</v>
      </c>
      <c r="S26" s="26">
        <f t="shared" si="2"/>
        <v>0</v>
      </c>
      <c r="T26" s="41"/>
      <c r="U26" s="41"/>
      <c r="V26" s="25">
        <f t="shared" si="3"/>
        <v>0</v>
      </c>
      <c r="W26" s="26">
        <f t="shared" si="4"/>
        <v>0</v>
      </c>
    </row>
    <row r="27" spans="1:23" x14ac:dyDescent="0.25">
      <c r="A27" s="37">
        <v>5270556</v>
      </c>
      <c r="B27" s="37" t="s">
        <v>1807</v>
      </c>
      <c r="C27" s="38" t="s">
        <v>1808</v>
      </c>
      <c r="D27" s="39" t="s">
        <v>14</v>
      </c>
      <c r="E27" s="39" t="s">
        <v>386</v>
      </c>
      <c r="F27" s="39" t="s">
        <v>722</v>
      </c>
      <c r="G27" s="39" t="s">
        <v>1804</v>
      </c>
      <c r="H27" s="39" t="s">
        <v>722</v>
      </c>
      <c r="I27" s="39" t="s">
        <v>1746</v>
      </c>
      <c r="J27" s="39" t="s">
        <v>1747</v>
      </c>
      <c r="K27" s="40">
        <v>2</v>
      </c>
      <c r="L27" s="39">
        <v>480179</v>
      </c>
      <c r="M27" s="39">
        <v>673776</v>
      </c>
      <c r="N27" s="39">
        <v>1</v>
      </c>
      <c r="O27" s="41"/>
      <c r="P27" s="41"/>
      <c r="Q27" s="41"/>
      <c r="R27" s="25">
        <f t="shared" si="1"/>
        <v>0</v>
      </c>
      <c r="S27" s="26">
        <f t="shared" si="2"/>
        <v>0</v>
      </c>
      <c r="T27" s="41"/>
      <c r="U27" s="41"/>
      <c r="V27" s="25">
        <f t="shared" si="3"/>
        <v>0</v>
      </c>
      <c r="W27" s="26">
        <f t="shared" si="4"/>
        <v>0</v>
      </c>
    </row>
    <row r="28" spans="1:23" x14ac:dyDescent="0.25">
      <c r="A28" s="37">
        <v>5270190</v>
      </c>
      <c r="B28" s="37" t="s">
        <v>1809</v>
      </c>
      <c r="C28" s="38" t="s">
        <v>1810</v>
      </c>
      <c r="D28" s="39" t="s">
        <v>14</v>
      </c>
      <c r="E28" s="39" t="s">
        <v>386</v>
      </c>
      <c r="F28" s="39" t="s">
        <v>722</v>
      </c>
      <c r="G28" s="39" t="s">
        <v>1804</v>
      </c>
      <c r="H28" s="39" t="s">
        <v>722</v>
      </c>
      <c r="I28" s="39" t="s">
        <v>1143</v>
      </c>
      <c r="J28" s="39" t="s">
        <v>1144</v>
      </c>
      <c r="K28" s="40">
        <v>5</v>
      </c>
      <c r="L28" s="39">
        <v>480144</v>
      </c>
      <c r="M28" s="39">
        <v>673923</v>
      </c>
      <c r="N28" s="39">
        <v>1</v>
      </c>
      <c r="O28" s="41"/>
      <c r="P28" s="41"/>
      <c r="Q28" s="41"/>
      <c r="R28" s="25">
        <f t="shared" si="1"/>
        <v>0</v>
      </c>
      <c r="S28" s="26">
        <f t="shared" si="2"/>
        <v>0</v>
      </c>
      <c r="T28" s="41"/>
      <c r="U28" s="41"/>
      <c r="V28" s="25">
        <f t="shared" si="3"/>
        <v>0</v>
      </c>
      <c r="W28" s="26">
        <f t="shared" si="4"/>
        <v>0</v>
      </c>
    </row>
    <row r="29" spans="1:23" x14ac:dyDescent="0.25">
      <c r="A29" s="37">
        <v>5270741</v>
      </c>
      <c r="B29" s="37" t="s">
        <v>1811</v>
      </c>
      <c r="C29" s="38" t="s">
        <v>1812</v>
      </c>
      <c r="D29" s="39" t="s">
        <v>14</v>
      </c>
      <c r="E29" s="39" t="s">
        <v>386</v>
      </c>
      <c r="F29" s="39" t="s">
        <v>722</v>
      </c>
      <c r="G29" s="39" t="s">
        <v>1804</v>
      </c>
      <c r="H29" s="39" t="s">
        <v>722</v>
      </c>
      <c r="I29" s="39" t="s">
        <v>1143</v>
      </c>
      <c r="J29" s="39" t="s">
        <v>1144</v>
      </c>
      <c r="K29" s="40" t="s">
        <v>192</v>
      </c>
      <c r="L29" s="39">
        <v>480224</v>
      </c>
      <c r="M29" s="39">
        <v>673982</v>
      </c>
      <c r="N29" s="39">
        <v>1</v>
      </c>
      <c r="O29" s="41"/>
      <c r="P29" s="41"/>
      <c r="Q29" s="41"/>
      <c r="R29" s="25">
        <f t="shared" si="1"/>
        <v>0</v>
      </c>
      <c r="S29" s="26">
        <f t="shared" si="2"/>
        <v>0</v>
      </c>
      <c r="T29" s="41"/>
      <c r="U29" s="41"/>
      <c r="V29" s="25">
        <f t="shared" si="3"/>
        <v>0</v>
      </c>
      <c r="W29" s="26">
        <f t="shared" si="4"/>
        <v>0</v>
      </c>
    </row>
    <row r="30" spans="1:23" x14ac:dyDescent="0.25">
      <c r="A30" s="37">
        <v>5265932</v>
      </c>
      <c r="B30" s="37" t="s">
        <v>1892</v>
      </c>
      <c r="C30" s="38" t="s">
        <v>1893</v>
      </c>
      <c r="D30" s="39" t="s">
        <v>14</v>
      </c>
      <c r="E30" s="39" t="s">
        <v>386</v>
      </c>
      <c r="F30" s="39" t="s">
        <v>1136</v>
      </c>
      <c r="G30" s="39" t="s">
        <v>1891</v>
      </c>
      <c r="H30" s="39" t="s">
        <v>1136</v>
      </c>
      <c r="I30" s="39" t="s">
        <v>1357</v>
      </c>
      <c r="J30" s="39" t="s">
        <v>1358</v>
      </c>
      <c r="K30" s="40">
        <v>11</v>
      </c>
      <c r="L30" s="39">
        <v>486269</v>
      </c>
      <c r="M30" s="39">
        <v>690113</v>
      </c>
      <c r="N30" s="39">
        <v>1</v>
      </c>
      <c r="O30" s="41"/>
      <c r="P30" s="41"/>
      <c r="Q30" s="41"/>
      <c r="R30" s="25">
        <f t="shared" si="1"/>
        <v>0</v>
      </c>
      <c r="S30" s="26">
        <f t="shared" si="2"/>
        <v>0</v>
      </c>
      <c r="T30" s="41"/>
      <c r="U30" s="41"/>
      <c r="V30" s="25">
        <f t="shared" si="3"/>
        <v>0</v>
      </c>
      <c r="W30" s="26">
        <f t="shared" si="4"/>
        <v>0</v>
      </c>
    </row>
  </sheetData>
  <sheetProtection algorithmName="SHA-512" hashValue="gk7o2Ta7WyJWuF0Akm9gMKca5Ge6r/DKgHlgzh1xw6m66iuDpFYsB3k+Tz1VRA72RvSIJK70XxHBK7i3dOkiPg==" saltValue="hZd+JTfqaHuTTPkY7vEp6g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31"/>
  <sheetViews>
    <sheetView topLeftCell="I15" workbookViewId="0">
      <selection activeCell="S25" sqref="S25"/>
    </sheetView>
  </sheetViews>
  <sheetFormatPr defaultColWidth="8.7109375" defaultRowHeight="15" x14ac:dyDescent="0.25"/>
  <cols>
    <col min="1" max="1" width="8.7109375" style="4"/>
    <col min="2" max="2" width="10.28515625" style="4" customWidth="1"/>
    <col min="3" max="11" width="8.7109375" style="4"/>
    <col min="12" max="12" width="14.5703125" style="4" customWidth="1"/>
    <col min="13" max="14" width="8.7109375" style="4"/>
    <col min="15" max="15" width="17.140625" style="4" customWidth="1"/>
    <col min="16" max="16" width="12.42578125" style="4" customWidth="1"/>
    <col min="17" max="17" width="18" style="4" customWidth="1"/>
    <col min="18" max="18" width="8.7109375" style="4"/>
    <col min="19" max="19" width="15.28515625" style="4" customWidth="1"/>
    <col min="20" max="20" width="8.7109375" style="4"/>
    <col min="21" max="21" width="21.5703125" style="4" customWidth="1"/>
    <col min="22" max="22" width="8.7109375" style="4"/>
    <col min="23" max="23" width="17" style="4" customWidth="1"/>
    <col min="24" max="16384" width="8.7109375" style="4"/>
  </cols>
  <sheetData>
    <row r="1" spans="1:23" ht="15.75" thickBot="1" x14ac:dyDescent="0.3">
      <c r="A1" s="1" t="s">
        <v>2048</v>
      </c>
      <c r="B1" s="1" t="s">
        <v>2050</v>
      </c>
      <c r="C1" s="1" t="s">
        <v>2052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2075</v>
      </c>
      <c r="B2" s="1">
        <f>M14</f>
        <v>16</v>
      </c>
      <c r="C2" s="1" t="str">
        <f>E16</f>
        <v>SZTUMSKI</v>
      </c>
      <c r="D2" s="1"/>
      <c r="E2" s="1"/>
      <c r="F2" s="1"/>
      <c r="G2" s="57" t="s">
        <v>2079</v>
      </c>
      <c r="H2" s="58"/>
      <c r="I2" s="59"/>
      <c r="J2" s="60" t="s">
        <v>2080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2081</v>
      </c>
      <c r="G3" s="7" t="s">
        <v>2082</v>
      </c>
      <c r="H3" s="1" t="s">
        <v>2083</v>
      </c>
      <c r="I3" s="8" t="s">
        <v>2084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2085</v>
      </c>
      <c r="Q3" s="1" t="s">
        <v>2086</v>
      </c>
      <c r="S3" s="1"/>
      <c r="T3" s="1"/>
      <c r="U3" s="1"/>
      <c r="V3" s="1"/>
    </row>
    <row r="4" spans="1:23" ht="45" x14ac:dyDescent="0.25">
      <c r="A4" s="50" t="s">
        <v>2087</v>
      </c>
      <c r="B4" s="50"/>
      <c r="C4" s="50"/>
      <c r="D4" s="50"/>
      <c r="E4" s="50"/>
      <c r="F4" s="10" t="s">
        <v>2088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ROUND(SUM(Q16:Q31)*60,2)</f>
        <v>0</v>
      </c>
      <c r="K4" s="2">
        <f>SUM(R16:R31)*60</f>
        <v>0</v>
      </c>
      <c r="L4" s="29">
        <f>SUM(S16:S31)*60</f>
        <v>0</v>
      </c>
      <c r="N4" s="51" t="s">
        <v>2089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2090</v>
      </c>
      <c r="B5" s="50"/>
      <c r="C5" s="50"/>
      <c r="D5" s="50"/>
      <c r="E5" s="50"/>
      <c r="F5" s="10" t="s">
        <v>2091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ROUND(SUM(U16:U31)*60,2)</f>
        <v>0</v>
      </c>
      <c r="K5" s="2">
        <f>SUM(V16:V31)*60</f>
        <v>0</v>
      </c>
      <c r="L5" s="29">
        <f>SUM(W16:W31)*60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2092</v>
      </c>
      <c r="B6" s="53"/>
      <c r="C6" s="53"/>
      <c r="D6" s="53"/>
      <c r="E6" s="53"/>
      <c r="F6" s="3" t="s">
        <v>2093</v>
      </c>
      <c r="G6" s="15"/>
      <c r="H6" s="12">
        <f t="shared" ref="H6:H10" si="0">G6*0.23</f>
        <v>0</v>
      </c>
      <c r="I6" s="30">
        <f>ROUND(G6+H6,2)</f>
        <v>0</v>
      </c>
      <c r="J6" s="54" t="s">
        <v>2094</v>
      </c>
      <c r="K6" s="55"/>
      <c r="L6" s="56"/>
      <c r="P6" s="9" t="s">
        <v>2085</v>
      </c>
      <c r="Q6" s="1" t="s">
        <v>2086</v>
      </c>
      <c r="S6" s="5"/>
      <c r="T6" s="5"/>
    </row>
    <row r="7" spans="1:23" ht="68.25" x14ac:dyDescent="0.25">
      <c r="A7" s="53" t="s">
        <v>2095</v>
      </c>
      <c r="B7" s="53"/>
      <c r="C7" s="53"/>
      <c r="D7" s="53"/>
      <c r="E7" s="53"/>
      <c r="F7" s="3" t="s">
        <v>2096</v>
      </c>
      <c r="G7" s="15"/>
      <c r="H7" s="12">
        <f t="shared" si="0"/>
        <v>0</v>
      </c>
      <c r="I7" s="30">
        <f>ROUND(G6+H6,2)</f>
        <v>0</v>
      </c>
      <c r="J7" s="54" t="s">
        <v>2094</v>
      </c>
      <c r="K7" s="55"/>
      <c r="L7" s="56"/>
      <c r="P7" s="9"/>
      <c r="Q7" s="1"/>
      <c r="S7" s="5"/>
      <c r="T7" s="5"/>
    </row>
    <row r="8" spans="1:23" ht="57" x14ac:dyDescent="0.25">
      <c r="A8" s="53" t="s">
        <v>2097</v>
      </c>
      <c r="B8" s="53"/>
      <c r="C8" s="53"/>
      <c r="D8" s="53"/>
      <c r="E8" s="53"/>
      <c r="F8" s="3" t="s">
        <v>2098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2099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2100</v>
      </c>
      <c r="B9" s="65"/>
      <c r="C9" s="65"/>
      <c r="D9" s="65"/>
      <c r="E9" s="65"/>
      <c r="F9" s="3" t="s">
        <v>2101</v>
      </c>
      <c r="G9" s="15"/>
      <c r="H9" s="12">
        <f t="shared" si="0"/>
        <v>0</v>
      </c>
      <c r="I9" s="30">
        <f>ROUND(G9+H9,2)</f>
        <v>0</v>
      </c>
      <c r="J9" s="66" t="s">
        <v>2094</v>
      </c>
      <c r="K9" s="67"/>
      <c r="L9" s="68"/>
      <c r="M9" s="1"/>
      <c r="N9" s="16"/>
    </row>
    <row r="10" spans="1:23" ht="57.75" thickBot="1" x14ac:dyDescent="0.3">
      <c r="A10" s="65" t="s">
        <v>2102</v>
      </c>
      <c r="B10" s="65"/>
      <c r="C10" s="65"/>
      <c r="D10" s="65"/>
      <c r="E10" s="65"/>
      <c r="F10" s="3" t="s">
        <v>2103</v>
      </c>
      <c r="G10" s="17"/>
      <c r="H10" s="18">
        <f t="shared" si="0"/>
        <v>0</v>
      </c>
      <c r="I10" s="30">
        <f>ROUND(G10+H10,2)</f>
        <v>0</v>
      </c>
      <c r="J10" s="69" t="s">
        <v>2094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2104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2105</v>
      </c>
      <c r="I12" s="75"/>
      <c r="J12" s="76"/>
      <c r="K12" s="76"/>
      <c r="L12" s="77"/>
      <c r="M12" s="78" t="s">
        <v>2106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6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16</v>
      </c>
      <c r="N14" s="23">
        <f>SUM(N16:N31)</f>
        <v>16</v>
      </c>
      <c r="P14" s="63" t="s">
        <v>2107</v>
      </c>
      <c r="Q14" s="64"/>
      <c r="R14" s="64"/>
      <c r="S14" s="64"/>
      <c r="T14" s="63" t="s">
        <v>2108</v>
      </c>
      <c r="U14" s="64"/>
      <c r="V14" s="64"/>
      <c r="W14" s="64"/>
    </row>
    <row r="15" spans="1:23" ht="78.7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2046</v>
      </c>
      <c r="O15" s="24" t="s">
        <v>2109</v>
      </c>
      <c r="P15" s="24" t="s">
        <v>2110</v>
      </c>
      <c r="Q15" s="24" t="s">
        <v>2111</v>
      </c>
      <c r="R15" s="24" t="s">
        <v>2112</v>
      </c>
      <c r="S15" s="24" t="s">
        <v>2113</v>
      </c>
      <c r="T15" s="24" t="s">
        <v>2114</v>
      </c>
      <c r="U15" s="24" t="s">
        <v>2111</v>
      </c>
      <c r="V15" s="24" t="s">
        <v>2112</v>
      </c>
      <c r="W15" s="24" t="s">
        <v>2113</v>
      </c>
    </row>
    <row r="16" spans="1:23" x14ac:dyDescent="0.25">
      <c r="A16" s="37">
        <v>5325656</v>
      </c>
      <c r="B16" s="37" t="s">
        <v>72</v>
      </c>
      <c r="C16" s="38" t="s">
        <v>73</v>
      </c>
      <c r="D16" s="39" t="s">
        <v>14</v>
      </c>
      <c r="E16" s="39" t="s">
        <v>74</v>
      </c>
      <c r="F16" s="39" t="s">
        <v>75</v>
      </c>
      <c r="G16" s="39" t="s">
        <v>76</v>
      </c>
      <c r="H16" s="39" t="s">
        <v>77</v>
      </c>
      <c r="I16" s="39" t="s">
        <v>17</v>
      </c>
      <c r="J16" s="39" t="s">
        <v>18</v>
      </c>
      <c r="K16" s="40">
        <v>3</v>
      </c>
      <c r="L16" s="39">
        <v>523450</v>
      </c>
      <c r="M16" s="39">
        <v>677814</v>
      </c>
      <c r="N16" s="39">
        <v>1</v>
      </c>
      <c r="O16" s="41"/>
      <c r="P16" s="41"/>
      <c r="Q16" s="41"/>
      <c r="R16" s="25">
        <f>ROUND(Q16*0.23,2)</f>
        <v>0</v>
      </c>
      <c r="S16" s="26">
        <f>ROUND(SUM(Q16:R16),2)</f>
        <v>0</v>
      </c>
      <c r="T16" s="41"/>
      <c r="U16" s="41"/>
      <c r="V16" s="25">
        <f>ROUND(U16*0.23,2)</f>
        <v>0</v>
      </c>
      <c r="W16" s="26">
        <f>ROUND(SUM(U16:V16),2)</f>
        <v>0</v>
      </c>
    </row>
    <row r="17" spans="1:23" x14ac:dyDescent="0.25">
      <c r="A17" s="37">
        <v>9633381</v>
      </c>
      <c r="B17" s="37" t="s">
        <v>79</v>
      </c>
      <c r="C17" s="38" t="s">
        <v>80</v>
      </c>
      <c r="D17" s="39" t="s">
        <v>14</v>
      </c>
      <c r="E17" s="39" t="s">
        <v>74</v>
      </c>
      <c r="F17" s="39" t="s">
        <v>75</v>
      </c>
      <c r="G17" s="39" t="s">
        <v>81</v>
      </c>
      <c r="H17" s="39" t="s">
        <v>82</v>
      </c>
      <c r="I17" s="39" t="s">
        <v>17</v>
      </c>
      <c r="J17" s="39" t="s">
        <v>18</v>
      </c>
      <c r="K17" s="40" t="s">
        <v>83</v>
      </c>
      <c r="L17" s="39">
        <v>519480</v>
      </c>
      <c r="M17" s="39">
        <v>677793</v>
      </c>
      <c r="N17" s="39">
        <v>1</v>
      </c>
      <c r="O17" s="41"/>
      <c r="P17" s="41"/>
      <c r="Q17" s="41"/>
      <c r="R17" s="25">
        <f t="shared" ref="R17:R31" si="1">ROUND(Q17*0.23,2)</f>
        <v>0</v>
      </c>
      <c r="S17" s="26">
        <f t="shared" ref="S17:S31" si="2">ROUND(SUM(Q17:R17),2)</f>
        <v>0</v>
      </c>
      <c r="T17" s="41"/>
      <c r="U17" s="41"/>
      <c r="V17" s="25">
        <f t="shared" ref="V17:V31" si="3">ROUND(U17*0.23,2)</f>
        <v>0</v>
      </c>
      <c r="W17" s="26">
        <f t="shared" ref="W17:W31" si="4">ROUND(SUM(U17:V17),2)</f>
        <v>0</v>
      </c>
    </row>
    <row r="18" spans="1:23" x14ac:dyDescent="0.25">
      <c r="A18" s="37">
        <v>5326389</v>
      </c>
      <c r="B18" s="37" t="s">
        <v>155</v>
      </c>
      <c r="C18" s="38" t="s">
        <v>156</v>
      </c>
      <c r="D18" s="39" t="s">
        <v>14</v>
      </c>
      <c r="E18" s="39" t="s">
        <v>74</v>
      </c>
      <c r="F18" s="39" t="s">
        <v>157</v>
      </c>
      <c r="G18" s="39" t="s">
        <v>158</v>
      </c>
      <c r="H18" s="39" t="s">
        <v>159</v>
      </c>
      <c r="I18" s="39" t="s">
        <v>17</v>
      </c>
      <c r="J18" s="39" t="s">
        <v>18</v>
      </c>
      <c r="K18" s="40">
        <v>10</v>
      </c>
      <c r="L18" s="39">
        <v>508314</v>
      </c>
      <c r="M18" s="39">
        <v>668731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5326854</v>
      </c>
      <c r="B19" s="37" t="s">
        <v>160</v>
      </c>
      <c r="C19" s="38" t="s">
        <v>161</v>
      </c>
      <c r="D19" s="39" t="s">
        <v>14</v>
      </c>
      <c r="E19" s="39" t="s">
        <v>74</v>
      </c>
      <c r="F19" s="39" t="s">
        <v>157</v>
      </c>
      <c r="G19" s="39" t="s">
        <v>162</v>
      </c>
      <c r="H19" s="39" t="s">
        <v>157</v>
      </c>
      <c r="I19" s="39" t="s">
        <v>163</v>
      </c>
      <c r="J19" s="39" t="s">
        <v>164</v>
      </c>
      <c r="K19" s="40" t="s">
        <v>165</v>
      </c>
      <c r="L19" s="39">
        <v>510818</v>
      </c>
      <c r="M19" s="39">
        <v>665430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5327505</v>
      </c>
      <c r="B20" s="37" t="s">
        <v>239</v>
      </c>
      <c r="C20" s="38" t="s">
        <v>240</v>
      </c>
      <c r="D20" s="39" t="s">
        <v>14</v>
      </c>
      <c r="E20" s="39" t="s">
        <v>74</v>
      </c>
      <c r="F20" s="39" t="s">
        <v>241</v>
      </c>
      <c r="G20" s="39" t="s">
        <v>242</v>
      </c>
      <c r="H20" s="39" t="s">
        <v>243</v>
      </c>
      <c r="I20" s="39" t="s">
        <v>17</v>
      </c>
      <c r="J20" s="39" t="s">
        <v>18</v>
      </c>
      <c r="K20" s="40">
        <v>16</v>
      </c>
      <c r="L20" s="39">
        <v>532863</v>
      </c>
      <c r="M20" s="39">
        <v>671909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5327783</v>
      </c>
      <c r="B21" s="37" t="s">
        <v>244</v>
      </c>
      <c r="C21" s="38" t="s">
        <v>245</v>
      </c>
      <c r="D21" s="39" t="s">
        <v>14</v>
      </c>
      <c r="E21" s="39" t="s">
        <v>74</v>
      </c>
      <c r="F21" s="39" t="s">
        <v>241</v>
      </c>
      <c r="G21" s="39" t="s">
        <v>246</v>
      </c>
      <c r="H21" s="39" t="s">
        <v>241</v>
      </c>
      <c r="I21" s="39" t="s">
        <v>17</v>
      </c>
      <c r="J21" s="39" t="s">
        <v>18</v>
      </c>
      <c r="K21" s="40">
        <v>4</v>
      </c>
      <c r="L21" s="39">
        <v>526777</v>
      </c>
      <c r="M21" s="39">
        <v>663880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25">
      <c r="A22" s="37">
        <v>5328558</v>
      </c>
      <c r="B22" s="37" t="s">
        <v>247</v>
      </c>
      <c r="C22" s="38" t="s">
        <v>248</v>
      </c>
      <c r="D22" s="39" t="s">
        <v>14</v>
      </c>
      <c r="E22" s="39" t="s">
        <v>74</v>
      </c>
      <c r="F22" s="39" t="s">
        <v>249</v>
      </c>
      <c r="G22" s="39" t="s">
        <v>250</v>
      </c>
      <c r="H22" s="39" t="s">
        <v>249</v>
      </c>
      <c r="I22" s="39" t="s">
        <v>251</v>
      </c>
      <c r="J22" s="39" t="s">
        <v>252</v>
      </c>
      <c r="K22" s="40">
        <v>37</v>
      </c>
      <c r="L22" s="39">
        <v>511342</v>
      </c>
      <c r="M22" s="39">
        <v>673209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25">
      <c r="A23" s="37">
        <v>5328688</v>
      </c>
      <c r="B23" s="37" t="s">
        <v>253</v>
      </c>
      <c r="C23" s="38" t="s">
        <v>254</v>
      </c>
      <c r="D23" s="39" t="s">
        <v>14</v>
      </c>
      <c r="E23" s="39" t="s">
        <v>74</v>
      </c>
      <c r="F23" s="39" t="s">
        <v>249</v>
      </c>
      <c r="G23" s="39" t="s">
        <v>255</v>
      </c>
      <c r="H23" s="39" t="s">
        <v>256</v>
      </c>
      <c r="I23" s="39" t="s">
        <v>17</v>
      </c>
      <c r="J23" s="39" t="s">
        <v>18</v>
      </c>
      <c r="K23" s="40">
        <v>40</v>
      </c>
      <c r="L23" s="39">
        <v>509989</v>
      </c>
      <c r="M23" s="39">
        <v>680016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  <row r="24" spans="1:23" x14ac:dyDescent="0.25">
      <c r="A24" s="37">
        <v>5328867</v>
      </c>
      <c r="B24" s="37" t="s">
        <v>257</v>
      </c>
      <c r="C24" s="38" t="s">
        <v>258</v>
      </c>
      <c r="D24" s="39" t="s">
        <v>14</v>
      </c>
      <c r="E24" s="39" t="s">
        <v>74</v>
      </c>
      <c r="F24" s="39" t="s">
        <v>249</v>
      </c>
      <c r="G24" s="39" t="s">
        <v>259</v>
      </c>
      <c r="H24" s="39" t="s">
        <v>260</v>
      </c>
      <c r="I24" s="39" t="s">
        <v>17</v>
      </c>
      <c r="J24" s="39" t="s">
        <v>18</v>
      </c>
      <c r="K24" s="40" t="s">
        <v>261</v>
      </c>
      <c r="L24" s="39">
        <v>515401</v>
      </c>
      <c r="M24" s="39">
        <v>673725</v>
      </c>
      <c r="N24" s="39">
        <v>1</v>
      </c>
      <c r="O24" s="41"/>
      <c r="P24" s="41"/>
      <c r="Q24" s="41"/>
      <c r="R24" s="25">
        <f t="shared" si="1"/>
        <v>0</v>
      </c>
      <c r="S24" s="26">
        <f t="shared" si="2"/>
        <v>0</v>
      </c>
      <c r="T24" s="41"/>
      <c r="U24" s="41"/>
      <c r="V24" s="25">
        <f t="shared" si="3"/>
        <v>0</v>
      </c>
      <c r="W24" s="26">
        <f t="shared" si="4"/>
        <v>0</v>
      </c>
    </row>
    <row r="25" spans="1:23" x14ac:dyDescent="0.25">
      <c r="A25" s="37">
        <v>5330625</v>
      </c>
      <c r="B25" s="37" t="s">
        <v>290</v>
      </c>
      <c r="C25" s="38" t="s">
        <v>291</v>
      </c>
      <c r="D25" s="39" t="s">
        <v>14</v>
      </c>
      <c r="E25" s="39" t="s">
        <v>74</v>
      </c>
      <c r="F25" s="39" t="s">
        <v>289</v>
      </c>
      <c r="G25" s="39" t="s">
        <v>292</v>
      </c>
      <c r="H25" s="39" t="s">
        <v>293</v>
      </c>
      <c r="I25" s="39" t="s">
        <v>17</v>
      </c>
      <c r="J25" s="39" t="s">
        <v>18</v>
      </c>
      <c r="K25" s="40">
        <v>75</v>
      </c>
      <c r="L25" s="39">
        <v>500030</v>
      </c>
      <c r="M25" s="39">
        <v>679824</v>
      </c>
      <c r="N25" s="39">
        <v>1</v>
      </c>
      <c r="O25" s="41"/>
      <c r="P25" s="41"/>
      <c r="Q25" s="41"/>
      <c r="R25" s="25">
        <f t="shared" si="1"/>
        <v>0</v>
      </c>
      <c r="S25" s="26">
        <f t="shared" si="2"/>
        <v>0</v>
      </c>
      <c r="T25" s="41"/>
      <c r="U25" s="41"/>
      <c r="V25" s="25">
        <f t="shared" si="3"/>
        <v>0</v>
      </c>
      <c r="W25" s="26">
        <f t="shared" si="4"/>
        <v>0</v>
      </c>
    </row>
    <row r="26" spans="1:23" x14ac:dyDescent="0.25">
      <c r="A26" s="37">
        <v>9633379</v>
      </c>
      <c r="B26" s="37" t="s">
        <v>294</v>
      </c>
      <c r="C26" s="38" t="s">
        <v>295</v>
      </c>
      <c r="D26" s="39" t="s">
        <v>14</v>
      </c>
      <c r="E26" s="39" t="s">
        <v>74</v>
      </c>
      <c r="F26" s="39" t="s">
        <v>289</v>
      </c>
      <c r="G26" s="39" t="s">
        <v>296</v>
      </c>
      <c r="H26" s="39" t="s">
        <v>297</v>
      </c>
      <c r="I26" s="39" t="s">
        <v>17</v>
      </c>
      <c r="J26" s="39" t="s">
        <v>18</v>
      </c>
      <c r="K26" s="40">
        <v>60</v>
      </c>
      <c r="L26" s="39">
        <v>500037</v>
      </c>
      <c r="M26" s="39">
        <v>667201</v>
      </c>
      <c r="N26" s="39">
        <v>1</v>
      </c>
      <c r="O26" s="41"/>
      <c r="P26" s="41"/>
      <c r="Q26" s="41"/>
      <c r="R26" s="25">
        <f t="shared" si="1"/>
        <v>0</v>
      </c>
      <c r="S26" s="26">
        <f t="shared" si="2"/>
        <v>0</v>
      </c>
      <c r="T26" s="41"/>
      <c r="U26" s="41"/>
      <c r="V26" s="25">
        <f t="shared" si="3"/>
        <v>0</v>
      </c>
      <c r="W26" s="26">
        <f t="shared" si="4"/>
        <v>0</v>
      </c>
    </row>
    <row r="27" spans="1:23" x14ac:dyDescent="0.25">
      <c r="A27" s="37">
        <v>5331703</v>
      </c>
      <c r="B27" s="37" t="s">
        <v>298</v>
      </c>
      <c r="C27" s="38" t="s">
        <v>299</v>
      </c>
      <c r="D27" s="39" t="s">
        <v>14</v>
      </c>
      <c r="E27" s="39" t="s">
        <v>74</v>
      </c>
      <c r="F27" s="39" t="s">
        <v>289</v>
      </c>
      <c r="G27" s="39" t="s">
        <v>300</v>
      </c>
      <c r="H27" s="39" t="s">
        <v>301</v>
      </c>
      <c r="I27" s="39" t="s">
        <v>17</v>
      </c>
      <c r="J27" s="39" t="s">
        <v>18</v>
      </c>
      <c r="K27" s="40">
        <v>15</v>
      </c>
      <c r="L27" s="39">
        <v>494560</v>
      </c>
      <c r="M27" s="39">
        <v>676865</v>
      </c>
      <c r="N27" s="39">
        <v>1</v>
      </c>
      <c r="O27" s="41"/>
      <c r="P27" s="41"/>
      <c r="Q27" s="41"/>
      <c r="R27" s="25">
        <f t="shared" si="1"/>
        <v>0</v>
      </c>
      <c r="S27" s="26">
        <f t="shared" si="2"/>
        <v>0</v>
      </c>
      <c r="T27" s="41"/>
      <c r="U27" s="41"/>
      <c r="V27" s="25">
        <f t="shared" si="3"/>
        <v>0</v>
      </c>
      <c r="W27" s="26">
        <f t="shared" si="4"/>
        <v>0</v>
      </c>
    </row>
    <row r="28" spans="1:23" x14ac:dyDescent="0.25">
      <c r="A28" s="37">
        <v>5325513</v>
      </c>
      <c r="B28" s="37" t="s">
        <v>1682</v>
      </c>
      <c r="C28" s="38" t="s">
        <v>1683</v>
      </c>
      <c r="D28" s="39" t="s">
        <v>14</v>
      </c>
      <c r="E28" s="39" t="s">
        <v>74</v>
      </c>
      <c r="F28" s="39" t="s">
        <v>75</v>
      </c>
      <c r="G28" s="39" t="s">
        <v>1684</v>
      </c>
      <c r="H28" s="39" t="s">
        <v>75</v>
      </c>
      <c r="I28" s="39" t="s">
        <v>1685</v>
      </c>
      <c r="J28" s="39" t="s">
        <v>1686</v>
      </c>
      <c r="K28" s="40">
        <v>17</v>
      </c>
      <c r="L28" s="39">
        <v>522953</v>
      </c>
      <c r="M28" s="39">
        <v>673254</v>
      </c>
      <c r="N28" s="39">
        <v>1</v>
      </c>
      <c r="O28" s="41"/>
      <c r="P28" s="41"/>
      <c r="Q28" s="41"/>
      <c r="R28" s="25">
        <f t="shared" si="1"/>
        <v>0</v>
      </c>
      <c r="S28" s="26">
        <f t="shared" si="2"/>
        <v>0</v>
      </c>
      <c r="T28" s="41"/>
      <c r="U28" s="41"/>
      <c r="V28" s="25">
        <f t="shared" si="3"/>
        <v>0</v>
      </c>
      <c r="W28" s="26">
        <f t="shared" si="4"/>
        <v>0</v>
      </c>
    </row>
    <row r="29" spans="1:23" x14ac:dyDescent="0.25">
      <c r="A29" s="37">
        <v>5325256</v>
      </c>
      <c r="B29" s="37" t="s">
        <v>1687</v>
      </c>
      <c r="C29" s="38" t="s">
        <v>1688</v>
      </c>
      <c r="D29" s="39" t="s">
        <v>14</v>
      </c>
      <c r="E29" s="39" t="s">
        <v>74</v>
      </c>
      <c r="F29" s="39" t="s">
        <v>75</v>
      </c>
      <c r="G29" s="39" t="s">
        <v>1684</v>
      </c>
      <c r="H29" s="39" t="s">
        <v>75</v>
      </c>
      <c r="I29" s="39" t="s">
        <v>1689</v>
      </c>
      <c r="J29" s="39" t="s">
        <v>1690</v>
      </c>
      <c r="K29" s="40">
        <v>15</v>
      </c>
      <c r="L29" s="39">
        <v>522847</v>
      </c>
      <c r="M29" s="39">
        <v>672774</v>
      </c>
      <c r="N29" s="39">
        <v>1</v>
      </c>
      <c r="O29" s="41"/>
      <c r="P29" s="41"/>
      <c r="Q29" s="41"/>
      <c r="R29" s="25">
        <f t="shared" si="1"/>
        <v>0</v>
      </c>
      <c r="S29" s="26">
        <f t="shared" si="2"/>
        <v>0</v>
      </c>
      <c r="T29" s="41"/>
      <c r="U29" s="41"/>
      <c r="V29" s="25">
        <f t="shared" si="3"/>
        <v>0</v>
      </c>
      <c r="W29" s="26">
        <f t="shared" si="4"/>
        <v>0</v>
      </c>
    </row>
    <row r="30" spans="1:23" x14ac:dyDescent="0.25">
      <c r="A30" s="37">
        <v>5325591</v>
      </c>
      <c r="B30" s="37" t="s">
        <v>1691</v>
      </c>
      <c r="C30" s="38" t="s">
        <v>1692</v>
      </c>
      <c r="D30" s="39" t="s">
        <v>14</v>
      </c>
      <c r="E30" s="39" t="s">
        <v>74</v>
      </c>
      <c r="F30" s="39" t="s">
        <v>75</v>
      </c>
      <c r="G30" s="39" t="s">
        <v>1684</v>
      </c>
      <c r="H30" s="39" t="s">
        <v>75</v>
      </c>
      <c r="I30" s="39" t="s">
        <v>1689</v>
      </c>
      <c r="J30" s="39" t="s">
        <v>1690</v>
      </c>
      <c r="K30" s="40" t="s">
        <v>1693</v>
      </c>
      <c r="L30" s="39">
        <v>522613</v>
      </c>
      <c r="M30" s="39">
        <v>672338</v>
      </c>
      <c r="N30" s="39">
        <v>1</v>
      </c>
      <c r="O30" s="41"/>
      <c r="P30" s="41"/>
      <c r="Q30" s="41"/>
      <c r="R30" s="25">
        <f t="shared" si="1"/>
        <v>0</v>
      </c>
      <c r="S30" s="26">
        <f t="shared" si="2"/>
        <v>0</v>
      </c>
      <c r="T30" s="41"/>
      <c r="U30" s="41"/>
      <c r="V30" s="25">
        <f t="shared" si="3"/>
        <v>0</v>
      </c>
      <c r="W30" s="26">
        <f t="shared" si="4"/>
        <v>0</v>
      </c>
    </row>
    <row r="31" spans="1:23" x14ac:dyDescent="0.25">
      <c r="A31" s="37">
        <v>9633130</v>
      </c>
      <c r="B31" s="37" t="s">
        <v>2036</v>
      </c>
      <c r="C31" s="38" t="s">
        <v>2037</v>
      </c>
      <c r="D31" s="39" t="s">
        <v>14</v>
      </c>
      <c r="E31" s="39" t="s">
        <v>74</v>
      </c>
      <c r="F31" s="39" t="s">
        <v>241</v>
      </c>
      <c r="G31" s="39" t="s">
        <v>2038</v>
      </c>
      <c r="H31" s="39" t="s">
        <v>2039</v>
      </c>
      <c r="I31" s="39" t="s">
        <v>17</v>
      </c>
      <c r="J31" s="39" t="s">
        <v>18</v>
      </c>
      <c r="K31" s="39">
        <v>32</v>
      </c>
      <c r="L31" s="39">
        <v>532396</v>
      </c>
      <c r="M31" s="39">
        <v>666249</v>
      </c>
      <c r="N31" s="39">
        <v>1</v>
      </c>
      <c r="O31" s="41"/>
      <c r="P31" s="41"/>
      <c r="Q31" s="41"/>
      <c r="R31" s="25">
        <f t="shared" si="1"/>
        <v>0</v>
      </c>
      <c r="S31" s="26">
        <f t="shared" si="2"/>
        <v>0</v>
      </c>
      <c r="T31" s="41"/>
      <c r="U31" s="41"/>
      <c r="V31" s="25">
        <f t="shared" si="3"/>
        <v>0</v>
      </c>
      <c r="W31" s="26">
        <f t="shared" si="4"/>
        <v>0</v>
      </c>
    </row>
  </sheetData>
  <sheetProtection algorithmName="SHA-512" hashValue="3HCmIYtN6UsvvMX3V9ME+y1HbQTgVZhxs1lX1pHTG3ajiYzR8GPqpbnFWKlj3cCOinZmj89mlNHfmp1FW53C9A==" saltValue="deYS8De/cvibDSgcZoFkkA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30"/>
  <sheetViews>
    <sheetView topLeftCell="I15" workbookViewId="0">
      <selection activeCell="S23" sqref="S23"/>
    </sheetView>
  </sheetViews>
  <sheetFormatPr defaultColWidth="8.7109375" defaultRowHeight="15" x14ac:dyDescent="0.25"/>
  <cols>
    <col min="1" max="1" width="8.7109375" style="4"/>
    <col min="2" max="2" width="10.28515625" style="4" customWidth="1"/>
    <col min="3" max="11" width="8.7109375" style="4"/>
    <col min="12" max="12" width="14.5703125" style="4" customWidth="1"/>
    <col min="13" max="14" width="8.7109375" style="4"/>
    <col min="15" max="15" width="17.140625" style="4" customWidth="1"/>
    <col min="16" max="16" width="12.42578125" style="4" customWidth="1"/>
    <col min="17" max="17" width="18" style="4" customWidth="1"/>
    <col min="18" max="18" width="8.7109375" style="4"/>
    <col min="19" max="19" width="15.28515625" style="4" customWidth="1"/>
    <col min="20" max="20" width="8.7109375" style="4"/>
    <col min="21" max="21" width="21.5703125" style="4" customWidth="1"/>
    <col min="22" max="22" width="8.7109375" style="4"/>
    <col min="23" max="23" width="17" style="4" customWidth="1"/>
    <col min="24" max="16384" width="8.7109375" style="4"/>
  </cols>
  <sheetData>
    <row r="1" spans="1:23" ht="15.75" thickBot="1" x14ac:dyDescent="0.3">
      <c r="A1" s="1" t="s">
        <v>2048</v>
      </c>
      <c r="B1" s="1" t="s">
        <v>2050</v>
      </c>
      <c r="C1" s="1" t="s">
        <v>2052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2074</v>
      </c>
      <c r="B2" s="1">
        <f>M14</f>
        <v>15</v>
      </c>
      <c r="C2" s="1" t="str">
        <f>E16</f>
        <v>STAROGARDZKI</v>
      </c>
      <c r="D2" s="1"/>
      <c r="E2" s="1"/>
      <c r="F2" s="1"/>
      <c r="G2" s="57" t="s">
        <v>2079</v>
      </c>
      <c r="H2" s="58"/>
      <c r="I2" s="59"/>
      <c r="J2" s="60" t="s">
        <v>2080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2081</v>
      </c>
      <c r="G3" s="7" t="s">
        <v>2082</v>
      </c>
      <c r="H3" s="1" t="s">
        <v>2083</v>
      </c>
      <c r="I3" s="8" t="s">
        <v>2084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2085</v>
      </c>
      <c r="Q3" s="1" t="s">
        <v>2086</v>
      </c>
      <c r="S3" s="1"/>
      <c r="T3" s="1"/>
      <c r="U3" s="1"/>
      <c r="V3" s="1"/>
    </row>
    <row r="4" spans="1:23" ht="45" x14ac:dyDescent="0.25">
      <c r="A4" s="50" t="s">
        <v>2087</v>
      </c>
      <c r="B4" s="50"/>
      <c r="C4" s="50"/>
      <c r="D4" s="50"/>
      <c r="E4" s="50"/>
      <c r="F4" s="10" t="s">
        <v>2088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ROUND(SUM(Q16:Q30)*60,2)</f>
        <v>0</v>
      </c>
      <c r="K4" s="2">
        <f>SUM(R16:R30)*60</f>
        <v>0</v>
      </c>
      <c r="L4" s="29">
        <f>SUM(S16:S30)*60</f>
        <v>0</v>
      </c>
      <c r="N4" s="51" t="s">
        <v>2089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2090</v>
      </c>
      <c r="B5" s="50"/>
      <c r="C5" s="50"/>
      <c r="D5" s="50"/>
      <c r="E5" s="50"/>
      <c r="F5" s="10" t="s">
        <v>2091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ROUND(SUM(U16:U30)*60,2)</f>
        <v>0</v>
      </c>
      <c r="K5" s="2">
        <f>SUM(V16:V30)*60</f>
        <v>0</v>
      </c>
      <c r="L5" s="29">
        <f>SUM(W16:W30)*60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2092</v>
      </c>
      <c r="B6" s="53"/>
      <c r="C6" s="53"/>
      <c r="D6" s="53"/>
      <c r="E6" s="53"/>
      <c r="F6" s="3" t="s">
        <v>2093</v>
      </c>
      <c r="G6" s="15"/>
      <c r="H6" s="12">
        <f t="shared" ref="H6:H10" si="0">G6*0.23</f>
        <v>0</v>
      </c>
      <c r="I6" s="30">
        <f>ROUND(G6+H6,2)</f>
        <v>0</v>
      </c>
      <c r="J6" s="54" t="s">
        <v>2094</v>
      </c>
      <c r="K6" s="55"/>
      <c r="L6" s="56"/>
      <c r="P6" s="9" t="s">
        <v>2085</v>
      </c>
      <c r="Q6" s="1" t="s">
        <v>2086</v>
      </c>
      <c r="S6" s="5"/>
      <c r="T6" s="5"/>
    </row>
    <row r="7" spans="1:23" ht="68.25" x14ac:dyDescent="0.25">
      <c r="A7" s="53" t="s">
        <v>2095</v>
      </c>
      <c r="B7" s="53"/>
      <c r="C7" s="53"/>
      <c r="D7" s="53"/>
      <c r="E7" s="53"/>
      <c r="F7" s="3" t="s">
        <v>2096</v>
      </c>
      <c r="G7" s="15"/>
      <c r="H7" s="12">
        <f t="shared" si="0"/>
        <v>0</v>
      </c>
      <c r="I7" s="30">
        <f>ROUND(G6+H6,2)</f>
        <v>0</v>
      </c>
      <c r="J7" s="54" t="s">
        <v>2094</v>
      </c>
      <c r="K7" s="55"/>
      <c r="L7" s="56"/>
      <c r="P7" s="9"/>
      <c r="Q7" s="1"/>
      <c r="S7" s="5"/>
      <c r="T7" s="5"/>
    </row>
    <row r="8" spans="1:23" ht="57" x14ac:dyDescent="0.25">
      <c r="A8" s="53" t="s">
        <v>2097</v>
      </c>
      <c r="B8" s="53"/>
      <c r="C8" s="53"/>
      <c r="D8" s="53"/>
      <c r="E8" s="53"/>
      <c r="F8" s="3" t="s">
        <v>2098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2099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2100</v>
      </c>
      <c r="B9" s="65"/>
      <c r="C9" s="65"/>
      <c r="D9" s="65"/>
      <c r="E9" s="65"/>
      <c r="F9" s="3" t="s">
        <v>2101</v>
      </c>
      <c r="G9" s="15"/>
      <c r="H9" s="12">
        <f t="shared" si="0"/>
        <v>0</v>
      </c>
      <c r="I9" s="30">
        <f>ROUND(G9+H9,2)</f>
        <v>0</v>
      </c>
      <c r="J9" s="66" t="s">
        <v>2094</v>
      </c>
      <c r="K9" s="67"/>
      <c r="L9" s="68"/>
      <c r="M9" s="1"/>
      <c r="N9" s="16"/>
    </row>
    <row r="10" spans="1:23" ht="57.75" thickBot="1" x14ac:dyDescent="0.3">
      <c r="A10" s="65" t="s">
        <v>2102</v>
      </c>
      <c r="B10" s="65"/>
      <c r="C10" s="65"/>
      <c r="D10" s="65"/>
      <c r="E10" s="65"/>
      <c r="F10" s="3" t="s">
        <v>2103</v>
      </c>
      <c r="G10" s="17"/>
      <c r="H10" s="18">
        <f t="shared" si="0"/>
        <v>0</v>
      </c>
      <c r="I10" s="30">
        <f>ROUND(G10+H10,2)</f>
        <v>0</v>
      </c>
      <c r="J10" s="69" t="s">
        <v>2094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2104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2105</v>
      </c>
      <c r="I12" s="75"/>
      <c r="J12" s="76"/>
      <c r="K12" s="76"/>
      <c r="L12" s="77"/>
      <c r="M12" s="78" t="s">
        <v>2106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6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15</v>
      </c>
      <c r="N14" s="23">
        <f>SUM(N16:N30)</f>
        <v>15</v>
      </c>
      <c r="P14" s="63" t="s">
        <v>2107</v>
      </c>
      <c r="Q14" s="64"/>
      <c r="R14" s="64"/>
      <c r="S14" s="64"/>
      <c r="T14" s="63" t="s">
        <v>2108</v>
      </c>
      <c r="U14" s="64"/>
      <c r="V14" s="64"/>
      <c r="W14" s="64"/>
    </row>
    <row r="15" spans="1:23" ht="78.7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2046</v>
      </c>
      <c r="O15" s="24" t="s">
        <v>2109</v>
      </c>
      <c r="P15" s="24" t="s">
        <v>2110</v>
      </c>
      <c r="Q15" s="24" t="s">
        <v>2111</v>
      </c>
      <c r="R15" s="24" t="s">
        <v>2112</v>
      </c>
      <c r="S15" s="24" t="s">
        <v>2113</v>
      </c>
      <c r="T15" s="24" t="s">
        <v>2114</v>
      </c>
      <c r="U15" s="24" t="s">
        <v>2111</v>
      </c>
      <c r="V15" s="24" t="s">
        <v>2112</v>
      </c>
      <c r="W15" s="24" t="s">
        <v>2113</v>
      </c>
    </row>
    <row r="16" spans="1:23" x14ac:dyDescent="0.25">
      <c r="A16" s="37">
        <v>5232073</v>
      </c>
      <c r="B16" s="37" t="s">
        <v>410</v>
      </c>
      <c r="C16" s="38" t="s">
        <v>411</v>
      </c>
      <c r="D16" s="39" t="s">
        <v>14</v>
      </c>
      <c r="E16" s="39" t="s">
        <v>78</v>
      </c>
      <c r="F16" s="39" t="s">
        <v>412</v>
      </c>
      <c r="G16" s="39" t="s">
        <v>413</v>
      </c>
      <c r="H16" s="39" t="s">
        <v>412</v>
      </c>
      <c r="I16" s="39" t="s">
        <v>414</v>
      </c>
      <c r="J16" s="39" t="s">
        <v>415</v>
      </c>
      <c r="K16" s="40" t="s">
        <v>416</v>
      </c>
      <c r="L16" s="39">
        <v>440777</v>
      </c>
      <c r="M16" s="39">
        <v>664831</v>
      </c>
      <c r="N16" s="39">
        <v>1</v>
      </c>
      <c r="O16" s="41"/>
      <c r="P16" s="41"/>
      <c r="Q16" s="41"/>
      <c r="R16" s="25">
        <f>ROUND(Q16*0.23,2)</f>
        <v>0</v>
      </c>
      <c r="S16" s="26">
        <f>ROUND(SUM(Q16:R16),2)</f>
        <v>0</v>
      </c>
      <c r="T16" s="41"/>
      <c r="U16" s="41"/>
      <c r="V16" s="25">
        <f>ROUND(U16*0.23,2)</f>
        <v>0</v>
      </c>
      <c r="W16" s="26">
        <f>ROUND(SUM(U16:V16),2)</f>
        <v>0</v>
      </c>
    </row>
    <row r="17" spans="1:23" x14ac:dyDescent="0.25">
      <c r="A17" s="37">
        <v>5232084</v>
      </c>
      <c r="B17" s="37" t="s">
        <v>417</v>
      </c>
      <c r="C17" s="38" t="s">
        <v>418</v>
      </c>
      <c r="D17" s="39" t="s">
        <v>14</v>
      </c>
      <c r="E17" s="39" t="s">
        <v>78</v>
      </c>
      <c r="F17" s="39" t="s">
        <v>412</v>
      </c>
      <c r="G17" s="39" t="s">
        <v>413</v>
      </c>
      <c r="H17" s="39" t="s">
        <v>412</v>
      </c>
      <c r="I17" s="39" t="s">
        <v>414</v>
      </c>
      <c r="J17" s="39" t="s">
        <v>415</v>
      </c>
      <c r="K17" s="40">
        <v>5</v>
      </c>
      <c r="L17" s="39">
        <v>440590</v>
      </c>
      <c r="M17" s="39">
        <v>665154</v>
      </c>
      <c r="N17" s="39">
        <v>1</v>
      </c>
      <c r="O17" s="41"/>
      <c r="P17" s="41"/>
      <c r="Q17" s="41"/>
      <c r="R17" s="25">
        <f t="shared" ref="R17:R30" si="1">ROUND(Q17*0.23,2)</f>
        <v>0</v>
      </c>
      <c r="S17" s="26">
        <f t="shared" ref="S17:S30" si="2">ROUND(SUM(Q17:R17),2)</f>
        <v>0</v>
      </c>
      <c r="T17" s="41"/>
      <c r="U17" s="41"/>
      <c r="V17" s="25">
        <f t="shared" ref="V17:V30" si="3">ROUND(U17*0.23,2)</f>
        <v>0</v>
      </c>
      <c r="W17" s="26">
        <f t="shared" ref="W17:W30" si="4">ROUND(SUM(U17:V17),2)</f>
        <v>0</v>
      </c>
    </row>
    <row r="18" spans="1:23" x14ac:dyDescent="0.25">
      <c r="A18" s="37">
        <v>5241710</v>
      </c>
      <c r="B18" s="37" t="s">
        <v>419</v>
      </c>
      <c r="C18" s="38" t="s">
        <v>420</v>
      </c>
      <c r="D18" s="39" t="s">
        <v>14</v>
      </c>
      <c r="E18" s="39" t="s">
        <v>78</v>
      </c>
      <c r="F18" s="39" t="s">
        <v>421</v>
      </c>
      <c r="G18" s="39" t="s">
        <v>422</v>
      </c>
      <c r="H18" s="39" t="s">
        <v>421</v>
      </c>
      <c r="I18" s="39" t="s">
        <v>423</v>
      </c>
      <c r="J18" s="39" t="s">
        <v>424</v>
      </c>
      <c r="K18" s="40">
        <v>53</v>
      </c>
      <c r="L18" s="39">
        <v>448162</v>
      </c>
      <c r="M18" s="39">
        <v>671604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5241987</v>
      </c>
      <c r="B19" s="37" t="s">
        <v>425</v>
      </c>
      <c r="C19" s="38" t="s">
        <v>426</v>
      </c>
      <c r="D19" s="39" t="s">
        <v>14</v>
      </c>
      <c r="E19" s="39" t="s">
        <v>78</v>
      </c>
      <c r="F19" s="39" t="s">
        <v>421</v>
      </c>
      <c r="G19" s="39" t="s">
        <v>427</v>
      </c>
      <c r="H19" s="39" t="s">
        <v>428</v>
      </c>
      <c r="I19" s="39" t="s">
        <v>429</v>
      </c>
      <c r="J19" s="39" t="s">
        <v>430</v>
      </c>
      <c r="K19" s="40">
        <v>3</v>
      </c>
      <c r="L19" s="39">
        <v>448634</v>
      </c>
      <c r="M19" s="39">
        <v>669266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5245749</v>
      </c>
      <c r="B20" s="37" t="s">
        <v>706</v>
      </c>
      <c r="C20" s="38" t="s">
        <v>707</v>
      </c>
      <c r="D20" s="39" t="s">
        <v>14</v>
      </c>
      <c r="E20" s="39" t="s">
        <v>78</v>
      </c>
      <c r="F20" s="39" t="s">
        <v>708</v>
      </c>
      <c r="G20" s="39" t="s">
        <v>709</v>
      </c>
      <c r="H20" s="39" t="s">
        <v>708</v>
      </c>
      <c r="I20" s="39" t="s">
        <v>414</v>
      </c>
      <c r="J20" s="39" t="s">
        <v>415</v>
      </c>
      <c r="K20" s="40">
        <v>1</v>
      </c>
      <c r="L20" s="39">
        <v>447417</v>
      </c>
      <c r="M20" s="39">
        <v>656614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5246082</v>
      </c>
      <c r="B21" s="37" t="s">
        <v>710</v>
      </c>
      <c r="C21" s="38" t="s">
        <v>711</v>
      </c>
      <c r="D21" s="39" t="s">
        <v>14</v>
      </c>
      <c r="E21" s="39" t="s">
        <v>78</v>
      </c>
      <c r="F21" s="39" t="s">
        <v>708</v>
      </c>
      <c r="G21" s="39" t="s">
        <v>712</v>
      </c>
      <c r="H21" s="39" t="s">
        <v>713</v>
      </c>
      <c r="I21" s="39" t="s">
        <v>714</v>
      </c>
      <c r="J21" s="39" t="s">
        <v>715</v>
      </c>
      <c r="K21" s="40">
        <v>32</v>
      </c>
      <c r="L21" s="39">
        <v>441644</v>
      </c>
      <c r="M21" s="39">
        <v>656412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25">
      <c r="A22" s="37">
        <v>5246881</v>
      </c>
      <c r="B22" s="37" t="s">
        <v>716</v>
      </c>
      <c r="C22" s="38" t="s">
        <v>717</v>
      </c>
      <c r="D22" s="39" t="s">
        <v>14</v>
      </c>
      <c r="E22" s="39" t="s">
        <v>78</v>
      </c>
      <c r="F22" s="39" t="s">
        <v>718</v>
      </c>
      <c r="G22" s="39" t="s">
        <v>719</v>
      </c>
      <c r="H22" s="39" t="s">
        <v>718</v>
      </c>
      <c r="I22" s="39" t="s">
        <v>720</v>
      </c>
      <c r="J22" s="39" t="s">
        <v>721</v>
      </c>
      <c r="K22" s="40">
        <v>51</v>
      </c>
      <c r="L22" s="39">
        <v>466563</v>
      </c>
      <c r="M22" s="39">
        <v>651071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25">
      <c r="A23" s="37">
        <v>5248962</v>
      </c>
      <c r="B23" s="37" t="s">
        <v>908</v>
      </c>
      <c r="C23" s="38" t="s">
        <v>909</v>
      </c>
      <c r="D23" s="39" t="s">
        <v>14</v>
      </c>
      <c r="E23" s="39" t="s">
        <v>78</v>
      </c>
      <c r="F23" s="39" t="s">
        <v>910</v>
      </c>
      <c r="G23" s="39" t="s">
        <v>911</v>
      </c>
      <c r="H23" s="39" t="s">
        <v>912</v>
      </c>
      <c r="I23" s="39" t="s">
        <v>17</v>
      </c>
      <c r="J23" s="39" t="s">
        <v>18</v>
      </c>
      <c r="K23" s="40">
        <v>15</v>
      </c>
      <c r="L23" s="39">
        <v>466318</v>
      </c>
      <c r="M23" s="39">
        <v>689824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  <row r="24" spans="1:23" x14ac:dyDescent="0.25">
      <c r="A24" s="37">
        <v>5249356</v>
      </c>
      <c r="B24" s="37" t="s">
        <v>913</v>
      </c>
      <c r="C24" s="38" t="s">
        <v>914</v>
      </c>
      <c r="D24" s="39" t="s">
        <v>14</v>
      </c>
      <c r="E24" s="39" t="s">
        <v>78</v>
      </c>
      <c r="F24" s="39" t="s">
        <v>910</v>
      </c>
      <c r="G24" s="39" t="s">
        <v>915</v>
      </c>
      <c r="H24" s="39" t="s">
        <v>916</v>
      </c>
      <c r="I24" s="39" t="s">
        <v>17</v>
      </c>
      <c r="J24" s="39" t="s">
        <v>18</v>
      </c>
      <c r="K24" s="40">
        <v>25</v>
      </c>
      <c r="L24" s="39">
        <v>468219</v>
      </c>
      <c r="M24" s="39">
        <v>691581</v>
      </c>
      <c r="N24" s="39">
        <v>1</v>
      </c>
      <c r="O24" s="41"/>
      <c r="P24" s="41"/>
      <c r="Q24" s="41"/>
      <c r="R24" s="25">
        <f t="shared" si="1"/>
        <v>0</v>
      </c>
      <c r="S24" s="26">
        <f t="shared" si="2"/>
        <v>0</v>
      </c>
      <c r="T24" s="41"/>
      <c r="U24" s="41"/>
      <c r="V24" s="25">
        <f t="shared" si="3"/>
        <v>0</v>
      </c>
      <c r="W24" s="26">
        <f t="shared" si="4"/>
        <v>0</v>
      </c>
    </row>
    <row r="25" spans="1:23" x14ac:dyDescent="0.25">
      <c r="A25" s="37">
        <v>5249655</v>
      </c>
      <c r="B25" s="37" t="s">
        <v>917</v>
      </c>
      <c r="C25" s="38" t="s">
        <v>918</v>
      </c>
      <c r="D25" s="39" t="s">
        <v>14</v>
      </c>
      <c r="E25" s="39" t="s">
        <v>78</v>
      </c>
      <c r="F25" s="39" t="s">
        <v>910</v>
      </c>
      <c r="G25" s="39" t="s">
        <v>919</v>
      </c>
      <c r="H25" s="39" t="s">
        <v>920</v>
      </c>
      <c r="I25" s="39" t="s">
        <v>35</v>
      </c>
      <c r="J25" s="39" t="s">
        <v>36</v>
      </c>
      <c r="K25" s="40">
        <v>7</v>
      </c>
      <c r="L25" s="39">
        <v>470932</v>
      </c>
      <c r="M25" s="39">
        <v>692751</v>
      </c>
      <c r="N25" s="39">
        <v>1</v>
      </c>
      <c r="O25" s="41"/>
      <c r="P25" s="41"/>
      <c r="Q25" s="41"/>
      <c r="R25" s="25">
        <f t="shared" si="1"/>
        <v>0</v>
      </c>
      <c r="S25" s="26">
        <f t="shared" si="2"/>
        <v>0</v>
      </c>
      <c r="T25" s="41"/>
      <c r="U25" s="41"/>
      <c r="V25" s="25">
        <f t="shared" si="3"/>
        <v>0</v>
      </c>
      <c r="W25" s="26">
        <f t="shared" si="4"/>
        <v>0</v>
      </c>
    </row>
    <row r="26" spans="1:23" x14ac:dyDescent="0.25">
      <c r="A26" s="37">
        <v>5253499</v>
      </c>
      <c r="B26" s="37" t="s">
        <v>987</v>
      </c>
      <c r="C26" s="38" t="s">
        <v>988</v>
      </c>
      <c r="D26" s="39" t="s">
        <v>14</v>
      </c>
      <c r="E26" s="39" t="s">
        <v>78</v>
      </c>
      <c r="F26" s="39" t="s">
        <v>989</v>
      </c>
      <c r="G26" s="39" t="s">
        <v>990</v>
      </c>
      <c r="H26" s="39" t="s">
        <v>991</v>
      </c>
      <c r="I26" s="39" t="s">
        <v>25</v>
      </c>
      <c r="J26" s="39" t="s">
        <v>26</v>
      </c>
      <c r="K26" s="40">
        <v>5</v>
      </c>
      <c r="L26" s="39">
        <v>476684</v>
      </c>
      <c r="M26" s="39">
        <v>680594</v>
      </c>
      <c r="N26" s="39">
        <v>1</v>
      </c>
      <c r="O26" s="41"/>
      <c r="P26" s="41"/>
      <c r="Q26" s="41"/>
      <c r="R26" s="25">
        <f t="shared" si="1"/>
        <v>0</v>
      </c>
      <c r="S26" s="26">
        <f t="shared" si="2"/>
        <v>0</v>
      </c>
      <c r="T26" s="41"/>
      <c r="U26" s="41"/>
      <c r="V26" s="25">
        <f t="shared" si="3"/>
        <v>0</v>
      </c>
      <c r="W26" s="26">
        <f t="shared" si="4"/>
        <v>0</v>
      </c>
    </row>
    <row r="27" spans="1:23" x14ac:dyDescent="0.25">
      <c r="A27" s="37">
        <v>5257075</v>
      </c>
      <c r="B27" s="37" t="s">
        <v>1004</v>
      </c>
      <c r="C27" s="38" t="s">
        <v>1005</v>
      </c>
      <c r="D27" s="39" t="s">
        <v>14</v>
      </c>
      <c r="E27" s="39" t="s">
        <v>78</v>
      </c>
      <c r="F27" s="39" t="s">
        <v>989</v>
      </c>
      <c r="G27" s="39" t="s">
        <v>1006</v>
      </c>
      <c r="H27" s="39" t="s">
        <v>1007</v>
      </c>
      <c r="I27" s="39" t="s">
        <v>17</v>
      </c>
      <c r="J27" s="39" t="s">
        <v>18</v>
      </c>
      <c r="K27" s="40">
        <v>38</v>
      </c>
      <c r="L27" s="39">
        <v>463654</v>
      </c>
      <c r="M27" s="39">
        <v>672803</v>
      </c>
      <c r="N27" s="39">
        <v>1</v>
      </c>
      <c r="O27" s="41"/>
      <c r="P27" s="41"/>
      <c r="Q27" s="41"/>
      <c r="R27" s="25">
        <f t="shared" si="1"/>
        <v>0</v>
      </c>
      <c r="S27" s="26">
        <f t="shared" si="2"/>
        <v>0</v>
      </c>
      <c r="T27" s="41"/>
      <c r="U27" s="41"/>
      <c r="V27" s="25">
        <f t="shared" si="3"/>
        <v>0</v>
      </c>
      <c r="W27" s="26">
        <f t="shared" si="4"/>
        <v>0</v>
      </c>
    </row>
    <row r="28" spans="1:23" x14ac:dyDescent="0.25">
      <c r="A28" s="37">
        <v>5257846</v>
      </c>
      <c r="B28" s="37" t="s">
        <v>1199</v>
      </c>
      <c r="C28" s="38" t="s">
        <v>1200</v>
      </c>
      <c r="D28" s="39" t="s">
        <v>14</v>
      </c>
      <c r="E28" s="39" t="s">
        <v>78</v>
      </c>
      <c r="F28" s="39" t="s">
        <v>1201</v>
      </c>
      <c r="G28" s="39" t="s">
        <v>1202</v>
      </c>
      <c r="H28" s="39" t="s">
        <v>1203</v>
      </c>
      <c r="I28" s="39" t="s">
        <v>25</v>
      </c>
      <c r="J28" s="39" t="s">
        <v>26</v>
      </c>
      <c r="K28" s="40" t="s">
        <v>1204</v>
      </c>
      <c r="L28" s="39">
        <v>457432</v>
      </c>
      <c r="M28" s="39">
        <v>669635</v>
      </c>
      <c r="N28" s="39">
        <v>1</v>
      </c>
      <c r="O28" s="41"/>
      <c r="P28" s="41"/>
      <c r="Q28" s="41"/>
      <c r="R28" s="25">
        <f t="shared" si="1"/>
        <v>0</v>
      </c>
      <c r="S28" s="26">
        <f t="shared" si="2"/>
        <v>0</v>
      </c>
      <c r="T28" s="41"/>
      <c r="U28" s="41"/>
      <c r="V28" s="25">
        <f t="shared" si="3"/>
        <v>0</v>
      </c>
      <c r="W28" s="26">
        <f t="shared" si="4"/>
        <v>0</v>
      </c>
    </row>
    <row r="29" spans="1:23" x14ac:dyDescent="0.25">
      <c r="A29" s="37">
        <v>5258215</v>
      </c>
      <c r="B29" s="37" t="s">
        <v>1205</v>
      </c>
      <c r="C29" s="38" t="s">
        <v>1206</v>
      </c>
      <c r="D29" s="39" t="s">
        <v>14</v>
      </c>
      <c r="E29" s="39" t="s">
        <v>78</v>
      </c>
      <c r="F29" s="39" t="s">
        <v>1201</v>
      </c>
      <c r="G29" s="39" t="s">
        <v>1207</v>
      </c>
      <c r="H29" s="39" t="s">
        <v>1208</v>
      </c>
      <c r="I29" s="39" t="s">
        <v>1209</v>
      </c>
      <c r="J29" s="39" t="s">
        <v>1210</v>
      </c>
      <c r="K29" s="40">
        <v>3</v>
      </c>
      <c r="L29" s="39">
        <v>453119</v>
      </c>
      <c r="M29" s="39">
        <v>673110</v>
      </c>
      <c r="N29" s="39">
        <v>1</v>
      </c>
      <c r="O29" s="41"/>
      <c r="P29" s="41"/>
      <c r="Q29" s="41"/>
      <c r="R29" s="25">
        <f t="shared" si="1"/>
        <v>0</v>
      </c>
      <c r="S29" s="26">
        <f t="shared" si="2"/>
        <v>0</v>
      </c>
      <c r="T29" s="41"/>
      <c r="U29" s="41"/>
      <c r="V29" s="25">
        <f t="shared" si="3"/>
        <v>0</v>
      </c>
      <c r="W29" s="26">
        <f t="shared" si="4"/>
        <v>0</v>
      </c>
    </row>
    <row r="30" spans="1:23" x14ac:dyDescent="0.25">
      <c r="A30" s="37">
        <v>5258507</v>
      </c>
      <c r="B30" s="37" t="s">
        <v>1211</v>
      </c>
      <c r="C30" s="38" t="s">
        <v>1212</v>
      </c>
      <c r="D30" s="39" t="s">
        <v>14</v>
      </c>
      <c r="E30" s="39" t="s">
        <v>78</v>
      </c>
      <c r="F30" s="39" t="s">
        <v>1201</v>
      </c>
      <c r="G30" s="39" t="s">
        <v>1213</v>
      </c>
      <c r="H30" s="39" t="s">
        <v>1214</v>
      </c>
      <c r="I30" s="39" t="s">
        <v>17</v>
      </c>
      <c r="J30" s="39" t="s">
        <v>1215</v>
      </c>
      <c r="K30" s="40" t="s">
        <v>130</v>
      </c>
      <c r="L30" s="39">
        <v>460093</v>
      </c>
      <c r="M30" s="39">
        <v>681335</v>
      </c>
      <c r="N30" s="39">
        <v>1</v>
      </c>
      <c r="O30" s="41"/>
      <c r="P30" s="41"/>
      <c r="Q30" s="41"/>
      <c r="R30" s="25">
        <f t="shared" si="1"/>
        <v>0</v>
      </c>
      <c r="S30" s="26">
        <f t="shared" si="2"/>
        <v>0</v>
      </c>
      <c r="T30" s="41"/>
      <c r="U30" s="41"/>
      <c r="V30" s="25">
        <f t="shared" si="3"/>
        <v>0</v>
      </c>
      <c r="W30" s="26">
        <f t="shared" si="4"/>
        <v>0</v>
      </c>
    </row>
  </sheetData>
  <sheetProtection algorithmName="SHA-512" hashValue="bK7zwynZRIHBGPUrpn04+ZZeb2d1Pswry2FjlaMlgZ0kHrgRu9elRXb1oZVsFPC6zDkZ1BoLvblCKn1e7GCDJg==" saltValue="IncfQgzblJa1DjzMTEIp7w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37"/>
  <sheetViews>
    <sheetView topLeftCell="I11" workbookViewId="0">
      <selection activeCell="S19" sqref="S19"/>
    </sheetView>
  </sheetViews>
  <sheetFormatPr defaultColWidth="8.7109375" defaultRowHeight="15" x14ac:dyDescent="0.25"/>
  <cols>
    <col min="1" max="1" width="8.7109375" style="4"/>
    <col min="2" max="2" width="10.28515625" style="4" customWidth="1"/>
    <col min="3" max="11" width="8.7109375" style="4"/>
    <col min="12" max="12" width="14.5703125" style="4" customWidth="1"/>
    <col min="13" max="14" width="8.7109375" style="4"/>
    <col min="15" max="15" width="17.140625" style="4" customWidth="1"/>
    <col min="16" max="16" width="12.42578125" style="4" customWidth="1"/>
    <col min="17" max="17" width="18" style="4" customWidth="1"/>
    <col min="18" max="18" width="8.7109375" style="4"/>
    <col min="19" max="19" width="15.28515625" style="4" customWidth="1"/>
    <col min="20" max="20" width="8.7109375" style="4"/>
    <col min="21" max="21" width="21.5703125" style="4" customWidth="1"/>
    <col min="22" max="22" width="8.7109375" style="4"/>
    <col min="23" max="23" width="17" style="4" customWidth="1"/>
    <col min="24" max="16384" width="8.7109375" style="4"/>
  </cols>
  <sheetData>
    <row r="1" spans="1:23" ht="15.75" thickBot="1" x14ac:dyDescent="0.3">
      <c r="A1" s="1" t="s">
        <v>2048</v>
      </c>
      <c r="B1" s="1" t="s">
        <v>2050</v>
      </c>
      <c r="C1" s="1" t="s">
        <v>2052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2073</v>
      </c>
      <c r="B2" s="1">
        <f>M14</f>
        <v>22</v>
      </c>
      <c r="C2" s="1" t="str">
        <f>E16</f>
        <v>STAROGARDZKI</v>
      </c>
      <c r="D2" s="1"/>
      <c r="E2" s="1"/>
      <c r="F2" s="1"/>
      <c r="G2" s="57" t="s">
        <v>2079</v>
      </c>
      <c r="H2" s="58"/>
      <c r="I2" s="59"/>
      <c r="J2" s="60" t="s">
        <v>2080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2081</v>
      </c>
      <c r="G3" s="7" t="s">
        <v>2082</v>
      </c>
      <c r="H3" s="1" t="s">
        <v>2083</v>
      </c>
      <c r="I3" s="8" t="s">
        <v>2084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2085</v>
      </c>
      <c r="Q3" s="1" t="s">
        <v>2086</v>
      </c>
      <c r="S3" s="1"/>
      <c r="T3" s="1"/>
      <c r="U3" s="1"/>
      <c r="V3" s="1"/>
    </row>
    <row r="4" spans="1:23" ht="45" x14ac:dyDescent="0.25">
      <c r="A4" s="50" t="s">
        <v>2087</v>
      </c>
      <c r="B4" s="50"/>
      <c r="C4" s="50"/>
      <c r="D4" s="50"/>
      <c r="E4" s="50"/>
      <c r="F4" s="10" t="s">
        <v>2088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ROUND(SUM(Q16:Q37)*60,2)</f>
        <v>0</v>
      </c>
      <c r="K4" s="2">
        <f>SUM(R16:R37)*60</f>
        <v>0</v>
      </c>
      <c r="L4" s="29">
        <f>SUM(S16:S37)*60</f>
        <v>0</v>
      </c>
      <c r="N4" s="51" t="s">
        <v>2089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2090</v>
      </c>
      <c r="B5" s="50"/>
      <c r="C5" s="50"/>
      <c r="D5" s="50"/>
      <c r="E5" s="50"/>
      <c r="F5" s="10" t="s">
        <v>2091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ROUND(SUM(U16:U37)*60,2)</f>
        <v>0</v>
      </c>
      <c r="K5" s="2">
        <f>SUM(V16:V37)*60</f>
        <v>0</v>
      </c>
      <c r="L5" s="29">
        <f>SUM(W16:W37)*60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2092</v>
      </c>
      <c r="B6" s="53"/>
      <c r="C6" s="53"/>
      <c r="D6" s="53"/>
      <c r="E6" s="53"/>
      <c r="F6" s="3" t="s">
        <v>2093</v>
      </c>
      <c r="G6" s="15"/>
      <c r="H6" s="12">
        <f t="shared" ref="H6:H10" si="0">G6*0.23</f>
        <v>0</v>
      </c>
      <c r="I6" s="30">
        <f>ROUND(G6+H6,2)</f>
        <v>0</v>
      </c>
      <c r="J6" s="54" t="s">
        <v>2094</v>
      </c>
      <c r="K6" s="55"/>
      <c r="L6" s="56"/>
      <c r="P6" s="9" t="s">
        <v>2085</v>
      </c>
      <c r="Q6" s="1" t="s">
        <v>2086</v>
      </c>
      <c r="S6" s="5"/>
      <c r="T6" s="5"/>
    </row>
    <row r="7" spans="1:23" ht="68.25" x14ac:dyDescent="0.25">
      <c r="A7" s="53" t="s">
        <v>2095</v>
      </c>
      <c r="B7" s="53"/>
      <c r="C7" s="53"/>
      <c r="D7" s="53"/>
      <c r="E7" s="53"/>
      <c r="F7" s="3" t="s">
        <v>2096</v>
      </c>
      <c r="G7" s="15"/>
      <c r="H7" s="12">
        <f t="shared" si="0"/>
        <v>0</v>
      </c>
      <c r="I7" s="30">
        <f>ROUND(G6+H6,2)</f>
        <v>0</v>
      </c>
      <c r="J7" s="54" t="s">
        <v>2094</v>
      </c>
      <c r="K7" s="55"/>
      <c r="L7" s="56"/>
      <c r="P7" s="9"/>
      <c r="Q7" s="1"/>
      <c r="S7" s="5"/>
      <c r="T7" s="5"/>
    </row>
    <row r="8" spans="1:23" ht="57" x14ac:dyDescent="0.25">
      <c r="A8" s="53" t="s">
        <v>2097</v>
      </c>
      <c r="B8" s="53"/>
      <c r="C8" s="53"/>
      <c r="D8" s="53"/>
      <c r="E8" s="53"/>
      <c r="F8" s="3" t="s">
        <v>2098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2099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2100</v>
      </c>
      <c r="B9" s="65"/>
      <c r="C9" s="65"/>
      <c r="D9" s="65"/>
      <c r="E9" s="65"/>
      <c r="F9" s="3" t="s">
        <v>2101</v>
      </c>
      <c r="G9" s="15"/>
      <c r="H9" s="12">
        <f t="shared" si="0"/>
        <v>0</v>
      </c>
      <c r="I9" s="30">
        <f>ROUND(G9+H9,2)</f>
        <v>0</v>
      </c>
      <c r="J9" s="66" t="s">
        <v>2094</v>
      </c>
      <c r="K9" s="67"/>
      <c r="L9" s="68"/>
      <c r="M9" s="1"/>
      <c r="N9" s="16"/>
    </row>
    <row r="10" spans="1:23" ht="57.75" thickBot="1" x14ac:dyDescent="0.3">
      <c r="A10" s="65" t="s">
        <v>2102</v>
      </c>
      <c r="B10" s="65"/>
      <c r="C10" s="65"/>
      <c r="D10" s="65"/>
      <c r="E10" s="65"/>
      <c r="F10" s="3" t="s">
        <v>2103</v>
      </c>
      <c r="G10" s="17"/>
      <c r="H10" s="18">
        <f t="shared" si="0"/>
        <v>0</v>
      </c>
      <c r="I10" s="30">
        <f>ROUND(G10+H10,2)</f>
        <v>0</v>
      </c>
      <c r="J10" s="69" t="s">
        <v>2094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2104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2105</v>
      </c>
      <c r="I12" s="75"/>
      <c r="J12" s="76"/>
      <c r="K12" s="76"/>
      <c r="L12" s="77"/>
      <c r="M12" s="78" t="s">
        <v>2106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6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22</v>
      </c>
      <c r="N14" s="23">
        <f>SUM(N16:N37)</f>
        <v>22</v>
      </c>
      <c r="P14" s="63" t="s">
        <v>2107</v>
      </c>
      <c r="Q14" s="64"/>
      <c r="R14" s="64"/>
      <c r="S14" s="64"/>
      <c r="T14" s="63" t="s">
        <v>2108</v>
      </c>
      <c r="U14" s="64"/>
      <c r="V14" s="64"/>
      <c r="W14" s="64"/>
    </row>
    <row r="15" spans="1:23" ht="78.7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2046</v>
      </c>
      <c r="O15" s="24" t="s">
        <v>2109</v>
      </c>
      <c r="P15" s="24" t="s">
        <v>2110</v>
      </c>
      <c r="Q15" s="24" t="s">
        <v>2111</v>
      </c>
      <c r="R15" s="24" t="s">
        <v>2112</v>
      </c>
      <c r="S15" s="24" t="s">
        <v>2113</v>
      </c>
      <c r="T15" s="24" t="s">
        <v>2114</v>
      </c>
      <c r="U15" s="24" t="s">
        <v>2111</v>
      </c>
      <c r="V15" s="24" t="s">
        <v>2112</v>
      </c>
      <c r="W15" s="24" t="s">
        <v>2113</v>
      </c>
    </row>
    <row r="16" spans="1:23" x14ac:dyDescent="0.25">
      <c r="A16" s="37">
        <v>5239808</v>
      </c>
      <c r="B16" s="37" t="s">
        <v>306</v>
      </c>
      <c r="C16" s="38" t="s">
        <v>307</v>
      </c>
      <c r="D16" s="39" t="s">
        <v>14</v>
      </c>
      <c r="E16" s="39" t="s">
        <v>78</v>
      </c>
      <c r="F16" s="39" t="s">
        <v>308</v>
      </c>
      <c r="G16" s="39" t="s">
        <v>309</v>
      </c>
      <c r="H16" s="39" t="s">
        <v>308</v>
      </c>
      <c r="I16" s="39" t="s">
        <v>310</v>
      </c>
      <c r="J16" s="39" t="s">
        <v>311</v>
      </c>
      <c r="K16" s="40">
        <v>20</v>
      </c>
      <c r="L16" s="39">
        <v>470557</v>
      </c>
      <c r="M16" s="39">
        <v>668607</v>
      </c>
      <c r="N16" s="39">
        <v>1</v>
      </c>
      <c r="O16" s="41"/>
      <c r="P16" s="41"/>
      <c r="Q16" s="41"/>
      <c r="R16" s="25">
        <f>ROUND(Q16*0.23,2)</f>
        <v>0</v>
      </c>
      <c r="S16" s="26">
        <f>ROUND(SUM(Q16:R16),2)</f>
        <v>0</v>
      </c>
      <c r="T16" s="41"/>
      <c r="U16" s="41"/>
      <c r="V16" s="25">
        <f>ROUND(U16*0.23,2)</f>
        <v>0</v>
      </c>
      <c r="W16" s="26">
        <f>ROUND(SUM(U16:V16),2)</f>
        <v>0</v>
      </c>
    </row>
    <row r="17" spans="1:23" x14ac:dyDescent="0.25">
      <c r="A17" s="37">
        <v>5242855</v>
      </c>
      <c r="B17" s="37" t="s">
        <v>636</v>
      </c>
      <c r="C17" s="38" t="s">
        <v>637</v>
      </c>
      <c r="D17" s="39" t="s">
        <v>14</v>
      </c>
      <c r="E17" s="39" t="s">
        <v>78</v>
      </c>
      <c r="F17" s="39" t="s">
        <v>638</v>
      </c>
      <c r="G17" s="39" t="s">
        <v>639</v>
      </c>
      <c r="H17" s="39" t="s">
        <v>638</v>
      </c>
      <c r="I17" s="39" t="s">
        <v>640</v>
      </c>
      <c r="J17" s="39" t="s">
        <v>641</v>
      </c>
      <c r="K17" s="40">
        <v>15</v>
      </c>
      <c r="L17" s="39">
        <v>460492</v>
      </c>
      <c r="M17" s="39">
        <v>665103</v>
      </c>
      <c r="N17" s="39">
        <v>1</v>
      </c>
      <c r="O17" s="41"/>
      <c r="P17" s="41"/>
      <c r="Q17" s="41"/>
      <c r="R17" s="25">
        <f t="shared" ref="R17:R37" si="1">ROUND(Q17*0.23,2)</f>
        <v>0</v>
      </c>
      <c r="S17" s="26">
        <f t="shared" ref="S17:S37" si="2">ROUND(SUM(Q17:R17),2)</f>
        <v>0</v>
      </c>
      <c r="T17" s="41"/>
      <c r="U17" s="41"/>
      <c r="V17" s="25">
        <f t="shared" ref="V17:V37" si="3">ROUND(U17*0.23,2)</f>
        <v>0</v>
      </c>
      <c r="W17" s="26">
        <f t="shared" ref="W17:W37" si="4">ROUND(SUM(U17:V17),2)</f>
        <v>0</v>
      </c>
    </row>
    <row r="18" spans="1:23" x14ac:dyDescent="0.25">
      <c r="A18" s="37">
        <v>5243192</v>
      </c>
      <c r="B18" s="37" t="s">
        <v>642</v>
      </c>
      <c r="C18" s="38" t="s">
        <v>643</v>
      </c>
      <c r="D18" s="39" t="s">
        <v>14</v>
      </c>
      <c r="E18" s="39" t="s">
        <v>78</v>
      </c>
      <c r="F18" s="39" t="s">
        <v>638</v>
      </c>
      <c r="G18" s="39" t="s">
        <v>639</v>
      </c>
      <c r="H18" s="39" t="s">
        <v>638</v>
      </c>
      <c r="I18" s="39" t="s">
        <v>644</v>
      </c>
      <c r="J18" s="39" t="s">
        <v>645</v>
      </c>
      <c r="K18" s="40">
        <v>8</v>
      </c>
      <c r="L18" s="39">
        <v>460568</v>
      </c>
      <c r="M18" s="39">
        <v>664966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5250708</v>
      </c>
      <c r="B19" s="37" t="s">
        <v>921</v>
      </c>
      <c r="C19" s="38" t="s">
        <v>922</v>
      </c>
      <c r="D19" s="39" t="s">
        <v>14</v>
      </c>
      <c r="E19" s="39" t="s">
        <v>78</v>
      </c>
      <c r="F19" s="39" t="s">
        <v>910</v>
      </c>
      <c r="G19" s="39" t="s">
        <v>923</v>
      </c>
      <c r="H19" s="39" t="s">
        <v>924</v>
      </c>
      <c r="I19" s="39" t="s">
        <v>25</v>
      </c>
      <c r="J19" s="39" t="s">
        <v>26</v>
      </c>
      <c r="K19" s="40">
        <v>3</v>
      </c>
      <c r="L19" s="39">
        <v>455806</v>
      </c>
      <c r="M19" s="39">
        <v>684850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5251161</v>
      </c>
      <c r="B20" s="37" t="s">
        <v>925</v>
      </c>
      <c r="C20" s="38" t="s">
        <v>926</v>
      </c>
      <c r="D20" s="39" t="s">
        <v>14</v>
      </c>
      <c r="E20" s="39" t="s">
        <v>78</v>
      </c>
      <c r="F20" s="39" t="s">
        <v>910</v>
      </c>
      <c r="G20" s="39" t="s">
        <v>927</v>
      </c>
      <c r="H20" s="39" t="s">
        <v>928</v>
      </c>
      <c r="I20" s="39" t="s">
        <v>17</v>
      </c>
      <c r="J20" s="39" t="s">
        <v>18</v>
      </c>
      <c r="K20" s="40">
        <v>25</v>
      </c>
      <c r="L20" s="39">
        <v>459969</v>
      </c>
      <c r="M20" s="39">
        <v>688182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5251321</v>
      </c>
      <c r="B21" s="37" t="s">
        <v>929</v>
      </c>
      <c r="C21" s="38" t="s">
        <v>930</v>
      </c>
      <c r="D21" s="39" t="s">
        <v>14</v>
      </c>
      <c r="E21" s="39" t="s">
        <v>78</v>
      </c>
      <c r="F21" s="39" t="s">
        <v>931</v>
      </c>
      <c r="G21" s="39" t="s">
        <v>932</v>
      </c>
      <c r="H21" s="39" t="s">
        <v>933</v>
      </c>
      <c r="I21" s="39" t="s">
        <v>17</v>
      </c>
      <c r="J21" s="39" t="s">
        <v>18</v>
      </c>
      <c r="K21" s="40">
        <v>23</v>
      </c>
      <c r="L21" s="39">
        <v>474454</v>
      </c>
      <c r="M21" s="39">
        <v>658080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25">
      <c r="A22" s="37">
        <v>5251545</v>
      </c>
      <c r="B22" s="37" t="s">
        <v>934</v>
      </c>
      <c r="C22" s="38" t="s">
        <v>935</v>
      </c>
      <c r="D22" s="39" t="s">
        <v>14</v>
      </c>
      <c r="E22" s="39" t="s">
        <v>78</v>
      </c>
      <c r="F22" s="39" t="s">
        <v>931</v>
      </c>
      <c r="G22" s="39" t="s">
        <v>936</v>
      </c>
      <c r="H22" s="39" t="s">
        <v>937</v>
      </c>
      <c r="I22" s="39" t="s">
        <v>17</v>
      </c>
      <c r="J22" s="39" t="s">
        <v>18</v>
      </c>
      <c r="K22" s="40">
        <v>58</v>
      </c>
      <c r="L22" s="39">
        <v>472377</v>
      </c>
      <c r="M22" s="39">
        <v>655910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25">
      <c r="A23" s="37">
        <v>5251854</v>
      </c>
      <c r="B23" s="37" t="s">
        <v>938</v>
      </c>
      <c r="C23" s="38" t="s">
        <v>939</v>
      </c>
      <c r="D23" s="39" t="s">
        <v>14</v>
      </c>
      <c r="E23" s="39" t="s">
        <v>78</v>
      </c>
      <c r="F23" s="39" t="s">
        <v>931</v>
      </c>
      <c r="G23" s="39" t="s">
        <v>940</v>
      </c>
      <c r="H23" s="39" t="s">
        <v>941</v>
      </c>
      <c r="I23" s="39" t="s">
        <v>17</v>
      </c>
      <c r="J23" s="39" t="s">
        <v>18</v>
      </c>
      <c r="K23" s="40">
        <v>124</v>
      </c>
      <c r="L23" s="39">
        <v>469098</v>
      </c>
      <c r="M23" s="39">
        <v>664537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  <row r="24" spans="1:23" x14ac:dyDescent="0.25">
      <c r="A24" s="37">
        <v>9633376</v>
      </c>
      <c r="B24" s="37" t="s">
        <v>942</v>
      </c>
      <c r="C24" s="38" t="s">
        <v>943</v>
      </c>
      <c r="D24" s="39" t="s">
        <v>14</v>
      </c>
      <c r="E24" s="39" t="s">
        <v>78</v>
      </c>
      <c r="F24" s="39" t="s">
        <v>931</v>
      </c>
      <c r="G24" s="39" t="s">
        <v>944</v>
      </c>
      <c r="H24" s="39" t="s">
        <v>945</v>
      </c>
      <c r="I24" s="39" t="s">
        <v>17</v>
      </c>
      <c r="J24" s="39" t="s">
        <v>18</v>
      </c>
      <c r="K24" s="40" t="s">
        <v>83</v>
      </c>
      <c r="L24" s="39">
        <v>464961</v>
      </c>
      <c r="M24" s="39">
        <v>662038</v>
      </c>
      <c r="N24" s="39">
        <v>1</v>
      </c>
      <c r="O24" s="41"/>
      <c r="P24" s="41"/>
      <c r="Q24" s="41"/>
      <c r="R24" s="25">
        <f t="shared" si="1"/>
        <v>0</v>
      </c>
      <c r="S24" s="26">
        <f t="shared" si="2"/>
        <v>0</v>
      </c>
      <c r="T24" s="41"/>
      <c r="U24" s="41"/>
      <c r="V24" s="25">
        <f t="shared" si="3"/>
        <v>0</v>
      </c>
      <c r="W24" s="26">
        <f t="shared" si="4"/>
        <v>0</v>
      </c>
    </row>
    <row r="25" spans="1:23" x14ac:dyDescent="0.25">
      <c r="A25" s="37">
        <v>5252567</v>
      </c>
      <c r="B25" s="37" t="s">
        <v>947</v>
      </c>
      <c r="C25" s="38" t="s">
        <v>948</v>
      </c>
      <c r="D25" s="39" t="s">
        <v>14</v>
      </c>
      <c r="E25" s="39" t="s">
        <v>78</v>
      </c>
      <c r="F25" s="39" t="s">
        <v>946</v>
      </c>
      <c r="G25" s="39" t="s">
        <v>949</v>
      </c>
      <c r="H25" s="39" t="s">
        <v>950</v>
      </c>
      <c r="I25" s="39" t="s">
        <v>17</v>
      </c>
      <c r="J25" s="39" t="s">
        <v>18</v>
      </c>
      <c r="K25" s="40">
        <v>18</v>
      </c>
      <c r="L25" s="39">
        <v>476986</v>
      </c>
      <c r="M25" s="39">
        <v>652836</v>
      </c>
      <c r="N25" s="39">
        <v>1</v>
      </c>
      <c r="O25" s="41"/>
      <c r="P25" s="41"/>
      <c r="Q25" s="41"/>
      <c r="R25" s="25">
        <f t="shared" si="1"/>
        <v>0</v>
      </c>
      <c r="S25" s="26">
        <f t="shared" si="2"/>
        <v>0</v>
      </c>
      <c r="T25" s="41"/>
      <c r="U25" s="41"/>
      <c r="V25" s="25">
        <f t="shared" si="3"/>
        <v>0</v>
      </c>
      <c r="W25" s="26">
        <f t="shared" si="4"/>
        <v>0</v>
      </c>
    </row>
    <row r="26" spans="1:23" x14ac:dyDescent="0.25">
      <c r="A26" s="37">
        <v>5253232</v>
      </c>
      <c r="B26" s="37" t="s">
        <v>951</v>
      </c>
      <c r="C26" s="38" t="s">
        <v>952</v>
      </c>
      <c r="D26" s="39" t="s">
        <v>14</v>
      </c>
      <c r="E26" s="39" t="s">
        <v>78</v>
      </c>
      <c r="F26" s="39" t="s">
        <v>946</v>
      </c>
      <c r="G26" s="39" t="s">
        <v>953</v>
      </c>
      <c r="H26" s="39" t="s">
        <v>946</v>
      </c>
      <c r="I26" s="39" t="s">
        <v>35</v>
      </c>
      <c r="J26" s="39" t="s">
        <v>36</v>
      </c>
      <c r="K26" s="40">
        <v>23</v>
      </c>
      <c r="L26" s="39">
        <v>479649</v>
      </c>
      <c r="M26" s="39">
        <v>653295</v>
      </c>
      <c r="N26" s="39">
        <v>1</v>
      </c>
      <c r="O26" s="41"/>
      <c r="P26" s="41"/>
      <c r="Q26" s="41"/>
      <c r="R26" s="25">
        <f t="shared" si="1"/>
        <v>0</v>
      </c>
      <c r="S26" s="26">
        <f t="shared" si="2"/>
        <v>0</v>
      </c>
      <c r="T26" s="41"/>
      <c r="U26" s="41"/>
      <c r="V26" s="25">
        <f t="shared" si="3"/>
        <v>0</v>
      </c>
      <c r="W26" s="26">
        <f t="shared" si="4"/>
        <v>0</v>
      </c>
    </row>
    <row r="27" spans="1:23" x14ac:dyDescent="0.25">
      <c r="A27" s="37">
        <v>5253817</v>
      </c>
      <c r="B27" s="37" t="s">
        <v>992</v>
      </c>
      <c r="C27" s="38" t="s">
        <v>993</v>
      </c>
      <c r="D27" s="39" t="s">
        <v>14</v>
      </c>
      <c r="E27" s="39" t="s">
        <v>78</v>
      </c>
      <c r="F27" s="39" t="s">
        <v>989</v>
      </c>
      <c r="G27" s="39" t="s">
        <v>994</v>
      </c>
      <c r="H27" s="39" t="s">
        <v>995</v>
      </c>
      <c r="I27" s="39" t="s">
        <v>755</v>
      </c>
      <c r="J27" s="39" t="s">
        <v>756</v>
      </c>
      <c r="K27" s="40">
        <v>47</v>
      </c>
      <c r="L27" s="39">
        <v>469045</v>
      </c>
      <c r="M27" s="39">
        <v>671658</v>
      </c>
      <c r="N27" s="39">
        <v>1</v>
      </c>
      <c r="O27" s="41"/>
      <c r="P27" s="41"/>
      <c r="Q27" s="41"/>
      <c r="R27" s="25">
        <f t="shared" si="1"/>
        <v>0</v>
      </c>
      <c r="S27" s="26">
        <f t="shared" si="2"/>
        <v>0</v>
      </c>
      <c r="T27" s="41"/>
      <c r="U27" s="41"/>
      <c r="V27" s="25">
        <f t="shared" si="3"/>
        <v>0</v>
      </c>
      <c r="W27" s="26">
        <f t="shared" si="4"/>
        <v>0</v>
      </c>
    </row>
    <row r="28" spans="1:23" x14ac:dyDescent="0.25">
      <c r="A28" s="37">
        <v>5254709</v>
      </c>
      <c r="B28" s="37" t="s">
        <v>996</v>
      </c>
      <c r="C28" s="38" t="s">
        <v>997</v>
      </c>
      <c r="D28" s="39" t="s">
        <v>14</v>
      </c>
      <c r="E28" s="39" t="s">
        <v>78</v>
      </c>
      <c r="F28" s="39" t="s">
        <v>989</v>
      </c>
      <c r="G28" s="39" t="s">
        <v>998</v>
      </c>
      <c r="H28" s="39" t="s">
        <v>999</v>
      </c>
      <c r="I28" s="39" t="s">
        <v>25</v>
      </c>
      <c r="J28" s="39" t="s">
        <v>26</v>
      </c>
      <c r="K28" s="40">
        <v>24</v>
      </c>
      <c r="L28" s="39">
        <v>468777</v>
      </c>
      <c r="M28" s="39">
        <v>681352</v>
      </c>
      <c r="N28" s="39">
        <v>1</v>
      </c>
      <c r="O28" s="41"/>
      <c r="P28" s="41"/>
      <c r="Q28" s="41"/>
      <c r="R28" s="25">
        <f t="shared" si="1"/>
        <v>0</v>
      </c>
      <c r="S28" s="26">
        <f t="shared" si="2"/>
        <v>0</v>
      </c>
      <c r="T28" s="41"/>
      <c r="U28" s="41"/>
      <c r="V28" s="25">
        <f t="shared" si="3"/>
        <v>0</v>
      </c>
      <c r="W28" s="26">
        <f t="shared" si="4"/>
        <v>0</v>
      </c>
    </row>
    <row r="29" spans="1:23" x14ac:dyDescent="0.25">
      <c r="A29" s="37">
        <v>5256124</v>
      </c>
      <c r="B29" s="37" t="s">
        <v>1000</v>
      </c>
      <c r="C29" s="38" t="s">
        <v>1001</v>
      </c>
      <c r="D29" s="39" t="s">
        <v>14</v>
      </c>
      <c r="E29" s="39" t="s">
        <v>78</v>
      </c>
      <c r="F29" s="39" t="s">
        <v>989</v>
      </c>
      <c r="G29" s="39" t="s">
        <v>1002</v>
      </c>
      <c r="H29" s="39" t="s">
        <v>1003</v>
      </c>
      <c r="I29" s="39" t="s">
        <v>739</v>
      </c>
      <c r="J29" s="39" t="s">
        <v>740</v>
      </c>
      <c r="K29" s="40">
        <v>2</v>
      </c>
      <c r="L29" s="39">
        <v>465018</v>
      </c>
      <c r="M29" s="39">
        <v>675754</v>
      </c>
      <c r="N29" s="39">
        <v>1</v>
      </c>
      <c r="O29" s="41"/>
      <c r="P29" s="41"/>
      <c r="Q29" s="41"/>
      <c r="R29" s="25">
        <f t="shared" si="1"/>
        <v>0</v>
      </c>
      <c r="S29" s="26">
        <f t="shared" si="2"/>
        <v>0</v>
      </c>
      <c r="T29" s="41"/>
      <c r="U29" s="41"/>
      <c r="V29" s="25">
        <f t="shared" si="3"/>
        <v>0</v>
      </c>
      <c r="W29" s="26">
        <f t="shared" si="4"/>
        <v>0</v>
      </c>
    </row>
    <row r="30" spans="1:23" x14ac:dyDescent="0.25">
      <c r="A30" s="37">
        <v>5257206</v>
      </c>
      <c r="B30" s="37" t="s">
        <v>1008</v>
      </c>
      <c r="C30" s="38" t="s">
        <v>1009</v>
      </c>
      <c r="D30" s="39" t="s">
        <v>14</v>
      </c>
      <c r="E30" s="39" t="s">
        <v>78</v>
      </c>
      <c r="F30" s="39" t="s">
        <v>989</v>
      </c>
      <c r="G30" s="39" t="s">
        <v>1010</v>
      </c>
      <c r="H30" s="39" t="s">
        <v>1011</v>
      </c>
      <c r="I30" s="39" t="s">
        <v>17</v>
      </c>
      <c r="J30" s="39" t="s">
        <v>18</v>
      </c>
      <c r="K30" s="40">
        <v>14</v>
      </c>
      <c r="L30" s="39">
        <v>469333</v>
      </c>
      <c r="M30" s="39">
        <v>686948</v>
      </c>
      <c r="N30" s="39">
        <v>1</v>
      </c>
      <c r="O30" s="41"/>
      <c r="P30" s="41"/>
      <c r="Q30" s="41"/>
      <c r="R30" s="25">
        <f t="shared" si="1"/>
        <v>0</v>
      </c>
      <c r="S30" s="26">
        <f t="shared" si="2"/>
        <v>0</v>
      </c>
      <c r="T30" s="41"/>
      <c r="U30" s="41"/>
      <c r="V30" s="25">
        <f t="shared" si="3"/>
        <v>0</v>
      </c>
      <c r="W30" s="26">
        <f t="shared" si="4"/>
        <v>0</v>
      </c>
    </row>
    <row r="31" spans="1:23" x14ac:dyDescent="0.25">
      <c r="A31" s="37">
        <v>5259666</v>
      </c>
      <c r="B31" s="37" t="s">
        <v>1216</v>
      </c>
      <c r="C31" s="38" t="s">
        <v>1217</v>
      </c>
      <c r="D31" s="39" t="s">
        <v>14</v>
      </c>
      <c r="E31" s="39" t="s">
        <v>78</v>
      </c>
      <c r="F31" s="39" t="s">
        <v>1201</v>
      </c>
      <c r="G31" s="39" t="s">
        <v>1218</v>
      </c>
      <c r="H31" s="39" t="s">
        <v>1219</v>
      </c>
      <c r="I31" s="39" t="s">
        <v>98</v>
      </c>
      <c r="J31" s="39" t="s">
        <v>99</v>
      </c>
      <c r="K31" s="40">
        <v>8</v>
      </c>
      <c r="L31" s="39">
        <v>457331</v>
      </c>
      <c r="M31" s="39">
        <v>678003</v>
      </c>
      <c r="N31" s="39">
        <v>1</v>
      </c>
      <c r="O31" s="41"/>
      <c r="P31" s="41"/>
      <c r="Q31" s="41"/>
      <c r="R31" s="25">
        <f t="shared" si="1"/>
        <v>0</v>
      </c>
      <c r="S31" s="26">
        <f t="shared" si="2"/>
        <v>0</v>
      </c>
      <c r="T31" s="41"/>
      <c r="U31" s="41"/>
      <c r="V31" s="25">
        <f t="shared" si="3"/>
        <v>0</v>
      </c>
      <c r="W31" s="26">
        <f t="shared" si="4"/>
        <v>0</v>
      </c>
    </row>
    <row r="32" spans="1:23" x14ac:dyDescent="0.25">
      <c r="A32" s="37">
        <v>5260833</v>
      </c>
      <c r="B32" s="37" t="s">
        <v>1220</v>
      </c>
      <c r="C32" s="38" t="s">
        <v>1221</v>
      </c>
      <c r="D32" s="39" t="s">
        <v>14</v>
      </c>
      <c r="E32" s="39" t="s">
        <v>78</v>
      </c>
      <c r="F32" s="39" t="s">
        <v>1201</v>
      </c>
      <c r="G32" s="39" t="s">
        <v>1222</v>
      </c>
      <c r="H32" s="39" t="s">
        <v>1201</v>
      </c>
      <c r="I32" s="39" t="s">
        <v>569</v>
      </c>
      <c r="J32" s="39" t="s">
        <v>570</v>
      </c>
      <c r="K32" s="40">
        <v>39</v>
      </c>
      <c r="L32" s="39">
        <v>455892</v>
      </c>
      <c r="M32" s="39">
        <v>674794</v>
      </c>
      <c r="N32" s="39">
        <v>1</v>
      </c>
      <c r="O32" s="41"/>
      <c r="P32" s="41"/>
      <c r="Q32" s="41"/>
      <c r="R32" s="25">
        <f t="shared" si="1"/>
        <v>0</v>
      </c>
      <c r="S32" s="26">
        <f t="shared" si="2"/>
        <v>0</v>
      </c>
      <c r="T32" s="41"/>
      <c r="U32" s="41"/>
      <c r="V32" s="25">
        <f t="shared" si="3"/>
        <v>0</v>
      </c>
      <c r="W32" s="26">
        <f t="shared" si="4"/>
        <v>0</v>
      </c>
    </row>
    <row r="33" spans="1:23" x14ac:dyDescent="0.25">
      <c r="A33" s="37">
        <v>5247943</v>
      </c>
      <c r="B33" s="37" t="s">
        <v>1851</v>
      </c>
      <c r="C33" s="38" t="s">
        <v>1852</v>
      </c>
      <c r="D33" s="39" t="s">
        <v>14</v>
      </c>
      <c r="E33" s="39" t="s">
        <v>78</v>
      </c>
      <c r="F33" s="39" t="s">
        <v>910</v>
      </c>
      <c r="G33" s="39" t="s">
        <v>1853</v>
      </c>
      <c r="H33" s="39" t="s">
        <v>910</v>
      </c>
      <c r="I33" s="39" t="s">
        <v>640</v>
      </c>
      <c r="J33" s="39" t="s">
        <v>641</v>
      </c>
      <c r="K33" s="40">
        <v>27</v>
      </c>
      <c r="L33" s="39">
        <v>463370</v>
      </c>
      <c r="M33" s="39">
        <v>689706</v>
      </c>
      <c r="N33" s="39">
        <v>1</v>
      </c>
      <c r="O33" s="41"/>
      <c r="P33" s="41"/>
      <c r="Q33" s="41"/>
      <c r="R33" s="25">
        <f t="shared" si="1"/>
        <v>0</v>
      </c>
      <c r="S33" s="26">
        <f t="shared" si="2"/>
        <v>0</v>
      </c>
      <c r="T33" s="41"/>
      <c r="U33" s="41"/>
      <c r="V33" s="25">
        <f t="shared" si="3"/>
        <v>0</v>
      </c>
      <c r="W33" s="26">
        <f t="shared" si="4"/>
        <v>0</v>
      </c>
    </row>
    <row r="34" spans="1:23" x14ac:dyDescent="0.25">
      <c r="A34" s="37">
        <v>5247733</v>
      </c>
      <c r="B34" s="37" t="s">
        <v>1854</v>
      </c>
      <c r="C34" s="38" t="s">
        <v>1855</v>
      </c>
      <c r="D34" s="39" t="s">
        <v>14</v>
      </c>
      <c r="E34" s="39" t="s">
        <v>78</v>
      </c>
      <c r="F34" s="39" t="s">
        <v>910</v>
      </c>
      <c r="G34" s="39" t="s">
        <v>1853</v>
      </c>
      <c r="H34" s="39" t="s">
        <v>910</v>
      </c>
      <c r="I34" s="39" t="s">
        <v>1856</v>
      </c>
      <c r="J34" s="39" t="s">
        <v>1857</v>
      </c>
      <c r="K34" s="40">
        <v>3</v>
      </c>
      <c r="L34" s="39">
        <v>464358</v>
      </c>
      <c r="M34" s="39">
        <v>690015</v>
      </c>
      <c r="N34" s="39">
        <v>1</v>
      </c>
      <c r="O34" s="41"/>
      <c r="P34" s="41"/>
      <c r="Q34" s="41"/>
      <c r="R34" s="25">
        <f t="shared" si="1"/>
        <v>0</v>
      </c>
      <c r="S34" s="26">
        <f t="shared" si="2"/>
        <v>0</v>
      </c>
      <c r="T34" s="41"/>
      <c r="U34" s="41"/>
      <c r="V34" s="25">
        <f t="shared" si="3"/>
        <v>0</v>
      </c>
      <c r="W34" s="26">
        <f t="shared" si="4"/>
        <v>0</v>
      </c>
    </row>
    <row r="35" spans="1:23" x14ac:dyDescent="0.25">
      <c r="A35" s="37">
        <v>5232960</v>
      </c>
      <c r="B35" s="37" t="s">
        <v>1858</v>
      </c>
      <c r="C35" s="38" t="s">
        <v>1859</v>
      </c>
      <c r="D35" s="39" t="s">
        <v>14</v>
      </c>
      <c r="E35" s="39" t="s">
        <v>78</v>
      </c>
      <c r="F35" s="39" t="s">
        <v>931</v>
      </c>
      <c r="G35" s="39" t="s">
        <v>1860</v>
      </c>
      <c r="H35" s="39" t="s">
        <v>931</v>
      </c>
      <c r="I35" s="39" t="s">
        <v>1748</v>
      </c>
      <c r="J35" s="39" t="s">
        <v>1749</v>
      </c>
      <c r="K35" s="40" t="s">
        <v>635</v>
      </c>
      <c r="L35" s="39">
        <v>469168</v>
      </c>
      <c r="M35" s="39">
        <v>659281</v>
      </c>
      <c r="N35" s="39">
        <v>1</v>
      </c>
      <c r="O35" s="41"/>
      <c r="P35" s="41"/>
      <c r="Q35" s="41"/>
      <c r="R35" s="25">
        <f t="shared" si="1"/>
        <v>0</v>
      </c>
      <c r="S35" s="26">
        <f t="shared" si="2"/>
        <v>0</v>
      </c>
      <c r="T35" s="41"/>
      <c r="U35" s="41"/>
      <c r="V35" s="25">
        <f t="shared" si="3"/>
        <v>0</v>
      </c>
      <c r="W35" s="26">
        <f t="shared" si="4"/>
        <v>0</v>
      </c>
    </row>
    <row r="36" spans="1:23" x14ac:dyDescent="0.25">
      <c r="A36" s="37">
        <v>5232874</v>
      </c>
      <c r="B36" s="37" t="s">
        <v>1861</v>
      </c>
      <c r="C36" s="38" t="s">
        <v>1862</v>
      </c>
      <c r="D36" s="39" t="s">
        <v>14</v>
      </c>
      <c r="E36" s="39" t="s">
        <v>78</v>
      </c>
      <c r="F36" s="39" t="s">
        <v>931</v>
      </c>
      <c r="G36" s="39" t="s">
        <v>1860</v>
      </c>
      <c r="H36" s="39" t="s">
        <v>931</v>
      </c>
      <c r="I36" s="39" t="s">
        <v>1863</v>
      </c>
      <c r="J36" s="39" t="s">
        <v>687</v>
      </c>
      <c r="K36" s="40">
        <v>7</v>
      </c>
      <c r="L36" s="39">
        <v>469096</v>
      </c>
      <c r="M36" s="39">
        <v>658626</v>
      </c>
      <c r="N36" s="39">
        <v>1</v>
      </c>
      <c r="O36" s="41"/>
      <c r="P36" s="41"/>
      <c r="Q36" s="41"/>
      <c r="R36" s="25">
        <f t="shared" si="1"/>
        <v>0</v>
      </c>
      <c r="S36" s="26">
        <f t="shared" si="2"/>
        <v>0</v>
      </c>
      <c r="T36" s="41"/>
      <c r="U36" s="41"/>
      <c r="V36" s="25">
        <f t="shared" si="3"/>
        <v>0</v>
      </c>
      <c r="W36" s="26">
        <f t="shared" si="4"/>
        <v>0</v>
      </c>
    </row>
    <row r="37" spans="1:23" x14ac:dyDescent="0.25">
      <c r="A37" s="37">
        <v>5239421</v>
      </c>
      <c r="B37" s="37" t="s">
        <v>1887</v>
      </c>
      <c r="C37" s="38" t="s">
        <v>1888</v>
      </c>
      <c r="D37" s="39" t="s">
        <v>14</v>
      </c>
      <c r="E37" s="39" t="s">
        <v>78</v>
      </c>
      <c r="F37" s="39" t="s">
        <v>989</v>
      </c>
      <c r="G37" s="39" t="s">
        <v>1886</v>
      </c>
      <c r="H37" s="39" t="s">
        <v>989</v>
      </c>
      <c r="I37" s="39" t="s">
        <v>1889</v>
      </c>
      <c r="J37" s="39" t="s">
        <v>1890</v>
      </c>
      <c r="K37" s="40">
        <v>32</v>
      </c>
      <c r="L37" s="39">
        <v>466641</v>
      </c>
      <c r="M37" s="39">
        <v>679955</v>
      </c>
      <c r="N37" s="39">
        <v>1</v>
      </c>
      <c r="O37" s="41"/>
      <c r="P37" s="41"/>
      <c r="Q37" s="41"/>
      <c r="R37" s="25">
        <f t="shared" si="1"/>
        <v>0</v>
      </c>
      <c r="S37" s="26">
        <f t="shared" si="2"/>
        <v>0</v>
      </c>
      <c r="T37" s="41"/>
      <c r="U37" s="41"/>
      <c r="V37" s="25">
        <f t="shared" si="3"/>
        <v>0</v>
      </c>
      <c r="W37" s="26">
        <f t="shared" si="4"/>
        <v>0</v>
      </c>
    </row>
  </sheetData>
  <sheetProtection algorithmName="SHA-512" hashValue="/Cy52E8GchgMqS4X+7Wtw6hO5KSBdHqgcMaLGnjtQ/DsZBSfQpoH5kiS4e2HRdRF5MWqsziVed4t0+x4zxOgfw==" saltValue="G3sfE7Ja4D4FEjHpk3wIAA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17"/>
  <sheetViews>
    <sheetView topLeftCell="H12" workbookViewId="0">
      <selection activeCell="R17" sqref="R17"/>
    </sheetView>
  </sheetViews>
  <sheetFormatPr defaultColWidth="8.7109375" defaultRowHeight="15" x14ac:dyDescent="0.25"/>
  <cols>
    <col min="1" max="1" width="8.7109375" style="4"/>
    <col min="2" max="2" width="10.28515625" style="4" customWidth="1"/>
    <col min="3" max="11" width="8.7109375" style="4"/>
    <col min="12" max="12" width="14.5703125" style="4" customWidth="1"/>
    <col min="13" max="14" width="8.7109375" style="4"/>
    <col min="15" max="15" width="17.140625" style="4" customWidth="1"/>
    <col min="16" max="16" width="12.42578125" style="4" customWidth="1"/>
    <col min="17" max="17" width="18" style="4" customWidth="1"/>
    <col min="18" max="18" width="8.7109375" style="4"/>
    <col min="19" max="19" width="15.28515625" style="4" customWidth="1"/>
    <col min="20" max="20" width="8.7109375" style="4"/>
    <col min="21" max="21" width="21.5703125" style="4" customWidth="1"/>
    <col min="22" max="22" width="8.7109375" style="4"/>
    <col min="23" max="23" width="17" style="4" customWidth="1"/>
    <col min="24" max="16384" width="8.7109375" style="4"/>
  </cols>
  <sheetData>
    <row r="1" spans="1:23" ht="15.75" thickBot="1" x14ac:dyDescent="0.3">
      <c r="A1" s="1" t="s">
        <v>2048</v>
      </c>
      <c r="B1" s="1" t="s">
        <v>2050</v>
      </c>
      <c r="C1" s="1" t="s">
        <v>2052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2072</v>
      </c>
      <c r="B2" s="1">
        <f>M14</f>
        <v>2</v>
      </c>
      <c r="C2" s="1" t="str">
        <f>E16</f>
        <v>SOPOT</v>
      </c>
      <c r="D2" s="1"/>
      <c r="E2" s="1"/>
      <c r="F2" s="1"/>
      <c r="G2" s="57" t="s">
        <v>2079</v>
      </c>
      <c r="H2" s="58"/>
      <c r="I2" s="59"/>
      <c r="J2" s="60" t="s">
        <v>2080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2081</v>
      </c>
      <c r="G3" s="7" t="s">
        <v>2082</v>
      </c>
      <c r="H3" s="1" t="s">
        <v>2083</v>
      </c>
      <c r="I3" s="8" t="s">
        <v>2084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2085</v>
      </c>
      <c r="Q3" s="1" t="s">
        <v>2086</v>
      </c>
      <c r="S3" s="1"/>
      <c r="T3" s="1"/>
      <c r="U3" s="1"/>
      <c r="V3" s="1"/>
    </row>
    <row r="4" spans="1:23" ht="45" x14ac:dyDescent="0.25">
      <c r="A4" s="50" t="s">
        <v>2087</v>
      </c>
      <c r="B4" s="50"/>
      <c r="C4" s="50"/>
      <c r="D4" s="50"/>
      <c r="E4" s="50"/>
      <c r="F4" s="10" t="s">
        <v>2088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ROUND(SUM(Q16:Q17)*60,2)</f>
        <v>0</v>
      </c>
      <c r="K4" s="2">
        <f>SUM(R16:R17)*60</f>
        <v>0</v>
      </c>
      <c r="L4" s="29">
        <f>SUM(S16:S17)*60</f>
        <v>0</v>
      </c>
      <c r="N4" s="51" t="s">
        <v>2089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2090</v>
      </c>
      <c r="B5" s="50"/>
      <c r="C5" s="50"/>
      <c r="D5" s="50"/>
      <c r="E5" s="50"/>
      <c r="F5" s="10" t="s">
        <v>2091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ROUND(SUM(U16:U17)*60,2)</f>
        <v>0</v>
      </c>
      <c r="K5" s="2">
        <f>SUM(V16:V17)*60</f>
        <v>0</v>
      </c>
      <c r="L5" s="29">
        <f>SUM(W16:W17)*60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2092</v>
      </c>
      <c r="B6" s="53"/>
      <c r="C6" s="53"/>
      <c r="D6" s="53"/>
      <c r="E6" s="53"/>
      <c r="F6" s="3" t="s">
        <v>2093</v>
      </c>
      <c r="G6" s="15"/>
      <c r="H6" s="12">
        <f t="shared" ref="H6:H10" si="0">G6*0.23</f>
        <v>0</v>
      </c>
      <c r="I6" s="30">
        <f>ROUND(G6+H6,2)</f>
        <v>0</v>
      </c>
      <c r="J6" s="54" t="s">
        <v>2094</v>
      </c>
      <c r="K6" s="55"/>
      <c r="L6" s="56"/>
      <c r="P6" s="9" t="s">
        <v>2085</v>
      </c>
      <c r="Q6" s="1" t="s">
        <v>2086</v>
      </c>
      <c r="S6" s="5"/>
      <c r="T6" s="5"/>
    </row>
    <row r="7" spans="1:23" ht="68.25" x14ac:dyDescent="0.25">
      <c r="A7" s="53" t="s">
        <v>2095</v>
      </c>
      <c r="B7" s="53"/>
      <c r="C7" s="53"/>
      <c r="D7" s="53"/>
      <c r="E7" s="53"/>
      <c r="F7" s="3" t="s">
        <v>2096</v>
      </c>
      <c r="G7" s="15"/>
      <c r="H7" s="12">
        <f t="shared" si="0"/>
        <v>0</v>
      </c>
      <c r="I7" s="30">
        <f>ROUND(G6+H6,2)</f>
        <v>0</v>
      </c>
      <c r="J7" s="54" t="s">
        <v>2094</v>
      </c>
      <c r="K7" s="55"/>
      <c r="L7" s="56"/>
      <c r="P7" s="9"/>
      <c r="Q7" s="1"/>
      <c r="S7" s="5"/>
      <c r="T7" s="5"/>
    </row>
    <row r="8" spans="1:23" ht="57" x14ac:dyDescent="0.25">
      <c r="A8" s="53" t="s">
        <v>2097</v>
      </c>
      <c r="B8" s="53"/>
      <c r="C8" s="53"/>
      <c r="D8" s="53"/>
      <c r="E8" s="53"/>
      <c r="F8" s="3" t="s">
        <v>2098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2099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2100</v>
      </c>
      <c r="B9" s="65"/>
      <c r="C9" s="65"/>
      <c r="D9" s="65"/>
      <c r="E9" s="65"/>
      <c r="F9" s="3" t="s">
        <v>2101</v>
      </c>
      <c r="G9" s="15"/>
      <c r="H9" s="12">
        <f t="shared" si="0"/>
        <v>0</v>
      </c>
      <c r="I9" s="30">
        <f>ROUND(G9+H9,2)</f>
        <v>0</v>
      </c>
      <c r="J9" s="66" t="s">
        <v>2094</v>
      </c>
      <c r="K9" s="67"/>
      <c r="L9" s="68"/>
      <c r="M9" s="1"/>
      <c r="N9" s="16"/>
    </row>
    <row r="10" spans="1:23" ht="57.75" thickBot="1" x14ac:dyDescent="0.3">
      <c r="A10" s="65" t="s">
        <v>2102</v>
      </c>
      <c r="B10" s="65"/>
      <c r="C10" s="65"/>
      <c r="D10" s="65"/>
      <c r="E10" s="65"/>
      <c r="F10" s="3" t="s">
        <v>2103</v>
      </c>
      <c r="G10" s="17"/>
      <c r="H10" s="18">
        <f t="shared" si="0"/>
        <v>0</v>
      </c>
      <c r="I10" s="30">
        <f>ROUND(G10+H10,2)</f>
        <v>0</v>
      </c>
      <c r="J10" s="69" t="s">
        <v>2094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2104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2105</v>
      </c>
      <c r="I12" s="75"/>
      <c r="J12" s="76"/>
      <c r="K12" s="76"/>
      <c r="L12" s="77"/>
      <c r="M12" s="78" t="s">
        <v>2106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6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2</v>
      </c>
      <c r="N14" s="23">
        <f>SUM(N16:N17)</f>
        <v>2</v>
      </c>
      <c r="P14" s="63" t="s">
        <v>2107</v>
      </c>
      <c r="Q14" s="64"/>
      <c r="R14" s="64"/>
      <c r="S14" s="64"/>
      <c r="T14" s="63" t="s">
        <v>2108</v>
      </c>
      <c r="U14" s="64"/>
      <c r="V14" s="64"/>
      <c r="W14" s="64"/>
    </row>
    <row r="15" spans="1:23" ht="78.7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2046</v>
      </c>
      <c r="O15" s="24" t="s">
        <v>2109</v>
      </c>
      <c r="P15" s="24" t="s">
        <v>2110</v>
      </c>
      <c r="Q15" s="24" t="s">
        <v>2111</v>
      </c>
      <c r="R15" s="24" t="s">
        <v>2112</v>
      </c>
      <c r="S15" s="24" t="s">
        <v>2113</v>
      </c>
      <c r="T15" s="24" t="s">
        <v>2114</v>
      </c>
      <c r="U15" s="24" t="s">
        <v>2111</v>
      </c>
      <c r="V15" s="24" t="s">
        <v>2112</v>
      </c>
      <c r="W15" s="24" t="s">
        <v>2113</v>
      </c>
    </row>
    <row r="16" spans="1:23" x14ac:dyDescent="0.25">
      <c r="A16" s="37">
        <v>5404899</v>
      </c>
      <c r="B16" s="37" t="s">
        <v>1866</v>
      </c>
      <c r="C16" s="38" t="s">
        <v>1867</v>
      </c>
      <c r="D16" s="39" t="s">
        <v>14</v>
      </c>
      <c r="E16" s="39" t="s">
        <v>1864</v>
      </c>
      <c r="F16" s="39" t="s">
        <v>1864</v>
      </c>
      <c r="G16" s="39" t="s">
        <v>1865</v>
      </c>
      <c r="H16" s="39" t="s">
        <v>1864</v>
      </c>
      <c r="I16" s="39" t="s">
        <v>1750</v>
      </c>
      <c r="J16" s="39" t="s">
        <v>1751</v>
      </c>
      <c r="K16" s="40">
        <v>35</v>
      </c>
      <c r="L16" s="39">
        <v>471681</v>
      </c>
      <c r="M16" s="39">
        <v>729711</v>
      </c>
      <c r="N16" s="39">
        <v>1</v>
      </c>
      <c r="O16" s="41"/>
      <c r="P16" s="41"/>
      <c r="Q16" s="41"/>
      <c r="R16" s="25">
        <f>ROUND(Q16*0.23,2)</f>
        <v>0</v>
      </c>
      <c r="S16" s="26">
        <f>ROUND(SUM(Q16:R16),2)</f>
        <v>0</v>
      </c>
      <c r="T16" s="41"/>
      <c r="U16" s="41"/>
      <c r="V16" s="25">
        <f>ROUND(U16*0.23,2)</f>
        <v>0</v>
      </c>
      <c r="W16" s="26">
        <f>ROUND(SUM(U16:V16),2)</f>
        <v>0</v>
      </c>
    </row>
    <row r="17" spans="1:23" x14ac:dyDescent="0.25">
      <c r="A17" s="37">
        <v>5402436</v>
      </c>
      <c r="B17" s="37" t="s">
        <v>1870</v>
      </c>
      <c r="C17" s="38" t="s">
        <v>1871</v>
      </c>
      <c r="D17" s="39" t="s">
        <v>14</v>
      </c>
      <c r="E17" s="39" t="s">
        <v>1864</v>
      </c>
      <c r="F17" s="39" t="s">
        <v>1864</v>
      </c>
      <c r="G17" s="39" t="s">
        <v>1865</v>
      </c>
      <c r="H17" s="39" t="s">
        <v>1864</v>
      </c>
      <c r="I17" s="39" t="s">
        <v>1872</v>
      </c>
      <c r="J17" s="39" t="s">
        <v>1873</v>
      </c>
      <c r="K17" s="40">
        <v>93</v>
      </c>
      <c r="L17" s="39">
        <v>470200</v>
      </c>
      <c r="M17" s="39">
        <v>731518</v>
      </c>
      <c r="N17" s="39">
        <v>1</v>
      </c>
      <c r="O17" s="41"/>
      <c r="P17" s="41"/>
      <c r="Q17" s="41"/>
      <c r="R17" s="25">
        <f>ROUND(Q17*0.23,2)</f>
        <v>0</v>
      </c>
      <c r="S17" s="26">
        <f>ROUND(SUM(Q17:R17),2)</f>
        <v>0</v>
      </c>
      <c r="T17" s="41"/>
      <c r="U17" s="41"/>
      <c r="V17" s="25">
        <f>ROUND(U17*0.23,2)</f>
        <v>0</v>
      </c>
      <c r="W17" s="26">
        <f>ROUND(SUM(U17:V17),2)</f>
        <v>0</v>
      </c>
    </row>
  </sheetData>
  <sheetProtection algorithmName="SHA-512" hashValue="oW5hBwTZpaxt7nA7OJdXVmS3nsjwlplOb/f6G8UihLVsvEUVAwiwOW55k5T5cqnCLCPbqG+gMqPXXVMi+s/TDA==" saltValue="GZGxhqC6kUBJdAbeqDbzMg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27</vt:i4>
      </vt:variant>
    </vt:vector>
  </HeadingPairs>
  <TitlesOfParts>
    <vt:vector size="27" baseType="lpstr">
      <vt:lpstr>Części_Raport</vt:lpstr>
      <vt:lpstr>Części_wykaz_POPC</vt:lpstr>
      <vt:lpstr>68P</vt:lpstr>
      <vt:lpstr>67P</vt:lpstr>
      <vt:lpstr>67P.1</vt:lpstr>
      <vt:lpstr>66P</vt:lpstr>
      <vt:lpstr>65P</vt:lpstr>
      <vt:lpstr>65P.1</vt:lpstr>
      <vt:lpstr>64P.1</vt:lpstr>
      <vt:lpstr>64P</vt:lpstr>
      <vt:lpstr>63P</vt:lpstr>
      <vt:lpstr>62P</vt:lpstr>
      <vt:lpstr>61P</vt:lpstr>
      <vt:lpstr>61P.1</vt:lpstr>
      <vt:lpstr>60P</vt:lpstr>
      <vt:lpstr>59P</vt:lpstr>
      <vt:lpstr>58P</vt:lpstr>
      <vt:lpstr>58P.1</vt:lpstr>
      <vt:lpstr>57P</vt:lpstr>
      <vt:lpstr>56P</vt:lpstr>
      <vt:lpstr>55P</vt:lpstr>
      <vt:lpstr>55P.1</vt:lpstr>
      <vt:lpstr>54P.1</vt:lpstr>
      <vt:lpstr>54P</vt:lpstr>
      <vt:lpstr>53P.1</vt:lpstr>
      <vt:lpstr>53P</vt:lpstr>
      <vt:lpstr>52P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Żytecki Paweł</cp:lastModifiedBy>
  <dcterms:created xsi:type="dcterms:W3CDTF">2018-11-29T08:37:06Z</dcterms:created>
  <dcterms:modified xsi:type="dcterms:W3CDTF">2018-12-05T14:54:44Z</dcterms:modified>
</cp:coreProperties>
</file>