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DOLNOŚLĄSKIE\"/>
    </mc:Choice>
  </mc:AlternateContent>
  <xr:revisionPtr revIDLastSave="0" documentId="13_ncr:1_{C9671164-AEA4-4C54-90DA-94FC6CEBCA01}" xr6:coauthVersionLast="40" xr6:coauthVersionMax="40" xr10:uidLastSave="{00000000-0000-0000-0000-000000000000}"/>
  <bookViews>
    <workbookView xWindow="0" yWindow="0" windowWidth="20490" windowHeight="7395" tabRatio="945" xr2:uid="{00000000-000D-0000-FFFF-FFFF00000000}"/>
  </bookViews>
  <sheets>
    <sheet name="Części_Raport" sheetId="27" r:id="rId1"/>
    <sheet name="Części_wykaz" sheetId="2" r:id="rId2"/>
    <sheet name="51P" sheetId="25" r:id="rId3"/>
    <sheet name="51P.1" sheetId="26" r:id="rId4"/>
    <sheet name="50P" sheetId="24" r:id="rId5"/>
    <sheet name="50P.1" sheetId="23" r:id="rId6"/>
    <sheet name="49P.1" sheetId="22" r:id="rId7"/>
    <sheet name="49P" sheetId="21" r:id="rId8"/>
    <sheet name="48P" sheetId="20" r:id="rId9"/>
    <sheet name="47P" sheetId="19" r:id="rId10"/>
    <sheet name="46P" sheetId="17" r:id="rId11"/>
    <sheet name="46P.1" sheetId="18" r:id="rId12"/>
    <sheet name="45P" sheetId="16" r:id="rId13"/>
    <sheet name="44P" sheetId="15" r:id="rId14"/>
    <sheet name="43P" sheetId="14" r:id="rId15"/>
    <sheet name="42P.1" sheetId="13" r:id="rId16"/>
    <sheet name="42P" sheetId="12" r:id="rId17"/>
    <sheet name="41P" sheetId="10" r:id="rId18"/>
    <sheet name="41P.1" sheetId="11" r:id="rId19"/>
    <sheet name="40P" sheetId="9" r:id="rId20"/>
    <sheet name="39P" sheetId="8" r:id="rId21"/>
    <sheet name="37P" sheetId="5" r:id="rId22"/>
    <sheet name="38P" sheetId="6" r:id="rId23"/>
    <sheet name="38P.1" sheetId="7" r:id="rId24"/>
    <sheet name="36P.1" sheetId="3" r:id="rId25"/>
    <sheet name="36P" sheetId="4" r:id="rId26"/>
  </sheets>
  <definedNames>
    <definedName name="_xlnm._FilterDatabase" localSheetId="1" hidden="1">Części_wykaz!$A$2:$F$26</definedName>
  </definedNames>
  <calcPr calcId="181029"/>
  <pivotCaches>
    <pivotCache cacheId="0" r:id="rId2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2" l="1"/>
  <c r="J5" i="4" l="1"/>
  <c r="J4" i="4"/>
  <c r="J5" i="3"/>
  <c r="J4" i="3"/>
  <c r="J5" i="7"/>
  <c r="J4" i="7"/>
  <c r="J5" i="6"/>
  <c r="J4" i="6"/>
  <c r="J5" i="5"/>
  <c r="J4" i="5"/>
  <c r="J5" i="8"/>
  <c r="J4" i="8"/>
  <c r="J5" i="9"/>
  <c r="J4" i="9"/>
  <c r="J5" i="11"/>
  <c r="J4" i="11"/>
  <c r="J5" i="10"/>
  <c r="J4" i="10"/>
  <c r="J5" i="12"/>
  <c r="J4" i="12"/>
  <c r="J5" i="13"/>
  <c r="J4" i="13"/>
  <c r="J5" i="14"/>
  <c r="J4" i="14"/>
  <c r="J5" i="15"/>
  <c r="J4" i="15"/>
  <c r="J5" i="16"/>
  <c r="J4" i="16"/>
  <c r="J5" i="17"/>
  <c r="J4" i="17"/>
  <c r="J5" i="19"/>
  <c r="J4" i="19"/>
  <c r="J5" i="20"/>
  <c r="J4" i="20"/>
  <c r="J5" i="21"/>
  <c r="J4" i="21"/>
  <c r="J5" i="22"/>
  <c r="J4" i="22"/>
  <c r="J5" i="23"/>
  <c r="J4" i="23"/>
  <c r="J5" i="24"/>
  <c r="J4" i="24"/>
  <c r="J5" i="26"/>
  <c r="J4" i="26"/>
  <c r="J5" i="18"/>
  <c r="J5" i="25"/>
  <c r="J4" i="18"/>
  <c r="J4" i="25"/>
  <c r="G4" i="6" l="1"/>
  <c r="G4" i="16"/>
  <c r="G5" i="8"/>
  <c r="V17" i="4"/>
  <c r="W17" i="4" s="1"/>
  <c r="V18" i="4"/>
  <c r="W18" i="4" s="1"/>
  <c r="V19" i="4"/>
  <c r="W19" i="4" s="1"/>
  <c r="V20" i="4"/>
  <c r="W20" i="4" s="1"/>
  <c r="V21" i="4"/>
  <c r="W21" i="4" s="1"/>
  <c r="V22" i="4"/>
  <c r="W22" i="4" s="1"/>
  <c r="V23" i="4"/>
  <c r="W23" i="4" s="1"/>
  <c r="V24" i="4"/>
  <c r="W24" i="4" s="1"/>
  <c r="V25" i="4"/>
  <c r="W25" i="4" s="1"/>
  <c r="V26" i="4"/>
  <c r="W26" i="4" s="1"/>
  <c r="V27" i="4"/>
  <c r="W27" i="4" s="1"/>
  <c r="V28" i="4"/>
  <c r="W28" i="4" s="1"/>
  <c r="V29" i="4"/>
  <c r="W29" i="4" s="1"/>
  <c r="V30" i="4"/>
  <c r="W30" i="4" s="1"/>
  <c r="V31" i="4"/>
  <c r="W31" i="4" s="1"/>
  <c r="V32" i="4"/>
  <c r="W32" i="4" s="1"/>
  <c r="R17" i="4"/>
  <c r="S17" i="4" s="1"/>
  <c r="R18" i="4"/>
  <c r="S18" i="4" s="1"/>
  <c r="R19" i="4"/>
  <c r="S19" i="4" s="1"/>
  <c r="R20" i="4"/>
  <c r="S20" i="4" s="1"/>
  <c r="R21" i="4"/>
  <c r="S21" i="4" s="1"/>
  <c r="R22" i="4"/>
  <c r="S22" i="4" s="1"/>
  <c r="R23" i="4"/>
  <c r="S23" i="4" s="1"/>
  <c r="R24" i="4"/>
  <c r="S24" i="4" s="1"/>
  <c r="R25" i="4"/>
  <c r="S25" i="4" s="1"/>
  <c r="R26" i="4"/>
  <c r="S26" i="4" s="1"/>
  <c r="R27" i="4"/>
  <c r="S27" i="4" s="1"/>
  <c r="R28" i="4"/>
  <c r="S28" i="4" s="1"/>
  <c r="R29" i="4"/>
  <c r="S29" i="4" s="1"/>
  <c r="R30" i="4"/>
  <c r="S30" i="4" s="1"/>
  <c r="R31" i="4"/>
  <c r="S31" i="4" s="1"/>
  <c r="R32" i="4"/>
  <c r="S32" i="4" s="1"/>
  <c r="N14" i="4"/>
  <c r="V17" i="3"/>
  <c r="W17" i="3" s="1"/>
  <c r="V18" i="3"/>
  <c r="W18" i="3" s="1"/>
  <c r="V19" i="3"/>
  <c r="W19" i="3" s="1"/>
  <c r="V20" i="3"/>
  <c r="W20" i="3" s="1"/>
  <c r="V21" i="3"/>
  <c r="W21" i="3" s="1"/>
  <c r="V22" i="3"/>
  <c r="W22" i="3" s="1"/>
  <c r="V23" i="3"/>
  <c r="W23" i="3" s="1"/>
  <c r="R17" i="3"/>
  <c r="S17" i="3" s="1"/>
  <c r="R18" i="3"/>
  <c r="S18" i="3" s="1"/>
  <c r="R19" i="3"/>
  <c r="S19" i="3" s="1"/>
  <c r="R20" i="3"/>
  <c r="S20" i="3" s="1"/>
  <c r="R21" i="3"/>
  <c r="S21" i="3" s="1"/>
  <c r="R22" i="3"/>
  <c r="S22" i="3" s="1"/>
  <c r="R23" i="3"/>
  <c r="S23" i="3" s="1"/>
  <c r="N14" i="3"/>
  <c r="V17" i="7"/>
  <c r="W17" i="7" s="1"/>
  <c r="V18" i="7"/>
  <c r="W18" i="7" s="1"/>
  <c r="V19" i="7"/>
  <c r="W19" i="7" s="1"/>
  <c r="V20" i="7"/>
  <c r="W20" i="7" s="1"/>
  <c r="V21" i="7"/>
  <c r="W21" i="7" s="1"/>
  <c r="V22" i="7"/>
  <c r="W22" i="7" s="1"/>
  <c r="V23" i="7"/>
  <c r="W23" i="7" s="1"/>
  <c r="V24" i="7"/>
  <c r="W24" i="7" s="1"/>
  <c r="V25" i="7"/>
  <c r="W25" i="7" s="1"/>
  <c r="V26" i="7"/>
  <c r="W26" i="7" s="1"/>
  <c r="V27" i="7"/>
  <c r="W27" i="7" s="1"/>
  <c r="V28" i="7"/>
  <c r="W28" i="7" s="1"/>
  <c r="V29" i="7"/>
  <c r="W29" i="7" s="1"/>
  <c r="V30" i="7"/>
  <c r="W30" i="7" s="1"/>
  <c r="V31" i="7"/>
  <c r="W31" i="7" s="1"/>
  <c r="V32" i="7"/>
  <c r="W32" i="7" s="1"/>
  <c r="V33" i="7"/>
  <c r="W33" i="7" s="1"/>
  <c r="V34" i="7"/>
  <c r="W34" i="7" s="1"/>
  <c r="V35" i="7"/>
  <c r="W35" i="7" s="1"/>
  <c r="V36" i="7"/>
  <c r="W36" i="7" s="1"/>
  <c r="V37" i="7"/>
  <c r="W37" i="7" s="1"/>
  <c r="R17" i="7"/>
  <c r="S17" i="7" s="1"/>
  <c r="R18" i="7"/>
  <c r="S18" i="7" s="1"/>
  <c r="R19" i="7"/>
  <c r="S19" i="7" s="1"/>
  <c r="R20" i="7"/>
  <c r="S20" i="7" s="1"/>
  <c r="R21" i="7"/>
  <c r="S21" i="7" s="1"/>
  <c r="R22" i="7"/>
  <c r="S22" i="7" s="1"/>
  <c r="R23" i="7"/>
  <c r="S23" i="7" s="1"/>
  <c r="R24" i="7"/>
  <c r="S24" i="7" s="1"/>
  <c r="R25" i="7"/>
  <c r="S25" i="7" s="1"/>
  <c r="R26" i="7"/>
  <c r="S26" i="7" s="1"/>
  <c r="R27" i="7"/>
  <c r="S27" i="7" s="1"/>
  <c r="R28" i="7"/>
  <c r="S28" i="7" s="1"/>
  <c r="R29" i="7"/>
  <c r="S29" i="7" s="1"/>
  <c r="R30" i="7"/>
  <c r="S30" i="7" s="1"/>
  <c r="R31" i="7"/>
  <c r="S31" i="7" s="1"/>
  <c r="R32" i="7"/>
  <c r="S32" i="7" s="1"/>
  <c r="R33" i="7"/>
  <c r="S33" i="7" s="1"/>
  <c r="R34" i="7"/>
  <c r="S34" i="7" s="1"/>
  <c r="R35" i="7"/>
  <c r="S35" i="7" s="1"/>
  <c r="R36" i="7"/>
  <c r="S36" i="7" s="1"/>
  <c r="R37" i="7"/>
  <c r="S37" i="7" s="1"/>
  <c r="N14" i="7"/>
  <c r="V17" i="6"/>
  <c r="W17" i="6" s="1"/>
  <c r="V18" i="6"/>
  <c r="W18" i="6" s="1"/>
  <c r="V19" i="6"/>
  <c r="W19" i="6" s="1"/>
  <c r="V20" i="6"/>
  <c r="W20" i="6" s="1"/>
  <c r="V21" i="6"/>
  <c r="W21" i="6" s="1"/>
  <c r="V22" i="6"/>
  <c r="W22" i="6" s="1"/>
  <c r="V23" i="6"/>
  <c r="W23" i="6" s="1"/>
  <c r="V24" i="6"/>
  <c r="W24" i="6" s="1"/>
  <c r="V25" i="6"/>
  <c r="W25" i="6" s="1"/>
  <c r="V26" i="6"/>
  <c r="W26" i="6" s="1"/>
  <c r="V27" i="6"/>
  <c r="W27" i="6" s="1"/>
  <c r="V28" i="6"/>
  <c r="W28" i="6" s="1"/>
  <c r="V29" i="6"/>
  <c r="W29" i="6" s="1"/>
  <c r="V30" i="6"/>
  <c r="W30" i="6" s="1"/>
  <c r="V31" i="6"/>
  <c r="W31" i="6" s="1"/>
  <c r="R17" i="6"/>
  <c r="S17" i="6" s="1"/>
  <c r="R18" i="6"/>
  <c r="S18" i="6" s="1"/>
  <c r="R19" i="6"/>
  <c r="S19" i="6" s="1"/>
  <c r="R20" i="6"/>
  <c r="S20" i="6" s="1"/>
  <c r="R21" i="6"/>
  <c r="S21" i="6" s="1"/>
  <c r="R22" i="6"/>
  <c r="S22" i="6" s="1"/>
  <c r="R23" i="6"/>
  <c r="S23" i="6" s="1"/>
  <c r="R24" i="6"/>
  <c r="S24" i="6" s="1"/>
  <c r="R25" i="6"/>
  <c r="S25" i="6" s="1"/>
  <c r="R26" i="6"/>
  <c r="S26" i="6" s="1"/>
  <c r="R27" i="6"/>
  <c r="S27" i="6" s="1"/>
  <c r="R28" i="6"/>
  <c r="S28" i="6" s="1"/>
  <c r="R29" i="6"/>
  <c r="S29" i="6" s="1"/>
  <c r="R30" i="6"/>
  <c r="S30" i="6" s="1"/>
  <c r="R31" i="6"/>
  <c r="S31" i="6" s="1"/>
  <c r="N14" i="6"/>
  <c r="G5" i="6" s="1"/>
  <c r="V17" i="5"/>
  <c r="W17" i="5" s="1"/>
  <c r="V18" i="5"/>
  <c r="W18" i="5" s="1"/>
  <c r="V19" i="5"/>
  <c r="W19" i="5" s="1"/>
  <c r="V20" i="5"/>
  <c r="W20" i="5" s="1"/>
  <c r="V21" i="5"/>
  <c r="W21" i="5" s="1"/>
  <c r="V22" i="5"/>
  <c r="W22" i="5" s="1"/>
  <c r="V23" i="5"/>
  <c r="W23" i="5" s="1"/>
  <c r="V24" i="5"/>
  <c r="W24" i="5" s="1"/>
  <c r="V25" i="5"/>
  <c r="W25" i="5" s="1"/>
  <c r="V26" i="5"/>
  <c r="W26" i="5" s="1"/>
  <c r="V27" i="5"/>
  <c r="W27" i="5" s="1"/>
  <c r="V28" i="5"/>
  <c r="W28" i="5" s="1"/>
  <c r="V29" i="5"/>
  <c r="W29" i="5" s="1"/>
  <c r="V30" i="5"/>
  <c r="W30" i="5" s="1"/>
  <c r="V31" i="5"/>
  <c r="W31" i="5" s="1"/>
  <c r="V32" i="5"/>
  <c r="W32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N14" i="5"/>
  <c r="V17" i="8"/>
  <c r="W17" i="8" s="1"/>
  <c r="V18" i="8"/>
  <c r="W18" i="8" s="1"/>
  <c r="V19" i="8"/>
  <c r="W19" i="8" s="1"/>
  <c r="V20" i="8"/>
  <c r="W20" i="8" s="1"/>
  <c r="V21" i="8"/>
  <c r="W21" i="8" s="1"/>
  <c r="V22" i="8"/>
  <c r="W22" i="8" s="1"/>
  <c r="V23" i="8"/>
  <c r="W23" i="8" s="1"/>
  <c r="R17" i="8"/>
  <c r="S17" i="8" s="1"/>
  <c r="R18" i="8"/>
  <c r="S18" i="8" s="1"/>
  <c r="R19" i="8"/>
  <c r="S19" i="8" s="1"/>
  <c r="R20" i="8"/>
  <c r="S20" i="8" s="1"/>
  <c r="R21" i="8"/>
  <c r="S21" i="8" s="1"/>
  <c r="R22" i="8"/>
  <c r="S22" i="8" s="1"/>
  <c r="R23" i="8"/>
  <c r="S23" i="8" s="1"/>
  <c r="N14" i="8"/>
  <c r="G4" i="8" s="1"/>
  <c r="V17" i="9"/>
  <c r="W17" i="9" s="1"/>
  <c r="V18" i="9"/>
  <c r="W18" i="9" s="1"/>
  <c r="V19" i="9"/>
  <c r="W19" i="9" s="1"/>
  <c r="V20" i="9"/>
  <c r="W20" i="9" s="1"/>
  <c r="V21" i="9"/>
  <c r="W21" i="9" s="1"/>
  <c r="V22" i="9"/>
  <c r="W22" i="9" s="1"/>
  <c r="V23" i="9"/>
  <c r="W23" i="9" s="1"/>
  <c r="V24" i="9"/>
  <c r="W24" i="9" s="1"/>
  <c r="V25" i="9"/>
  <c r="W25" i="9" s="1"/>
  <c r="V26" i="9"/>
  <c r="W26" i="9" s="1"/>
  <c r="V27" i="9"/>
  <c r="W27" i="9" s="1"/>
  <c r="V28" i="9"/>
  <c r="W28" i="9" s="1"/>
  <c r="V29" i="9"/>
  <c r="W29" i="9" s="1"/>
  <c r="R17" i="9"/>
  <c r="S17" i="9" s="1"/>
  <c r="R18" i="9"/>
  <c r="S18" i="9" s="1"/>
  <c r="R19" i="9"/>
  <c r="S19" i="9" s="1"/>
  <c r="R20" i="9"/>
  <c r="S20" i="9" s="1"/>
  <c r="R21" i="9"/>
  <c r="S21" i="9" s="1"/>
  <c r="R22" i="9"/>
  <c r="S22" i="9" s="1"/>
  <c r="R23" i="9"/>
  <c r="S23" i="9" s="1"/>
  <c r="R24" i="9"/>
  <c r="S24" i="9" s="1"/>
  <c r="R25" i="9"/>
  <c r="S25" i="9" s="1"/>
  <c r="R26" i="9"/>
  <c r="S26" i="9" s="1"/>
  <c r="R27" i="9"/>
  <c r="S27" i="9" s="1"/>
  <c r="R28" i="9"/>
  <c r="S28" i="9" s="1"/>
  <c r="R29" i="9"/>
  <c r="S29" i="9" s="1"/>
  <c r="N14" i="9"/>
  <c r="V17" i="11"/>
  <c r="W17" i="11" s="1"/>
  <c r="V18" i="11"/>
  <c r="W18" i="11" s="1"/>
  <c r="V19" i="11"/>
  <c r="W19" i="11" s="1"/>
  <c r="V20" i="11"/>
  <c r="W20" i="11" s="1"/>
  <c r="V21" i="11"/>
  <c r="W21" i="11" s="1"/>
  <c r="V22" i="11"/>
  <c r="W22" i="11" s="1"/>
  <c r="V23" i="11"/>
  <c r="W23" i="11" s="1"/>
  <c r="V24" i="11"/>
  <c r="W24" i="11" s="1"/>
  <c r="V25" i="11"/>
  <c r="W25" i="11" s="1"/>
  <c r="V26" i="11"/>
  <c r="W26" i="11" s="1"/>
  <c r="V27" i="11"/>
  <c r="W27" i="11" s="1"/>
  <c r="V28" i="11"/>
  <c r="W28" i="11" s="1"/>
  <c r="V29" i="11"/>
  <c r="W29" i="11" s="1"/>
  <c r="R17" i="11"/>
  <c r="S17" i="11" s="1"/>
  <c r="R18" i="11"/>
  <c r="S18" i="11" s="1"/>
  <c r="R19" i="11"/>
  <c r="S19" i="11" s="1"/>
  <c r="R20" i="11"/>
  <c r="S20" i="11" s="1"/>
  <c r="R21" i="11"/>
  <c r="S21" i="11" s="1"/>
  <c r="R22" i="11"/>
  <c r="S22" i="11" s="1"/>
  <c r="R23" i="11"/>
  <c r="S23" i="11" s="1"/>
  <c r="R24" i="11"/>
  <c r="S24" i="11" s="1"/>
  <c r="R25" i="11"/>
  <c r="S25" i="11" s="1"/>
  <c r="R26" i="11"/>
  <c r="S26" i="11" s="1"/>
  <c r="R27" i="11"/>
  <c r="S27" i="11" s="1"/>
  <c r="R28" i="11"/>
  <c r="S28" i="11" s="1"/>
  <c r="R29" i="11"/>
  <c r="S29" i="11" s="1"/>
  <c r="N14" i="11"/>
  <c r="G5" i="11" s="1"/>
  <c r="V17" i="10"/>
  <c r="W17" i="10" s="1"/>
  <c r="V18" i="10"/>
  <c r="W18" i="10" s="1"/>
  <c r="V19" i="10"/>
  <c r="W19" i="10" s="1"/>
  <c r="V20" i="10"/>
  <c r="W20" i="10" s="1"/>
  <c r="V21" i="10"/>
  <c r="W21" i="10" s="1"/>
  <c r="V22" i="10"/>
  <c r="W22" i="10" s="1"/>
  <c r="V23" i="10"/>
  <c r="W23" i="10" s="1"/>
  <c r="V24" i="10"/>
  <c r="W24" i="10" s="1"/>
  <c r="V25" i="10"/>
  <c r="W25" i="10" s="1"/>
  <c r="R17" i="10"/>
  <c r="S17" i="10" s="1"/>
  <c r="R18" i="10"/>
  <c r="S18" i="10" s="1"/>
  <c r="R19" i="10"/>
  <c r="S19" i="10" s="1"/>
  <c r="R20" i="10"/>
  <c r="S20" i="10" s="1"/>
  <c r="R21" i="10"/>
  <c r="S21" i="10" s="1"/>
  <c r="R22" i="10"/>
  <c r="S22" i="10" s="1"/>
  <c r="R23" i="10"/>
  <c r="S23" i="10" s="1"/>
  <c r="R24" i="10"/>
  <c r="S24" i="10" s="1"/>
  <c r="R25" i="10"/>
  <c r="S25" i="10" s="1"/>
  <c r="N14" i="10"/>
  <c r="V17" i="12"/>
  <c r="W17" i="12" s="1"/>
  <c r="V18" i="12"/>
  <c r="W18" i="12" s="1"/>
  <c r="V19" i="12"/>
  <c r="W19" i="12" s="1"/>
  <c r="V20" i="12"/>
  <c r="W20" i="12" s="1"/>
  <c r="R17" i="12"/>
  <c r="S17" i="12" s="1"/>
  <c r="R18" i="12"/>
  <c r="S18" i="12" s="1"/>
  <c r="R19" i="12"/>
  <c r="S19" i="12" s="1"/>
  <c r="R20" i="12"/>
  <c r="S20" i="12" s="1"/>
  <c r="N14" i="12"/>
  <c r="M14" i="12" s="1"/>
  <c r="V17" i="13"/>
  <c r="W17" i="13" s="1"/>
  <c r="V18" i="13"/>
  <c r="W18" i="13" s="1"/>
  <c r="V19" i="13"/>
  <c r="W19" i="13" s="1"/>
  <c r="V20" i="13"/>
  <c r="W20" i="13" s="1"/>
  <c r="V21" i="13"/>
  <c r="W21" i="13" s="1"/>
  <c r="V22" i="13"/>
  <c r="W22" i="13" s="1"/>
  <c r="V23" i="13"/>
  <c r="W23" i="13" s="1"/>
  <c r="V24" i="13"/>
  <c r="W24" i="13" s="1"/>
  <c r="R17" i="13"/>
  <c r="S17" i="13" s="1"/>
  <c r="R18" i="13"/>
  <c r="S18" i="13" s="1"/>
  <c r="R19" i="13"/>
  <c r="S19" i="13" s="1"/>
  <c r="R20" i="13"/>
  <c r="S20" i="13" s="1"/>
  <c r="R21" i="13"/>
  <c r="S21" i="13" s="1"/>
  <c r="R22" i="13"/>
  <c r="S22" i="13" s="1"/>
  <c r="R23" i="13"/>
  <c r="S23" i="13" s="1"/>
  <c r="R24" i="13"/>
  <c r="S24" i="13" s="1"/>
  <c r="N14" i="13"/>
  <c r="V17" i="14"/>
  <c r="W17" i="14" s="1"/>
  <c r="V18" i="14"/>
  <c r="W18" i="14" s="1"/>
  <c r="V19" i="14"/>
  <c r="W19" i="14" s="1"/>
  <c r="V20" i="14"/>
  <c r="W20" i="14" s="1"/>
  <c r="V21" i="14"/>
  <c r="W21" i="14" s="1"/>
  <c r="V22" i="14"/>
  <c r="W22" i="14" s="1"/>
  <c r="V23" i="14"/>
  <c r="W23" i="14" s="1"/>
  <c r="V24" i="14"/>
  <c r="W24" i="14" s="1"/>
  <c r="V25" i="14"/>
  <c r="W25" i="14" s="1"/>
  <c r="V26" i="14"/>
  <c r="W26" i="14" s="1"/>
  <c r="V27" i="14"/>
  <c r="W27" i="14" s="1"/>
  <c r="V28" i="14"/>
  <c r="W28" i="14" s="1"/>
  <c r="V29" i="14"/>
  <c r="W29" i="14" s="1"/>
  <c r="V30" i="14"/>
  <c r="W30" i="14" s="1"/>
  <c r="V31" i="14"/>
  <c r="W31" i="14" s="1"/>
  <c r="V32" i="14"/>
  <c r="W32" i="14" s="1"/>
  <c r="V33" i="14"/>
  <c r="W33" i="14" s="1"/>
  <c r="V34" i="14"/>
  <c r="W34" i="14" s="1"/>
  <c r="V35" i="14"/>
  <c r="W35" i="14" s="1"/>
  <c r="V36" i="14"/>
  <c r="W36" i="14" s="1"/>
  <c r="V37" i="14"/>
  <c r="W37" i="14" s="1"/>
  <c r="V38" i="14"/>
  <c r="W38" i="14" s="1"/>
  <c r="V39" i="14"/>
  <c r="W39" i="14" s="1"/>
  <c r="V40" i="14"/>
  <c r="W40" i="14" s="1"/>
  <c r="V41" i="14"/>
  <c r="W41" i="14" s="1"/>
  <c r="V42" i="14"/>
  <c r="W42" i="14" s="1"/>
  <c r="V43" i="14"/>
  <c r="W43" i="14" s="1"/>
  <c r="V44" i="14"/>
  <c r="W44" i="14" s="1"/>
  <c r="R17" i="14"/>
  <c r="S17" i="14" s="1"/>
  <c r="R18" i="14"/>
  <c r="S18" i="14" s="1"/>
  <c r="R19" i="14"/>
  <c r="S19" i="14" s="1"/>
  <c r="R20" i="14"/>
  <c r="S20" i="14" s="1"/>
  <c r="R21" i="14"/>
  <c r="S21" i="14" s="1"/>
  <c r="R22" i="14"/>
  <c r="S22" i="14" s="1"/>
  <c r="R23" i="14"/>
  <c r="S23" i="14" s="1"/>
  <c r="R24" i="14"/>
  <c r="S24" i="14" s="1"/>
  <c r="R25" i="14"/>
  <c r="S25" i="14" s="1"/>
  <c r="R26" i="14"/>
  <c r="S26" i="14" s="1"/>
  <c r="R27" i="14"/>
  <c r="S27" i="14" s="1"/>
  <c r="R28" i="14"/>
  <c r="S28" i="14" s="1"/>
  <c r="R29" i="14"/>
  <c r="S29" i="14" s="1"/>
  <c r="R30" i="14"/>
  <c r="S30" i="14" s="1"/>
  <c r="R31" i="14"/>
  <c r="S31" i="14" s="1"/>
  <c r="R32" i="14"/>
  <c r="S32" i="14" s="1"/>
  <c r="R33" i="14"/>
  <c r="S33" i="14" s="1"/>
  <c r="R34" i="14"/>
  <c r="S34" i="14" s="1"/>
  <c r="R35" i="14"/>
  <c r="S35" i="14" s="1"/>
  <c r="R36" i="14"/>
  <c r="S36" i="14" s="1"/>
  <c r="R37" i="14"/>
  <c r="S37" i="14" s="1"/>
  <c r="R38" i="14"/>
  <c r="S38" i="14" s="1"/>
  <c r="R39" i="14"/>
  <c r="S39" i="14" s="1"/>
  <c r="R40" i="14"/>
  <c r="S40" i="14" s="1"/>
  <c r="R41" i="14"/>
  <c r="S41" i="14" s="1"/>
  <c r="R42" i="14"/>
  <c r="S42" i="14" s="1"/>
  <c r="R43" i="14"/>
  <c r="S43" i="14" s="1"/>
  <c r="R44" i="14"/>
  <c r="S44" i="14" s="1"/>
  <c r="N14" i="14"/>
  <c r="M14" i="14" s="1"/>
  <c r="J8" i="14" s="1"/>
  <c r="K8" i="14" s="1"/>
  <c r="L8" i="14" s="1"/>
  <c r="V17" i="15"/>
  <c r="W17" i="15" s="1"/>
  <c r="V18" i="15"/>
  <c r="W18" i="15" s="1"/>
  <c r="V19" i="15"/>
  <c r="W19" i="15" s="1"/>
  <c r="V20" i="15"/>
  <c r="W20" i="15" s="1"/>
  <c r="V21" i="15"/>
  <c r="W21" i="15" s="1"/>
  <c r="V22" i="15"/>
  <c r="W22" i="15" s="1"/>
  <c r="V23" i="15"/>
  <c r="W23" i="15" s="1"/>
  <c r="V24" i="15"/>
  <c r="W24" i="15" s="1"/>
  <c r="V25" i="15"/>
  <c r="W25" i="15" s="1"/>
  <c r="V26" i="15"/>
  <c r="W26" i="15" s="1"/>
  <c r="V27" i="15"/>
  <c r="W27" i="15" s="1"/>
  <c r="V28" i="15"/>
  <c r="W28" i="15" s="1"/>
  <c r="R17" i="15"/>
  <c r="S17" i="15" s="1"/>
  <c r="R18" i="15"/>
  <c r="S18" i="15" s="1"/>
  <c r="R19" i="15"/>
  <c r="S19" i="15" s="1"/>
  <c r="R20" i="15"/>
  <c r="S20" i="15" s="1"/>
  <c r="R21" i="15"/>
  <c r="S21" i="15" s="1"/>
  <c r="R22" i="15"/>
  <c r="S22" i="15" s="1"/>
  <c r="R23" i="15"/>
  <c r="S23" i="15" s="1"/>
  <c r="R24" i="15"/>
  <c r="S24" i="15" s="1"/>
  <c r="R25" i="15"/>
  <c r="S25" i="15" s="1"/>
  <c r="R26" i="15"/>
  <c r="S26" i="15" s="1"/>
  <c r="R27" i="15"/>
  <c r="S27" i="15" s="1"/>
  <c r="R28" i="15"/>
  <c r="S28" i="15" s="1"/>
  <c r="N14" i="15"/>
  <c r="V17" i="16"/>
  <c r="W17" i="16" s="1"/>
  <c r="V18" i="16"/>
  <c r="W18" i="16" s="1"/>
  <c r="V19" i="16"/>
  <c r="W19" i="16" s="1"/>
  <c r="V20" i="16"/>
  <c r="W20" i="16" s="1"/>
  <c r="V21" i="16"/>
  <c r="W21" i="16" s="1"/>
  <c r="V22" i="16"/>
  <c r="W22" i="16" s="1"/>
  <c r="V23" i="16"/>
  <c r="W23" i="16" s="1"/>
  <c r="V24" i="16"/>
  <c r="W24" i="16" s="1"/>
  <c r="V25" i="16"/>
  <c r="W25" i="16" s="1"/>
  <c r="V26" i="16"/>
  <c r="W26" i="16" s="1"/>
  <c r="V27" i="16"/>
  <c r="W27" i="16" s="1"/>
  <c r="R17" i="16"/>
  <c r="S17" i="16" s="1"/>
  <c r="R18" i="16"/>
  <c r="S18" i="16" s="1"/>
  <c r="R19" i="16"/>
  <c r="S19" i="16" s="1"/>
  <c r="R20" i="16"/>
  <c r="S20" i="16" s="1"/>
  <c r="R21" i="16"/>
  <c r="S21" i="16" s="1"/>
  <c r="R22" i="16"/>
  <c r="S22" i="16" s="1"/>
  <c r="R23" i="16"/>
  <c r="S23" i="16" s="1"/>
  <c r="R24" i="16"/>
  <c r="S24" i="16" s="1"/>
  <c r="R25" i="16"/>
  <c r="S25" i="16" s="1"/>
  <c r="R26" i="16"/>
  <c r="S26" i="16" s="1"/>
  <c r="R27" i="16"/>
  <c r="S27" i="16" s="1"/>
  <c r="N14" i="16"/>
  <c r="V17" i="18"/>
  <c r="W17" i="18" s="1"/>
  <c r="V18" i="18"/>
  <c r="W18" i="18" s="1"/>
  <c r="V19" i="18"/>
  <c r="W19" i="18" s="1"/>
  <c r="V20" i="18"/>
  <c r="W20" i="18" s="1"/>
  <c r="V21" i="18"/>
  <c r="W21" i="18" s="1"/>
  <c r="R17" i="18"/>
  <c r="S17" i="18" s="1"/>
  <c r="R18" i="18"/>
  <c r="S18" i="18" s="1"/>
  <c r="R19" i="18"/>
  <c r="S19" i="18" s="1"/>
  <c r="R20" i="18"/>
  <c r="S20" i="18" s="1"/>
  <c r="R21" i="18"/>
  <c r="S21" i="18" s="1"/>
  <c r="V17" i="17"/>
  <c r="W17" i="17" s="1"/>
  <c r="V18" i="17"/>
  <c r="W18" i="17" s="1"/>
  <c r="V19" i="17"/>
  <c r="W19" i="17" s="1"/>
  <c r="V20" i="17"/>
  <c r="W20" i="17" s="1"/>
  <c r="V21" i="17"/>
  <c r="W21" i="17" s="1"/>
  <c r="V22" i="17"/>
  <c r="W22" i="17" s="1"/>
  <c r="V23" i="17"/>
  <c r="W23" i="17" s="1"/>
  <c r="R17" i="17"/>
  <c r="S17" i="17" s="1"/>
  <c r="R18" i="17"/>
  <c r="S18" i="17" s="1"/>
  <c r="R19" i="17"/>
  <c r="S19" i="17" s="1"/>
  <c r="R20" i="17"/>
  <c r="S20" i="17" s="1"/>
  <c r="R21" i="17"/>
  <c r="S21" i="17" s="1"/>
  <c r="R22" i="17"/>
  <c r="S22" i="17" s="1"/>
  <c r="R23" i="17"/>
  <c r="S23" i="17" s="1"/>
  <c r="N14" i="17"/>
  <c r="G5" i="17" s="1"/>
  <c r="V17" i="19"/>
  <c r="W17" i="19" s="1"/>
  <c r="V18" i="19"/>
  <c r="W18" i="19" s="1"/>
  <c r="V19" i="19"/>
  <c r="W19" i="19" s="1"/>
  <c r="V20" i="19"/>
  <c r="W20" i="19" s="1"/>
  <c r="V21" i="19"/>
  <c r="W21" i="19" s="1"/>
  <c r="V22" i="19"/>
  <c r="W22" i="19" s="1"/>
  <c r="V23" i="19"/>
  <c r="W23" i="19" s="1"/>
  <c r="V24" i="19"/>
  <c r="W24" i="19" s="1"/>
  <c r="V25" i="19"/>
  <c r="W25" i="19" s="1"/>
  <c r="V26" i="19"/>
  <c r="W26" i="19" s="1"/>
  <c r="V27" i="19"/>
  <c r="W27" i="19" s="1"/>
  <c r="V28" i="19"/>
  <c r="W28" i="19" s="1"/>
  <c r="V29" i="19"/>
  <c r="W29" i="19" s="1"/>
  <c r="V30" i="19"/>
  <c r="W30" i="19" s="1"/>
  <c r="V31" i="19"/>
  <c r="W31" i="19" s="1"/>
  <c r="V32" i="19"/>
  <c r="W32" i="19" s="1"/>
  <c r="V33" i="19"/>
  <c r="W33" i="19" s="1"/>
  <c r="V34" i="19"/>
  <c r="W34" i="19" s="1"/>
  <c r="V35" i="19"/>
  <c r="W35" i="19" s="1"/>
  <c r="V36" i="19"/>
  <c r="W36" i="19" s="1"/>
  <c r="V37" i="19"/>
  <c r="W37" i="19" s="1"/>
  <c r="V38" i="19"/>
  <c r="W38" i="19" s="1"/>
  <c r="V39" i="19"/>
  <c r="W39" i="19" s="1"/>
  <c r="V40" i="19"/>
  <c r="W40" i="19" s="1"/>
  <c r="V41" i="19"/>
  <c r="W41" i="19" s="1"/>
  <c r="V42" i="19"/>
  <c r="W42" i="19" s="1"/>
  <c r="V43" i="19"/>
  <c r="W43" i="19" s="1"/>
  <c r="V44" i="19"/>
  <c r="W44" i="19" s="1"/>
  <c r="V45" i="19"/>
  <c r="W45" i="19" s="1"/>
  <c r="V46" i="19"/>
  <c r="W46" i="19" s="1"/>
  <c r="V47" i="19"/>
  <c r="W47" i="19" s="1"/>
  <c r="V48" i="19"/>
  <c r="W48" i="19" s="1"/>
  <c r="V49" i="19"/>
  <c r="W49" i="19" s="1"/>
  <c r="V50" i="19"/>
  <c r="W50" i="19" s="1"/>
  <c r="R17" i="19"/>
  <c r="S17" i="19" s="1"/>
  <c r="R18" i="19"/>
  <c r="S18" i="19" s="1"/>
  <c r="R19" i="19"/>
  <c r="S19" i="19" s="1"/>
  <c r="R20" i="19"/>
  <c r="S20" i="19" s="1"/>
  <c r="R21" i="19"/>
  <c r="S21" i="19" s="1"/>
  <c r="R22" i="19"/>
  <c r="S22" i="19" s="1"/>
  <c r="R23" i="19"/>
  <c r="S23" i="19" s="1"/>
  <c r="R24" i="19"/>
  <c r="S24" i="19" s="1"/>
  <c r="R25" i="19"/>
  <c r="S25" i="19" s="1"/>
  <c r="R26" i="19"/>
  <c r="S26" i="19" s="1"/>
  <c r="R27" i="19"/>
  <c r="S27" i="19" s="1"/>
  <c r="R28" i="19"/>
  <c r="S28" i="19" s="1"/>
  <c r="R29" i="19"/>
  <c r="S29" i="19" s="1"/>
  <c r="R30" i="19"/>
  <c r="S30" i="19" s="1"/>
  <c r="R31" i="19"/>
  <c r="S31" i="19" s="1"/>
  <c r="R32" i="19"/>
  <c r="S32" i="19" s="1"/>
  <c r="R33" i="19"/>
  <c r="S33" i="19" s="1"/>
  <c r="R34" i="19"/>
  <c r="S34" i="19" s="1"/>
  <c r="R35" i="19"/>
  <c r="S35" i="19" s="1"/>
  <c r="R36" i="19"/>
  <c r="S36" i="19" s="1"/>
  <c r="R37" i="19"/>
  <c r="S37" i="19" s="1"/>
  <c r="R38" i="19"/>
  <c r="S38" i="19" s="1"/>
  <c r="R39" i="19"/>
  <c r="S39" i="19" s="1"/>
  <c r="R40" i="19"/>
  <c r="S40" i="19" s="1"/>
  <c r="R41" i="19"/>
  <c r="S41" i="19" s="1"/>
  <c r="R42" i="19"/>
  <c r="S42" i="19" s="1"/>
  <c r="R43" i="19"/>
  <c r="S43" i="19" s="1"/>
  <c r="R44" i="19"/>
  <c r="S44" i="19" s="1"/>
  <c r="R45" i="19"/>
  <c r="S45" i="19" s="1"/>
  <c r="R46" i="19"/>
  <c r="S46" i="19" s="1"/>
  <c r="R47" i="19"/>
  <c r="S47" i="19" s="1"/>
  <c r="R48" i="19"/>
  <c r="S48" i="19" s="1"/>
  <c r="R49" i="19"/>
  <c r="S49" i="19" s="1"/>
  <c r="R50" i="19"/>
  <c r="S50" i="19" s="1"/>
  <c r="N14" i="19"/>
  <c r="G4" i="19" s="1"/>
  <c r="V17" i="20"/>
  <c r="W17" i="20" s="1"/>
  <c r="V18" i="20"/>
  <c r="W18" i="20" s="1"/>
  <c r="V19" i="20"/>
  <c r="W19" i="20" s="1"/>
  <c r="V20" i="20"/>
  <c r="W20" i="20" s="1"/>
  <c r="V21" i="20"/>
  <c r="W21" i="20" s="1"/>
  <c r="V22" i="20"/>
  <c r="W22" i="20" s="1"/>
  <c r="V23" i="20"/>
  <c r="W23" i="20" s="1"/>
  <c r="V24" i="20"/>
  <c r="W24" i="20" s="1"/>
  <c r="V25" i="20"/>
  <c r="W25" i="20" s="1"/>
  <c r="V26" i="20"/>
  <c r="W26" i="20" s="1"/>
  <c r="V27" i="20"/>
  <c r="W27" i="20" s="1"/>
  <c r="V28" i="20"/>
  <c r="W28" i="20" s="1"/>
  <c r="V29" i="20"/>
  <c r="W29" i="20" s="1"/>
  <c r="V30" i="20"/>
  <c r="W30" i="20" s="1"/>
  <c r="V31" i="20"/>
  <c r="W31" i="20" s="1"/>
  <c r="V32" i="20"/>
  <c r="W32" i="20" s="1"/>
  <c r="V33" i="20"/>
  <c r="W33" i="20" s="1"/>
  <c r="V34" i="20"/>
  <c r="W34" i="20" s="1"/>
  <c r="V35" i="20"/>
  <c r="W35" i="20" s="1"/>
  <c r="V36" i="20"/>
  <c r="W36" i="20" s="1"/>
  <c r="V37" i="20"/>
  <c r="W37" i="20" s="1"/>
  <c r="V38" i="20"/>
  <c r="W38" i="20" s="1"/>
  <c r="V39" i="20"/>
  <c r="W39" i="20" s="1"/>
  <c r="R17" i="20"/>
  <c r="S17" i="20" s="1"/>
  <c r="R18" i="20"/>
  <c r="S18" i="20" s="1"/>
  <c r="R19" i="20"/>
  <c r="S19" i="20" s="1"/>
  <c r="R20" i="20"/>
  <c r="S20" i="20" s="1"/>
  <c r="R21" i="20"/>
  <c r="S21" i="20" s="1"/>
  <c r="R22" i="20"/>
  <c r="S22" i="20" s="1"/>
  <c r="R23" i="20"/>
  <c r="S23" i="20" s="1"/>
  <c r="R24" i="20"/>
  <c r="S24" i="20" s="1"/>
  <c r="R25" i="20"/>
  <c r="S25" i="20" s="1"/>
  <c r="R26" i="20"/>
  <c r="S26" i="20" s="1"/>
  <c r="R27" i="20"/>
  <c r="S27" i="20" s="1"/>
  <c r="R28" i="20"/>
  <c r="S28" i="20" s="1"/>
  <c r="R29" i="20"/>
  <c r="S29" i="20" s="1"/>
  <c r="R30" i="20"/>
  <c r="S30" i="20" s="1"/>
  <c r="R31" i="20"/>
  <c r="S31" i="20" s="1"/>
  <c r="R32" i="20"/>
  <c r="S32" i="20" s="1"/>
  <c r="R33" i="20"/>
  <c r="S33" i="20" s="1"/>
  <c r="R34" i="20"/>
  <c r="S34" i="20" s="1"/>
  <c r="R35" i="20"/>
  <c r="S35" i="20" s="1"/>
  <c r="R36" i="20"/>
  <c r="S36" i="20" s="1"/>
  <c r="R37" i="20"/>
  <c r="S37" i="20" s="1"/>
  <c r="R38" i="20"/>
  <c r="S38" i="20" s="1"/>
  <c r="R39" i="20"/>
  <c r="S39" i="20" s="1"/>
  <c r="N14" i="20"/>
  <c r="G5" i="20" s="1"/>
  <c r="V17" i="21"/>
  <c r="W17" i="21" s="1"/>
  <c r="V18" i="21"/>
  <c r="W18" i="21" s="1"/>
  <c r="V19" i="21"/>
  <c r="W19" i="21" s="1"/>
  <c r="V20" i="21"/>
  <c r="W20" i="21" s="1"/>
  <c r="V21" i="21"/>
  <c r="W21" i="21" s="1"/>
  <c r="V22" i="21"/>
  <c r="W22" i="21" s="1"/>
  <c r="V23" i="21"/>
  <c r="W23" i="21" s="1"/>
  <c r="V24" i="21"/>
  <c r="W24" i="21" s="1"/>
  <c r="V25" i="21"/>
  <c r="W25" i="21" s="1"/>
  <c r="V26" i="21"/>
  <c r="W26" i="21" s="1"/>
  <c r="V27" i="21"/>
  <c r="W27" i="21" s="1"/>
  <c r="V28" i="21"/>
  <c r="W28" i="21" s="1"/>
  <c r="V29" i="21"/>
  <c r="W29" i="21" s="1"/>
  <c r="V30" i="21"/>
  <c r="W30" i="21" s="1"/>
  <c r="V31" i="21"/>
  <c r="W31" i="21" s="1"/>
  <c r="V32" i="21"/>
  <c r="W32" i="21" s="1"/>
  <c r="V33" i="21"/>
  <c r="W33" i="21" s="1"/>
  <c r="V34" i="21"/>
  <c r="W34" i="21" s="1"/>
  <c r="V35" i="21"/>
  <c r="W35" i="21" s="1"/>
  <c r="V36" i="21"/>
  <c r="W36" i="21" s="1"/>
  <c r="V37" i="21"/>
  <c r="W37" i="21" s="1"/>
  <c r="V38" i="21"/>
  <c r="W38" i="21" s="1"/>
  <c r="V39" i="21"/>
  <c r="W39" i="21" s="1"/>
  <c r="V40" i="21"/>
  <c r="W40" i="21" s="1"/>
  <c r="R17" i="21"/>
  <c r="S17" i="21" s="1"/>
  <c r="R18" i="21"/>
  <c r="S18" i="21" s="1"/>
  <c r="R19" i="21"/>
  <c r="S19" i="21" s="1"/>
  <c r="R20" i="21"/>
  <c r="S20" i="21" s="1"/>
  <c r="R21" i="21"/>
  <c r="S21" i="21" s="1"/>
  <c r="R22" i="21"/>
  <c r="S22" i="21" s="1"/>
  <c r="R23" i="21"/>
  <c r="S23" i="21" s="1"/>
  <c r="R24" i="21"/>
  <c r="S24" i="21" s="1"/>
  <c r="R25" i="21"/>
  <c r="S25" i="21" s="1"/>
  <c r="R26" i="21"/>
  <c r="S26" i="21" s="1"/>
  <c r="R27" i="21"/>
  <c r="S27" i="21" s="1"/>
  <c r="R28" i="21"/>
  <c r="S28" i="21" s="1"/>
  <c r="R29" i="21"/>
  <c r="S29" i="21" s="1"/>
  <c r="R30" i="21"/>
  <c r="S30" i="21" s="1"/>
  <c r="R31" i="21"/>
  <c r="S31" i="21" s="1"/>
  <c r="R32" i="21"/>
  <c r="S32" i="21" s="1"/>
  <c r="R33" i="21"/>
  <c r="S33" i="21" s="1"/>
  <c r="R34" i="21"/>
  <c r="S34" i="21" s="1"/>
  <c r="R35" i="21"/>
  <c r="S35" i="21" s="1"/>
  <c r="R36" i="21"/>
  <c r="S36" i="21" s="1"/>
  <c r="R37" i="21"/>
  <c r="S37" i="21" s="1"/>
  <c r="R38" i="21"/>
  <c r="S38" i="21" s="1"/>
  <c r="R39" i="21"/>
  <c r="S39" i="21" s="1"/>
  <c r="R40" i="21"/>
  <c r="S40" i="21" s="1"/>
  <c r="N14" i="21"/>
  <c r="M14" i="21" s="1"/>
  <c r="B2" i="21" s="1"/>
  <c r="V17" i="22"/>
  <c r="W17" i="22" s="1"/>
  <c r="V18" i="22"/>
  <c r="W18" i="22" s="1"/>
  <c r="V19" i="22"/>
  <c r="W19" i="22" s="1"/>
  <c r="V20" i="22"/>
  <c r="W20" i="22" s="1"/>
  <c r="V21" i="22"/>
  <c r="W21" i="22" s="1"/>
  <c r="V22" i="22"/>
  <c r="W22" i="22" s="1"/>
  <c r="V23" i="22"/>
  <c r="W23" i="22" s="1"/>
  <c r="V24" i="22"/>
  <c r="W24" i="22" s="1"/>
  <c r="V25" i="22"/>
  <c r="W25" i="22" s="1"/>
  <c r="V26" i="22"/>
  <c r="W26" i="22" s="1"/>
  <c r="V27" i="22"/>
  <c r="W27" i="22" s="1"/>
  <c r="V28" i="22"/>
  <c r="W28" i="22" s="1"/>
  <c r="V29" i="22"/>
  <c r="W29" i="22" s="1"/>
  <c r="V30" i="22"/>
  <c r="W30" i="22" s="1"/>
  <c r="V31" i="22"/>
  <c r="W31" i="22" s="1"/>
  <c r="V32" i="22"/>
  <c r="W32" i="22" s="1"/>
  <c r="V33" i="22"/>
  <c r="W33" i="22" s="1"/>
  <c r="V34" i="22"/>
  <c r="W34" i="22" s="1"/>
  <c r="V35" i="22"/>
  <c r="W35" i="22" s="1"/>
  <c r="R17" i="22"/>
  <c r="S17" i="22" s="1"/>
  <c r="R18" i="22"/>
  <c r="S18" i="22" s="1"/>
  <c r="R19" i="22"/>
  <c r="S19" i="22" s="1"/>
  <c r="R20" i="22"/>
  <c r="S20" i="22" s="1"/>
  <c r="R21" i="22"/>
  <c r="S21" i="22" s="1"/>
  <c r="R22" i="22"/>
  <c r="S22" i="22" s="1"/>
  <c r="R23" i="22"/>
  <c r="S23" i="22" s="1"/>
  <c r="R24" i="22"/>
  <c r="S24" i="22" s="1"/>
  <c r="R25" i="22"/>
  <c r="S25" i="22" s="1"/>
  <c r="R26" i="22"/>
  <c r="S26" i="22" s="1"/>
  <c r="R27" i="22"/>
  <c r="S27" i="22" s="1"/>
  <c r="R28" i="22"/>
  <c r="S28" i="22" s="1"/>
  <c r="R29" i="22"/>
  <c r="S29" i="22" s="1"/>
  <c r="R30" i="22"/>
  <c r="S30" i="22" s="1"/>
  <c r="R31" i="22"/>
  <c r="S31" i="22" s="1"/>
  <c r="R32" i="22"/>
  <c r="S32" i="22" s="1"/>
  <c r="R33" i="22"/>
  <c r="S33" i="22" s="1"/>
  <c r="R34" i="22"/>
  <c r="S34" i="22" s="1"/>
  <c r="R35" i="22"/>
  <c r="S35" i="22" s="1"/>
  <c r="N14" i="22"/>
  <c r="V17" i="23"/>
  <c r="W17" i="23" s="1"/>
  <c r="V18" i="23"/>
  <c r="W18" i="23" s="1"/>
  <c r="V19" i="23"/>
  <c r="W19" i="23" s="1"/>
  <c r="V20" i="23"/>
  <c r="W20" i="23" s="1"/>
  <c r="R17" i="23"/>
  <c r="S17" i="23" s="1"/>
  <c r="R18" i="23"/>
  <c r="S18" i="23" s="1"/>
  <c r="R19" i="23"/>
  <c r="S19" i="23" s="1"/>
  <c r="R20" i="23"/>
  <c r="S20" i="23" s="1"/>
  <c r="N14" i="23"/>
  <c r="G5" i="23" s="1"/>
  <c r="V17" i="24"/>
  <c r="W17" i="24" s="1"/>
  <c r="V18" i="24"/>
  <c r="W18" i="24" s="1"/>
  <c r="V19" i="24"/>
  <c r="W19" i="24" s="1"/>
  <c r="V20" i="24"/>
  <c r="W20" i="24" s="1"/>
  <c r="V21" i="24"/>
  <c r="W21" i="24" s="1"/>
  <c r="V22" i="24"/>
  <c r="W22" i="24" s="1"/>
  <c r="V23" i="24"/>
  <c r="W23" i="24" s="1"/>
  <c r="V24" i="24"/>
  <c r="W24" i="24" s="1"/>
  <c r="V25" i="24"/>
  <c r="W25" i="24" s="1"/>
  <c r="V26" i="24"/>
  <c r="W26" i="24" s="1"/>
  <c r="V27" i="24"/>
  <c r="W27" i="24" s="1"/>
  <c r="V28" i="24"/>
  <c r="W28" i="24" s="1"/>
  <c r="V29" i="24"/>
  <c r="W29" i="24" s="1"/>
  <c r="V30" i="24"/>
  <c r="W30" i="24" s="1"/>
  <c r="V31" i="24"/>
  <c r="W31" i="24" s="1"/>
  <c r="V32" i="24"/>
  <c r="W32" i="24" s="1"/>
  <c r="V33" i="24"/>
  <c r="W33" i="24" s="1"/>
  <c r="V34" i="24"/>
  <c r="W34" i="24" s="1"/>
  <c r="V35" i="24"/>
  <c r="W35" i="24" s="1"/>
  <c r="V36" i="24"/>
  <c r="W36" i="24" s="1"/>
  <c r="R17" i="24"/>
  <c r="S17" i="24" s="1"/>
  <c r="R18" i="24"/>
  <c r="S18" i="24" s="1"/>
  <c r="R19" i="24"/>
  <c r="S19" i="24" s="1"/>
  <c r="R20" i="24"/>
  <c r="S20" i="24" s="1"/>
  <c r="R21" i="24"/>
  <c r="S21" i="24" s="1"/>
  <c r="R22" i="24"/>
  <c r="R23" i="24"/>
  <c r="S23" i="24" s="1"/>
  <c r="R24" i="24"/>
  <c r="S24" i="24" s="1"/>
  <c r="R25" i="24"/>
  <c r="S25" i="24" s="1"/>
  <c r="R26" i="24"/>
  <c r="S26" i="24" s="1"/>
  <c r="R27" i="24"/>
  <c r="S27" i="24" s="1"/>
  <c r="R28" i="24"/>
  <c r="S28" i="24" s="1"/>
  <c r="R29" i="24"/>
  <c r="S29" i="24" s="1"/>
  <c r="R30" i="24"/>
  <c r="S30" i="24" s="1"/>
  <c r="R31" i="24"/>
  <c r="S31" i="24" s="1"/>
  <c r="R32" i="24"/>
  <c r="S32" i="24" s="1"/>
  <c r="R33" i="24"/>
  <c r="S33" i="24" s="1"/>
  <c r="R34" i="24"/>
  <c r="S34" i="24" s="1"/>
  <c r="R35" i="24"/>
  <c r="S35" i="24" s="1"/>
  <c r="R36" i="24"/>
  <c r="S36" i="24" s="1"/>
  <c r="N14" i="24"/>
  <c r="G5" i="24" s="1"/>
  <c r="V17" i="26"/>
  <c r="W17" i="26" s="1"/>
  <c r="V18" i="26"/>
  <c r="W18" i="26" s="1"/>
  <c r="V19" i="26"/>
  <c r="W19" i="26" s="1"/>
  <c r="V20" i="26"/>
  <c r="W20" i="26" s="1"/>
  <c r="V21" i="26"/>
  <c r="W21" i="26" s="1"/>
  <c r="V22" i="26"/>
  <c r="W22" i="26" s="1"/>
  <c r="V23" i="26"/>
  <c r="W23" i="26" s="1"/>
  <c r="V24" i="26"/>
  <c r="W24" i="26" s="1"/>
  <c r="V25" i="26"/>
  <c r="W25" i="26" s="1"/>
  <c r="V26" i="26"/>
  <c r="W26" i="26" s="1"/>
  <c r="V27" i="26"/>
  <c r="W27" i="26" s="1"/>
  <c r="R17" i="26"/>
  <c r="S17" i="26" s="1"/>
  <c r="R18" i="26"/>
  <c r="S18" i="26" s="1"/>
  <c r="R19" i="26"/>
  <c r="S19" i="26" s="1"/>
  <c r="R20" i="26"/>
  <c r="S20" i="26" s="1"/>
  <c r="R21" i="26"/>
  <c r="S21" i="26" s="1"/>
  <c r="R22" i="26"/>
  <c r="S22" i="26" s="1"/>
  <c r="R23" i="26"/>
  <c r="S23" i="26" s="1"/>
  <c r="R24" i="26"/>
  <c r="S24" i="26" s="1"/>
  <c r="R25" i="26"/>
  <c r="S25" i="26" s="1"/>
  <c r="R26" i="26"/>
  <c r="S26" i="26" s="1"/>
  <c r="R27" i="26"/>
  <c r="S27" i="26" s="1"/>
  <c r="N14" i="26"/>
  <c r="M14" i="26" s="1"/>
  <c r="V17" i="25"/>
  <c r="W17" i="25" s="1"/>
  <c r="V18" i="25"/>
  <c r="W18" i="25" s="1"/>
  <c r="V19" i="25"/>
  <c r="W19" i="25" s="1"/>
  <c r="V20" i="25"/>
  <c r="W20" i="25" s="1"/>
  <c r="V21" i="25"/>
  <c r="W21" i="25" s="1"/>
  <c r="R17" i="25"/>
  <c r="S17" i="25" s="1"/>
  <c r="R18" i="25"/>
  <c r="S18" i="25" s="1"/>
  <c r="R19" i="25"/>
  <c r="S19" i="25" s="1"/>
  <c r="R20" i="25"/>
  <c r="S20" i="25" s="1"/>
  <c r="R21" i="25"/>
  <c r="S21" i="25" s="1"/>
  <c r="V16" i="26"/>
  <c r="V16" i="24"/>
  <c r="V16" i="23"/>
  <c r="V16" i="22"/>
  <c r="V16" i="21"/>
  <c r="V16" i="20"/>
  <c r="V16" i="19"/>
  <c r="V16" i="17"/>
  <c r="V16" i="18"/>
  <c r="V16" i="16"/>
  <c r="V16" i="15"/>
  <c r="V16" i="14"/>
  <c r="V16" i="13"/>
  <c r="V16" i="12"/>
  <c r="V16" i="10"/>
  <c r="V16" i="11"/>
  <c r="V16" i="9"/>
  <c r="V16" i="8"/>
  <c r="V16" i="5"/>
  <c r="V16" i="6"/>
  <c r="V16" i="7"/>
  <c r="V16" i="3"/>
  <c r="V16" i="4"/>
  <c r="V16" i="25"/>
  <c r="R16" i="26"/>
  <c r="R16" i="24"/>
  <c r="S16" i="24" s="1"/>
  <c r="R16" i="23"/>
  <c r="R16" i="22"/>
  <c r="R16" i="21"/>
  <c r="R16" i="20"/>
  <c r="R16" i="19"/>
  <c r="R16" i="17"/>
  <c r="R16" i="18"/>
  <c r="R16" i="16"/>
  <c r="R16" i="15"/>
  <c r="R16" i="14"/>
  <c r="R16" i="13"/>
  <c r="R16" i="12"/>
  <c r="R16" i="10"/>
  <c r="R16" i="11"/>
  <c r="R16" i="9"/>
  <c r="R16" i="8"/>
  <c r="R16" i="5"/>
  <c r="R16" i="6"/>
  <c r="R16" i="7"/>
  <c r="R16" i="3"/>
  <c r="R16" i="4"/>
  <c r="R16" i="25"/>
  <c r="N14" i="18"/>
  <c r="M14" i="18" s="1"/>
  <c r="B2" i="18" s="1"/>
  <c r="N14" i="25"/>
  <c r="G5" i="25" s="1"/>
  <c r="M14" i="24"/>
  <c r="M14" i="20"/>
  <c r="M14" i="19"/>
  <c r="J8" i="19" s="1"/>
  <c r="M14" i="15"/>
  <c r="M14" i="13"/>
  <c r="M14" i="9"/>
  <c r="M14" i="8"/>
  <c r="B2" i="8" s="1"/>
  <c r="M14" i="6"/>
  <c r="B2" i="6" s="1"/>
  <c r="M14" i="7"/>
  <c r="M14" i="4"/>
  <c r="H10" i="26"/>
  <c r="I10" i="26" s="1"/>
  <c r="H9" i="26"/>
  <c r="I9" i="26" s="1"/>
  <c r="H8" i="26"/>
  <c r="I8" i="26" s="1"/>
  <c r="H7" i="26"/>
  <c r="H6" i="26"/>
  <c r="I6" i="26" s="1"/>
  <c r="L3" i="26"/>
  <c r="K3" i="26"/>
  <c r="J3" i="26"/>
  <c r="C2" i="26"/>
  <c r="H10" i="24"/>
  <c r="I10" i="24" s="1"/>
  <c r="H9" i="24"/>
  <c r="I9" i="24" s="1"/>
  <c r="H8" i="24"/>
  <c r="I8" i="24" s="1"/>
  <c r="H7" i="24"/>
  <c r="H6" i="24"/>
  <c r="I6" i="24" s="1"/>
  <c r="L3" i="24"/>
  <c r="K3" i="24"/>
  <c r="J3" i="24"/>
  <c r="C2" i="24"/>
  <c r="H10" i="23"/>
  <c r="I10" i="23" s="1"/>
  <c r="H9" i="23"/>
  <c r="I9" i="23" s="1"/>
  <c r="H8" i="23"/>
  <c r="I8" i="23" s="1"/>
  <c r="H7" i="23"/>
  <c r="H6" i="23"/>
  <c r="I7" i="23" s="1"/>
  <c r="L3" i="23"/>
  <c r="K3" i="23"/>
  <c r="J3" i="23"/>
  <c r="C2" i="23"/>
  <c r="H10" i="22"/>
  <c r="I10" i="22" s="1"/>
  <c r="H9" i="22"/>
  <c r="I9" i="22" s="1"/>
  <c r="H8" i="22"/>
  <c r="I8" i="22" s="1"/>
  <c r="H7" i="22"/>
  <c r="H6" i="22"/>
  <c r="I6" i="22" s="1"/>
  <c r="L3" i="22"/>
  <c r="K3" i="22"/>
  <c r="J3" i="22"/>
  <c r="C2" i="22"/>
  <c r="H10" i="21"/>
  <c r="I10" i="21" s="1"/>
  <c r="H9" i="21"/>
  <c r="I9" i="21" s="1"/>
  <c r="H8" i="21"/>
  <c r="I8" i="21" s="1"/>
  <c r="H7" i="21"/>
  <c r="H6" i="21"/>
  <c r="I7" i="21" s="1"/>
  <c r="L3" i="21"/>
  <c r="K3" i="21"/>
  <c r="J3" i="21"/>
  <c r="C2" i="21"/>
  <c r="H10" i="20"/>
  <c r="I10" i="20" s="1"/>
  <c r="H9" i="20"/>
  <c r="I9" i="20" s="1"/>
  <c r="H8" i="20"/>
  <c r="I8" i="20" s="1"/>
  <c r="I7" i="20"/>
  <c r="H7" i="20"/>
  <c r="H6" i="20"/>
  <c r="I6" i="20" s="1"/>
  <c r="L3" i="20"/>
  <c r="K3" i="20"/>
  <c r="J3" i="20"/>
  <c r="C2" i="20"/>
  <c r="H10" i="19"/>
  <c r="I10" i="19" s="1"/>
  <c r="H9" i="19"/>
  <c r="I9" i="19" s="1"/>
  <c r="H8" i="19"/>
  <c r="I8" i="19" s="1"/>
  <c r="H7" i="19"/>
  <c r="H6" i="19"/>
  <c r="I7" i="19" s="1"/>
  <c r="L3" i="19"/>
  <c r="K3" i="19"/>
  <c r="J3" i="19"/>
  <c r="C2" i="19"/>
  <c r="H10" i="17"/>
  <c r="I10" i="17" s="1"/>
  <c r="H9" i="17"/>
  <c r="I9" i="17" s="1"/>
  <c r="H8" i="17"/>
  <c r="I8" i="17" s="1"/>
  <c r="H7" i="17"/>
  <c r="H6" i="17"/>
  <c r="I6" i="17" s="1"/>
  <c r="L3" i="17"/>
  <c r="K3" i="17"/>
  <c r="J3" i="17"/>
  <c r="C2" i="17"/>
  <c r="H10" i="18"/>
  <c r="I10" i="18" s="1"/>
  <c r="H9" i="18"/>
  <c r="I9" i="18" s="1"/>
  <c r="H8" i="18"/>
  <c r="I8" i="18" s="1"/>
  <c r="H7" i="18"/>
  <c r="H6" i="18"/>
  <c r="I7" i="18" s="1"/>
  <c r="L3" i="18"/>
  <c r="K3" i="18"/>
  <c r="J3" i="18"/>
  <c r="C2" i="18"/>
  <c r="H10" i="16"/>
  <c r="I10" i="16" s="1"/>
  <c r="H9" i="16"/>
  <c r="I9" i="16" s="1"/>
  <c r="H8" i="16"/>
  <c r="I8" i="16" s="1"/>
  <c r="H7" i="16"/>
  <c r="H6" i="16"/>
  <c r="I6" i="16" s="1"/>
  <c r="L3" i="16"/>
  <c r="K3" i="16"/>
  <c r="J3" i="16"/>
  <c r="C2" i="16"/>
  <c r="H10" i="15"/>
  <c r="I10" i="15" s="1"/>
  <c r="H9" i="15"/>
  <c r="I9" i="15" s="1"/>
  <c r="H8" i="15"/>
  <c r="I8" i="15" s="1"/>
  <c r="H7" i="15"/>
  <c r="H6" i="15"/>
  <c r="I7" i="15" s="1"/>
  <c r="L3" i="15"/>
  <c r="K3" i="15"/>
  <c r="J3" i="15"/>
  <c r="C2" i="15"/>
  <c r="H10" i="14"/>
  <c r="I10" i="14" s="1"/>
  <c r="H9" i="14"/>
  <c r="I9" i="14" s="1"/>
  <c r="H8" i="14"/>
  <c r="I8" i="14" s="1"/>
  <c r="H7" i="14"/>
  <c r="H6" i="14"/>
  <c r="I6" i="14" s="1"/>
  <c r="L3" i="14"/>
  <c r="K3" i="14"/>
  <c r="J3" i="14"/>
  <c r="C2" i="14"/>
  <c r="H10" i="13"/>
  <c r="I10" i="13" s="1"/>
  <c r="H9" i="13"/>
  <c r="I9" i="13" s="1"/>
  <c r="H8" i="13"/>
  <c r="I8" i="13" s="1"/>
  <c r="H7" i="13"/>
  <c r="H6" i="13"/>
  <c r="I7" i="13" s="1"/>
  <c r="L3" i="13"/>
  <c r="K3" i="13"/>
  <c r="J3" i="13"/>
  <c r="C2" i="13"/>
  <c r="B2" i="13"/>
  <c r="H10" i="12"/>
  <c r="I10" i="12" s="1"/>
  <c r="H9" i="12"/>
  <c r="I9" i="12" s="1"/>
  <c r="H8" i="12"/>
  <c r="I8" i="12" s="1"/>
  <c r="H7" i="12"/>
  <c r="H6" i="12"/>
  <c r="I6" i="12" s="1"/>
  <c r="L3" i="12"/>
  <c r="K3" i="12"/>
  <c r="J3" i="12"/>
  <c r="C2" i="12"/>
  <c r="H10" i="10"/>
  <c r="I10" i="10" s="1"/>
  <c r="H9" i="10"/>
  <c r="I9" i="10" s="1"/>
  <c r="H8" i="10"/>
  <c r="I8" i="10" s="1"/>
  <c r="H7" i="10"/>
  <c r="H6" i="10"/>
  <c r="I7" i="10" s="1"/>
  <c r="L3" i="10"/>
  <c r="K3" i="10"/>
  <c r="J3" i="10"/>
  <c r="C2" i="10"/>
  <c r="I10" i="11"/>
  <c r="H10" i="11"/>
  <c r="H9" i="11"/>
  <c r="I9" i="11" s="1"/>
  <c r="H8" i="11"/>
  <c r="I8" i="11" s="1"/>
  <c r="H7" i="11"/>
  <c r="H6" i="11"/>
  <c r="I6" i="11" s="1"/>
  <c r="L3" i="11"/>
  <c r="K3" i="11"/>
  <c r="J3" i="11"/>
  <c r="C2" i="11"/>
  <c r="H10" i="9"/>
  <c r="I10" i="9" s="1"/>
  <c r="I9" i="9"/>
  <c r="H9" i="9"/>
  <c r="H8" i="9"/>
  <c r="I8" i="9" s="1"/>
  <c r="H7" i="9"/>
  <c r="H6" i="9"/>
  <c r="I7" i="9" s="1"/>
  <c r="L3" i="9"/>
  <c r="K3" i="9"/>
  <c r="J3" i="9"/>
  <c r="C2" i="9"/>
  <c r="H10" i="8"/>
  <c r="I10" i="8" s="1"/>
  <c r="H9" i="8"/>
  <c r="I9" i="8" s="1"/>
  <c r="H8" i="8"/>
  <c r="I8" i="8" s="1"/>
  <c r="H7" i="8"/>
  <c r="H6" i="8"/>
  <c r="I6" i="8" s="1"/>
  <c r="L3" i="8"/>
  <c r="K3" i="8"/>
  <c r="J3" i="8"/>
  <c r="C2" i="8"/>
  <c r="H10" i="5"/>
  <c r="I10" i="5" s="1"/>
  <c r="H9" i="5"/>
  <c r="I9" i="5" s="1"/>
  <c r="H8" i="5"/>
  <c r="I8" i="5" s="1"/>
  <c r="H7" i="5"/>
  <c r="H6" i="5"/>
  <c r="I7" i="5" s="1"/>
  <c r="L3" i="5"/>
  <c r="K3" i="5"/>
  <c r="J3" i="5"/>
  <c r="C2" i="5"/>
  <c r="H10" i="6"/>
  <c r="I10" i="6" s="1"/>
  <c r="H9" i="6"/>
  <c r="I9" i="6" s="1"/>
  <c r="H8" i="6"/>
  <c r="I8" i="6" s="1"/>
  <c r="H7" i="6"/>
  <c r="H6" i="6"/>
  <c r="I6" i="6" s="1"/>
  <c r="L3" i="6"/>
  <c r="K3" i="6"/>
  <c r="J3" i="6"/>
  <c r="C2" i="6"/>
  <c r="H10" i="7"/>
  <c r="I10" i="7" s="1"/>
  <c r="H9" i="7"/>
  <c r="I9" i="7" s="1"/>
  <c r="H8" i="7"/>
  <c r="I8" i="7" s="1"/>
  <c r="H7" i="7"/>
  <c r="H6" i="7"/>
  <c r="I7" i="7" s="1"/>
  <c r="L3" i="7"/>
  <c r="K3" i="7"/>
  <c r="J3" i="7"/>
  <c r="C2" i="7"/>
  <c r="H10" i="3"/>
  <c r="I10" i="3" s="1"/>
  <c r="H9" i="3"/>
  <c r="I9" i="3" s="1"/>
  <c r="H8" i="3"/>
  <c r="I8" i="3" s="1"/>
  <c r="H7" i="3"/>
  <c r="H6" i="3"/>
  <c r="I6" i="3" s="1"/>
  <c r="L3" i="3"/>
  <c r="K3" i="3"/>
  <c r="J3" i="3"/>
  <c r="C2" i="3"/>
  <c r="H10" i="4"/>
  <c r="I10" i="4" s="1"/>
  <c r="H9" i="4"/>
  <c r="I9" i="4" s="1"/>
  <c r="H8" i="4"/>
  <c r="I8" i="4" s="1"/>
  <c r="H7" i="4"/>
  <c r="H6" i="4"/>
  <c r="I7" i="4" s="1"/>
  <c r="L3" i="4"/>
  <c r="K3" i="4"/>
  <c r="J3" i="4"/>
  <c r="C2" i="4"/>
  <c r="H10" i="25"/>
  <c r="I10" i="25" s="1"/>
  <c r="H9" i="25"/>
  <c r="I9" i="25" s="1"/>
  <c r="H8" i="25"/>
  <c r="I8" i="25" s="1"/>
  <c r="H7" i="25"/>
  <c r="H6" i="25"/>
  <c r="I7" i="25" s="1"/>
  <c r="L3" i="25"/>
  <c r="K3" i="25"/>
  <c r="J3" i="25"/>
  <c r="C2" i="25"/>
  <c r="I5" i="17" l="1"/>
  <c r="I4" i="16"/>
  <c r="I5" i="25"/>
  <c r="K4" i="8"/>
  <c r="H4" i="8" s="1"/>
  <c r="S16" i="8"/>
  <c r="L4" i="8" s="1"/>
  <c r="K4" i="16"/>
  <c r="H4" i="16" s="1"/>
  <c r="S16" i="16"/>
  <c r="L4" i="16" s="1"/>
  <c r="K4" i="20"/>
  <c r="H4" i="20" s="1"/>
  <c r="S16" i="20"/>
  <c r="L4" i="20" s="1"/>
  <c r="K5" i="3"/>
  <c r="H5" i="3" s="1"/>
  <c r="W16" i="3"/>
  <c r="L5" i="3" s="1"/>
  <c r="K5" i="12"/>
  <c r="H5" i="12" s="1"/>
  <c r="W16" i="12"/>
  <c r="L5" i="12" s="1"/>
  <c r="K5" i="20"/>
  <c r="H5" i="20" s="1"/>
  <c r="I5" i="20" s="1"/>
  <c r="W16" i="20"/>
  <c r="L5" i="20" s="1"/>
  <c r="M14" i="3"/>
  <c r="G4" i="3"/>
  <c r="G5" i="19"/>
  <c r="S16" i="7"/>
  <c r="L4" i="7" s="1"/>
  <c r="K4" i="7"/>
  <c r="H4" i="7" s="1"/>
  <c r="K4" i="13"/>
  <c r="H4" i="13" s="1"/>
  <c r="S16" i="13"/>
  <c r="L4" i="13" s="1"/>
  <c r="K4" i="21"/>
  <c r="H4" i="21" s="1"/>
  <c r="S16" i="21"/>
  <c r="L4" i="21" s="1"/>
  <c r="K5" i="7"/>
  <c r="H5" i="7" s="1"/>
  <c r="W16" i="7"/>
  <c r="L5" i="7" s="1"/>
  <c r="K5" i="13"/>
  <c r="H5" i="13" s="1"/>
  <c r="W16" i="13"/>
  <c r="L5" i="13" s="1"/>
  <c r="K5" i="26"/>
  <c r="H5" i="26" s="1"/>
  <c r="W16" i="26"/>
  <c r="L5" i="26" s="1"/>
  <c r="M14" i="22"/>
  <c r="J8" i="22" s="1"/>
  <c r="K8" i="22" s="1"/>
  <c r="L8" i="22" s="1"/>
  <c r="G5" i="22"/>
  <c r="G4" i="22"/>
  <c r="G4" i="21"/>
  <c r="G4" i="11"/>
  <c r="I4" i="11" s="1"/>
  <c r="I6" i="4"/>
  <c r="I6" i="13"/>
  <c r="M14" i="11"/>
  <c r="J8" i="11" s="1"/>
  <c r="K8" i="11" s="1"/>
  <c r="L8" i="11" s="1"/>
  <c r="M14" i="23"/>
  <c r="B2" i="23" s="1"/>
  <c r="K4" i="25"/>
  <c r="H4" i="25" s="1"/>
  <c r="S16" i="25"/>
  <c r="L4" i="25" s="1"/>
  <c r="K4" i="6"/>
  <c r="H4" i="6" s="1"/>
  <c r="I4" i="6" s="1"/>
  <c r="S16" i="6"/>
  <c r="L4" i="6" s="1"/>
  <c r="K4" i="11"/>
  <c r="H4" i="11" s="1"/>
  <c r="S16" i="11"/>
  <c r="L4" i="11" s="1"/>
  <c r="K4" i="14"/>
  <c r="H4" i="14" s="1"/>
  <c r="S16" i="14"/>
  <c r="L4" i="14" s="1"/>
  <c r="S16" i="17"/>
  <c r="L4" i="17" s="1"/>
  <c r="K4" i="17"/>
  <c r="H4" i="17" s="1"/>
  <c r="K4" i="22"/>
  <c r="H4" i="22" s="1"/>
  <c r="S16" i="22"/>
  <c r="L4" i="22" s="1"/>
  <c r="W16" i="25"/>
  <c r="L5" i="25" s="1"/>
  <c r="K5" i="25"/>
  <c r="H5" i="25" s="1"/>
  <c r="K5" i="6"/>
  <c r="H5" i="6" s="1"/>
  <c r="I5" i="6" s="1"/>
  <c r="W16" i="6"/>
  <c r="L5" i="6" s="1"/>
  <c r="K5" i="11"/>
  <c r="H5" i="11" s="1"/>
  <c r="I5" i="11" s="1"/>
  <c r="W16" i="11"/>
  <c r="L5" i="11" s="1"/>
  <c r="K5" i="14"/>
  <c r="H5" i="14" s="1"/>
  <c r="W16" i="14"/>
  <c r="L5" i="14" s="1"/>
  <c r="K5" i="17"/>
  <c r="H5" i="17" s="1"/>
  <c r="W16" i="17"/>
  <c r="L5" i="17" s="1"/>
  <c r="K5" i="22"/>
  <c r="H5" i="22" s="1"/>
  <c r="W16" i="22"/>
  <c r="L5" i="22" s="1"/>
  <c r="M14" i="16"/>
  <c r="G5" i="16"/>
  <c r="I4" i="8"/>
  <c r="G4" i="20"/>
  <c r="I4" i="20" s="1"/>
  <c r="G5" i="12"/>
  <c r="I5" i="12" s="1"/>
  <c r="G4" i="12"/>
  <c r="G4" i="14"/>
  <c r="K4" i="3"/>
  <c r="H4" i="3" s="1"/>
  <c r="I4" i="3" s="1"/>
  <c r="S16" i="3"/>
  <c r="L4" i="3" s="1"/>
  <c r="K4" i="12"/>
  <c r="H4" i="12" s="1"/>
  <c r="S16" i="12"/>
  <c r="L4" i="12" s="1"/>
  <c r="K5" i="8"/>
  <c r="H5" i="8" s="1"/>
  <c r="I5" i="8" s="1"/>
  <c r="W16" i="8"/>
  <c r="L5" i="8" s="1"/>
  <c r="K5" i="16"/>
  <c r="H5" i="16" s="1"/>
  <c r="W16" i="16"/>
  <c r="L5" i="16" s="1"/>
  <c r="K5" i="24"/>
  <c r="H5" i="24" s="1"/>
  <c r="I5" i="24" s="1"/>
  <c r="W16" i="24"/>
  <c r="L5" i="24" s="1"/>
  <c r="G5" i="26"/>
  <c r="I5" i="26" s="1"/>
  <c r="G5" i="3"/>
  <c r="I5" i="3" s="1"/>
  <c r="G4" i="25"/>
  <c r="I4" i="25" s="1"/>
  <c r="I6" i="7"/>
  <c r="I6" i="18"/>
  <c r="G5" i="18"/>
  <c r="I5" i="18" s="1"/>
  <c r="G4" i="18"/>
  <c r="I4" i="18" s="1"/>
  <c r="S16" i="9"/>
  <c r="L4" i="9" s="1"/>
  <c r="K4" i="9"/>
  <c r="H4" i="9" s="1"/>
  <c r="K4" i="18"/>
  <c r="H4" i="18" s="1"/>
  <c r="S16" i="18"/>
  <c r="L4" i="18" s="1"/>
  <c r="K4" i="26"/>
  <c r="H4" i="26" s="1"/>
  <c r="S16" i="26"/>
  <c r="L4" i="26" s="1"/>
  <c r="K5" i="9"/>
  <c r="H5" i="9" s="1"/>
  <c r="W16" i="9"/>
  <c r="L5" i="9" s="1"/>
  <c r="K5" i="18"/>
  <c r="H5" i="18" s="1"/>
  <c r="W16" i="18"/>
  <c r="L5" i="18" s="1"/>
  <c r="K5" i="21"/>
  <c r="H5" i="21" s="1"/>
  <c r="W16" i="21"/>
  <c r="L5" i="21" s="1"/>
  <c r="G5" i="15"/>
  <c r="G4" i="15"/>
  <c r="G4" i="10"/>
  <c r="G5" i="10"/>
  <c r="G4" i="5"/>
  <c r="G5" i="5"/>
  <c r="G5" i="7"/>
  <c r="G4" i="7"/>
  <c r="I4" i="7" s="1"/>
  <c r="G4" i="17"/>
  <c r="I4" i="17" s="1"/>
  <c r="I7" i="16"/>
  <c r="M14" i="25"/>
  <c r="B2" i="25" s="1"/>
  <c r="M14" i="5"/>
  <c r="J8" i="5" s="1"/>
  <c r="M14" i="10"/>
  <c r="M14" i="17"/>
  <c r="K4" i="4"/>
  <c r="H4" i="4" s="1"/>
  <c r="S16" i="4"/>
  <c r="L4" i="4" s="1"/>
  <c r="K4" i="5"/>
  <c r="H4" i="5" s="1"/>
  <c r="S16" i="5"/>
  <c r="L4" i="5" s="1"/>
  <c r="K4" i="10"/>
  <c r="H4" i="10" s="1"/>
  <c r="I4" i="10" s="1"/>
  <c r="S16" i="10"/>
  <c r="L4" i="10" s="1"/>
  <c r="K4" i="15"/>
  <c r="H4" i="15" s="1"/>
  <c r="S16" i="15"/>
  <c r="L4" i="15" s="1"/>
  <c r="K4" i="19"/>
  <c r="H4" i="19" s="1"/>
  <c r="I4" i="19" s="1"/>
  <c r="S16" i="19"/>
  <c r="L4" i="19" s="1"/>
  <c r="K4" i="23"/>
  <c r="H4" i="23" s="1"/>
  <c r="S16" i="23"/>
  <c r="L4" i="23" s="1"/>
  <c r="K5" i="4"/>
  <c r="H5" i="4" s="1"/>
  <c r="W16" i="4"/>
  <c r="L5" i="4" s="1"/>
  <c r="K5" i="5"/>
  <c r="H5" i="5" s="1"/>
  <c r="I5" i="5" s="1"/>
  <c r="W16" i="5"/>
  <c r="L5" i="5" s="1"/>
  <c r="K5" i="10"/>
  <c r="H5" i="10" s="1"/>
  <c r="W16" i="10"/>
  <c r="L5" i="10" s="1"/>
  <c r="K5" i="15"/>
  <c r="H5" i="15" s="1"/>
  <c r="W16" i="15"/>
  <c r="L5" i="15" s="1"/>
  <c r="K5" i="19"/>
  <c r="H5" i="19" s="1"/>
  <c r="W16" i="19"/>
  <c r="L5" i="19" s="1"/>
  <c r="K5" i="23"/>
  <c r="H5" i="23" s="1"/>
  <c r="I5" i="23" s="1"/>
  <c r="W16" i="23"/>
  <c r="L5" i="23" s="1"/>
  <c r="G5" i="13"/>
  <c r="G4" i="13"/>
  <c r="G5" i="9"/>
  <c r="G4" i="9"/>
  <c r="I4" i="9" s="1"/>
  <c r="G4" i="4"/>
  <c r="I4" i="4" s="1"/>
  <c r="G5" i="4"/>
  <c r="G4" i="26"/>
  <c r="I4" i="26" s="1"/>
  <c r="G5" i="21"/>
  <c r="G5" i="14"/>
  <c r="I5" i="14" s="1"/>
  <c r="G4" i="23"/>
  <c r="G4" i="24"/>
  <c r="S22" i="24"/>
  <c r="L4" i="24" s="1"/>
  <c r="K4" i="24"/>
  <c r="H4" i="24" s="1"/>
  <c r="I4" i="24" s="1"/>
  <c r="I7" i="6"/>
  <c r="I7" i="8"/>
  <c r="I6" i="21"/>
  <c r="I7" i="17"/>
  <c r="I6" i="25"/>
  <c r="B2" i="3"/>
  <c r="I7" i="3"/>
  <c r="I6" i="5"/>
  <c r="I7" i="12"/>
  <c r="I6" i="23"/>
  <c r="I7" i="26"/>
  <c r="B2" i="12"/>
  <c r="I7" i="14"/>
  <c r="J8" i="20"/>
  <c r="K8" i="20" s="1"/>
  <c r="L8" i="20" s="1"/>
  <c r="I7" i="24"/>
  <c r="I6" i="9"/>
  <c r="I6" i="10"/>
  <c r="I6" i="15"/>
  <c r="I6" i="19"/>
  <c r="I7" i="22"/>
  <c r="J8" i="25"/>
  <c r="K8" i="25" s="1"/>
  <c r="L8" i="25" s="1"/>
  <c r="B2" i="17"/>
  <c r="J8" i="17"/>
  <c r="K8" i="17" s="1"/>
  <c r="L8" i="17" s="1"/>
  <c r="J8" i="13"/>
  <c r="B2" i="24"/>
  <c r="J8" i="24"/>
  <c r="K8" i="24" s="1"/>
  <c r="L8" i="24" s="1"/>
  <c r="J8" i="4"/>
  <c r="B2" i="4"/>
  <c r="J8" i="6"/>
  <c r="B2" i="14"/>
  <c r="B2" i="19"/>
  <c r="B2" i="22"/>
  <c r="J8" i="15"/>
  <c r="K8" i="15" s="1"/>
  <c r="L8" i="15" s="1"/>
  <c r="J8" i="23"/>
  <c r="K8" i="23" s="1"/>
  <c r="J8" i="7"/>
  <c r="B2" i="7"/>
  <c r="J8" i="16"/>
  <c r="K8" i="16" s="1"/>
  <c r="L8" i="16" s="1"/>
  <c r="B2" i="16"/>
  <c r="J8" i="21"/>
  <c r="K8" i="21" s="1"/>
  <c r="L8" i="21" s="1"/>
  <c r="J8" i="8"/>
  <c r="B2" i="11"/>
  <c r="B2" i="15"/>
  <c r="J8" i="3"/>
  <c r="J8" i="9"/>
  <c r="K8" i="9" s="1"/>
  <c r="L8" i="9" s="1"/>
  <c r="B2" i="9"/>
  <c r="J8" i="12"/>
  <c r="J8" i="18"/>
  <c r="K8" i="18" s="1"/>
  <c r="L8" i="18" s="1"/>
  <c r="B2" i="20"/>
  <c r="J8" i="26"/>
  <c r="K8" i="26" s="1"/>
  <c r="L8" i="26" s="1"/>
  <c r="B2" i="26"/>
  <c r="I7" i="11"/>
  <c r="K8" i="19"/>
  <c r="L8" i="19" s="1"/>
  <c r="I5" i="13" l="1"/>
  <c r="I5" i="10"/>
  <c r="I5" i="4"/>
  <c r="B2" i="5"/>
  <c r="I5" i="21"/>
  <c r="I4" i="15"/>
  <c r="I4" i="12"/>
  <c r="I5" i="16"/>
  <c r="I4" i="22"/>
  <c r="I5" i="7"/>
  <c r="I4" i="13"/>
  <c r="I4" i="14"/>
  <c r="I4" i="21"/>
  <c r="I5" i="19"/>
  <c r="I5" i="9"/>
  <c r="I4" i="23"/>
  <c r="J8" i="10"/>
  <c r="K8" i="10" s="1"/>
  <c r="L8" i="10" s="1"/>
  <c r="B2" i="10"/>
  <c r="I4" i="5"/>
  <c r="I5" i="15"/>
  <c r="I5" i="22"/>
  <c r="L8" i="23"/>
  <c r="K8" i="13"/>
  <c r="L8" i="13" s="1"/>
  <c r="K8" i="12"/>
  <c r="L8" i="12" s="1"/>
  <c r="K8" i="5"/>
  <c r="L8" i="5" s="1"/>
  <c r="K8" i="6"/>
  <c r="L8" i="6" s="1"/>
  <c r="K8" i="3"/>
  <c r="L8" i="3" s="1"/>
  <c r="K8" i="8"/>
  <c r="L8" i="8" s="1"/>
  <c r="K8" i="7"/>
  <c r="L8" i="7" s="1"/>
  <c r="K8" i="4"/>
  <c r="L8" i="4" s="1"/>
</calcChain>
</file>

<file path=xl/sharedStrings.xml><?xml version="1.0" encoding="utf-8"?>
<sst xmlns="http://schemas.openxmlformats.org/spreadsheetml/2006/main" count="4899" uniqueCount="1612">
  <si>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</si>
  <si>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</si>
  <si>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</si>
  <si>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</si>
  <si>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</si>
  <si>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</si>
  <si>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</si>
  <si>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</si>
  <si>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</si>
  <si>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</si>
  <si>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</si>
  <si>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</si>
  <si>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</si>
  <si>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</si>
  <si>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4221303</t>
  </si>
  <si>
    <t>7053,7063</t>
  </si>
  <si>
    <t>DOLNOŚLĄSKIE</t>
  </si>
  <si>
    <t>ZGORZELECKI</t>
  </si>
  <si>
    <t>BOGATYNIA</t>
  </si>
  <si>
    <t>0188802</t>
  </si>
  <si>
    <t>DZIAŁOSZYN</t>
  </si>
  <si>
    <t>99999</t>
  </si>
  <si>
    <t/>
  </si>
  <si>
    <t>JELENIOGÓRSKI</t>
  </si>
  <si>
    <t>4729612</t>
  </si>
  <si>
    <t>7094</t>
  </si>
  <si>
    <t>0188854</t>
  </si>
  <si>
    <t>OPOLNO-ZDRÓJ</t>
  </si>
  <si>
    <t>22483</t>
  </si>
  <si>
    <t>UL. PREZYDENTA GABRIELA NARUTOWICZA</t>
  </si>
  <si>
    <t>7A</t>
  </si>
  <si>
    <t>2052098</t>
  </si>
  <si>
    <t>7144,7145</t>
  </si>
  <si>
    <t>0188860</t>
  </si>
  <si>
    <t>PORAJÓW</t>
  </si>
  <si>
    <t>05962</t>
  </si>
  <si>
    <t>UL. GÓRNICZA</t>
  </si>
  <si>
    <t>1C</t>
  </si>
  <si>
    <t>2077000</t>
  </si>
  <si>
    <t>20645</t>
  </si>
  <si>
    <t>BOLESŁAWIECKI</t>
  </si>
  <si>
    <t>BOLESŁAWIEC</t>
  </si>
  <si>
    <t>0188950</t>
  </si>
  <si>
    <t>BOŻEJOWICE</t>
  </si>
  <si>
    <t>2426080</t>
  </si>
  <si>
    <t>20750</t>
  </si>
  <si>
    <t>0188966</t>
  </si>
  <si>
    <t>BRZEŹNIK</t>
  </si>
  <si>
    <t>8362126</t>
  </si>
  <si>
    <t>20961</t>
  </si>
  <si>
    <t>0188995</t>
  </si>
  <si>
    <t>DĄBROWA BOLESŁAWIECKA</t>
  </si>
  <si>
    <t>3839348</t>
  </si>
  <si>
    <t>20889</t>
  </si>
  <si>
    <t>0189084</t>
  </si>
  <si>
    <t>KRAŚNIK DOLNY</t>
  </si>
  <si>
    <t>3966523</t>
  </si>
  <si>
    <t>20932</t>
  </si>
  <si>
    <t>0189138</t>
  </si>
  <si>
    <t>KRUSZYN</t>
  </si>
  <si>
    <t>08171</t>
  </si>
  <si>
    <t>UL. KASZTANOWA</t>
  </si>
  <si>
    <t>4094168</t>
  </si>
  <si>
    <t>20936</t>
  </si>
  <si>
    <t>0189233</t>
  </si>
  <si>
    <t>OCICE</t>
  </si>
  <si>
    <t>4920479</t>
  </si>
  <si>
    <t>22209</t>
  </si>
  <si>
    <t>0189322</t>
  </si>
  <si>
    <t>TRZEBIEŃ</t>
  </si>
  <si>
    <t>10898</t>
  </si>
  <si>
    <t>UL. LEŚNA</t>
  </si>
  <si>
    <t>2148745</t>
  </si>
  <si>
    <t>20957</t>
  </si>
  <si>
    <t>0189351</t>
  </si>
  <si>
    <t>ŻELISZÓW</t>
  </si>
  <si>
    <t>4091371</t>
  </si>
  <si>
    <t>20471</t>
  </si>
  <si>
    <t>JAWORSKI</t>
  </si>
  <si>
    <t>BOLKÓW</t>
  </si>
  <si>
    <t>0189397</t>
  </si>
  <si>
    <t>KACZORÓW</t>
  </si>
  <si>
    <t>32176</t>
  </si>
  <si>
    <t>PL. POLLAKA</t>
  </si>
  <si>
    <t>6322861</t>
  </si>
  <si>
    <t>20472</t>
  </si>
  <si>
    <t>0189411</t>
  </si>
  <si>
    <t>LIPA</t>
  </si>
  <si>
    <t>3456117</t>
  </si>
  <si>
    <t>20473</t>
  </si>
  <si>
    <t>0189517</t>
  </si>
  <si>
    <t>SADY GÓRNE</t>
  </si>
  <si>
    <t>2161346</t>
  </si>
  <si>
    <t>3580</t>
  </si>
  <si>
    <t>LWÓWECKI</t>
  </si>
  <si>
    <t>GRYFÓW ŚLĄSKI</t>
  </si>
  <si>
    <t>0189635</t>
  </si>
  <si>
    <t>RZĄSINY</t>
  </si>
  <si>
    <t>5940607</t>
  </si>
  <si>
    <t>89431</t>
  </si>
  <si>
    <t>0189641</t>
  </si>
  <si>
    <t>UBOCZE</t>
  </si>
  <si>
    <t>JEŻÓW SUDECKI</t>
  </si>
  <si>
    <t>CZERNICA</t>
  </si>
  <si>
    <t>2235854</t>
  </si>
  <si>
    <t>122029,122030</t>
  </si>
  <si>
    <t>0189782</t>
  </si>
  <si>
    <t>03839</t>
  </si>
  <si>
    <t>UL. DŁUGA</t>
  </si>
  <si>
    <t>5174546</t>
  </si>
  <si>
    <t>121872</t>
  </si>
  <si>
    <t>0189813</t>
  </si>
  <si>
    <t>SIEDLĘCIN</t>
  </si>
  <si>
    <t>09546</t>
  </si>
  <si>
    <t>UL. KOŚCIELNA</t>
  </si>
  <si>
    <t>4220837</t>
  </si>
  <si>
    <t>57235,60222</t>
  </si>
  <si>
    <t>KAMIENNOGÓRSKI</t>
  </si>
  <si>
    <t>KAMIENNA GÓRA</t>
  </si>
  <si>
    <t>0189919</t>
  </si>
  <si>
    <t>KRZESZÓW</t>
  </si>
  <si>
    <t>28981</t>
  </si>
  <si>
    <t>UL. BETLEJEMSKA</t>
  </si>
  <si>
    <t>5877109</t>
  </si>
  <si>
    <t>55549,56538</t>
  </si>
  <si>
    <t>0189977</t>
  </si>
  <si>
    <t>PISARZOWICE</t>
  </si>
  <si>
    <t>3774789</t>
  </si>
  <si>
    <t>60744</t>
  </si>
  <si>
    <t>0189990</t>
  </si>
  <si>
    <t>PTASZKÓW</t>
  </si>
  <si>
    <t>LUBAŃSKI</t>
  </si>
  <si>
    <t>LEŚNA</t>
  </si>
  <si>
    <t>8043257</t>
  </si>
  <si>
    <t>58222</t>
  </si>
  <si>
    <t>0190160</t>
  </si>
  <si>
    <t>POBIEDNA</t>
  </si>
  <si>
    <t>06637</t>
  </si>
  <si>
    <t>UL. HETMAŃSKA</t>
  </si>
  <si>
    <t>0190199</t>
  </si>
  <si>
    <t>SMOLNIK</t>
  </si>
  <si>
    <t>6896467</t>
  </si>
  <si>
    <t>56043</t>
  </si>
  <si>
    <t>51B</t>
  </si>
  <si>
    <t>7977913</t>
  </si>
  <si>
    <t>115486</t>
  </si>
  <si>
    <t>0190213</t>
  </si>
  <si>
    <t>STANKOWICE</t>
  </si>
  <si>
    <t>8425227</t>
  </si>
  <si>
    <t>54449</t>
  </si>
  <si>
    <t>LUBAŃ</t>
  </si>
  <si>
    <t>0190325</t>
  </si>
  <si>
    <t>KOŚCIELNIK</t>
  </si>
  <si>
    <t>2256331</t>
  </si>
  <si>
    <t>54446</t>
  </si>
  <si>
    <t>0190390</t>
  </si>
  <si>
    <t>RADOGOSZCZ</t>
  </si>
  <si>
    <t>3265508</t>
  </si>
  <si>
    <t>44439</t>
  </si>
  <si>
    <t>0190420</t>
  </si>
  <si>
    <t>RADOSTÓW ŚREDNI</t>
  </si>
  <si>
    <t>LUBAWKA</t>
  </si>
  <si>
    <t>1810135</t>
  </si>
  <si>
    <t>92740</t>
  </si>
  <si>
    <t>LUBOMIERZ</t>
  </si>
  <si>
    <t>0190673</t>
  </si>
  <si>
    <t>PŁAWNA GÓRNA</t>
  </si>
  <si>
    <t>263418</t>
  </si>
  <si>
    <t>61452</t>
  </si>
  <si>
    <t>LWÓWEK ŚLĄSKI</t>
  </si>
  <si>
    <t>0190868</t>
  </si>
  <si>
    <t>NIWNICE</t>
  </si>
  <si>
    <t>3839178</t>
  </si>
  <si>
    <t>52093</t>
  </si>
  <si>
    <t>0190905</t>
  </si>
  <si>
    <t>PŁÓCZKI GÓRNE</t>
  </si>
  <si>
    <t>263419</t>
  </si>
  <si>
    <t>84232,84233,84234</t>
  </si>
  <si>
    <t>0190940</t>
  </si>
  <si>
    <t>RAKOWICE WIELKIE</t>
  </si>
  <si>
    <t>4285127</t>
  </si>
  <si>
    <t>104377</t>
  </si>
  <si>
    <t>0191000</t>
  </si>
  <si>
    <t>WŁODZICE WIELKIE</t>
  </si>
  <si>
    <t>6833063</t>
  </si>
  <si>
    <t>104653</t>
  </si>
  <si>
    <t>0191017</t>
  </si>
  <si>
    <t>ZBYLUTÓW</t>
  </si>
  <si>
    <t>3456199</t>
  </si>
  <si>
    <t>61782,61783</t>
  </si>
  <si>
    <t>MARCISZÓW</t>
  </si>
  <si>
    <t>0191052</t>
  </si>
  <si>
    <t>21970</t>
  </si>
  <si>
    <t>UL. SZKOLNA</t>
  </si>
  <si>
    <t>7087025</t>
  </si>
  <si>
    <t>49721</t>
  </si>
  <si>
    <t>MIRSK</t>
  </si>
  <si>
    <t>0191158</t>
  </si>
  <si>
    <t>GIEBUŁTÓW</t>
  </si>
  <si>
    <t>265428</t>
  </si>
  <si>
    <t>71997</t>
  </si>
  <si>
    <t>0191253</t>
  </si>
  <si>
    <t>KROBICA</t>
  </si>
  <si>
    <t>4665013</t>
  </si>
  <si>
    <t>69409</t>
  </si>
  <si>
    <t>0191359</t>
  </si>
  <si>
    <t>RĘBISZÓW</t>
  </si>
  <si>
    <t>5492655</t>
  </si>
  <si>
    <t>88998</t>
  </si>
  <si>
    <t>MYSŁAKOWICE</t>
  </si>
  <si>
    <t>0191419</t>
  </si>
  <si>
    <t>KOSTRZYCA</t>
  </si>
  <si>
    <t>07459</t>
  </si>
  <si>
    <t>UL. JELENIOGÓRSKA</t>
  </si>
  <si>
    <t>244258</t>
  </si>
  <si>
    <t>110382,110385</t>
  </si>
  <si>
    <t>0191431</t>
  </si>
  <si>
    <t>ŁOMNICA</t>
  </si>
  <si>
    <t>22491</t>
  </si>
  <si>
    <t>UL. KARKONOSKA</t>
  </si>
  <si>
    <t>3584215</t>
  </si>
  <si>
    <t>110380,110381</t>
  </si>
  <si>
    <t>0191448</t>
  </si>
  <si>
    <t>21570</t>
  </si>
  <si>
    <t>UL. SUŁKOWSKIEGO</t>
  </si>
  <si>
    <t>2337170</t>
  </si>
  <si>
    <t>60830</t>
  </si>
  <si>
    <t>NOWOGRODZIEC</t>
  </si>
  <si>
    <t>0191490</t>
  </si>
  <si>
    <t>CZERNA</t>
  </si>
  <si>
    <t>4602514</t>
  </si>
  <si>
    <t>74366</t>
  </si>
  <si>
    <t>0191508</t>
  </si>
  <si>
    <t>GIERAŁTÓW</t>
  </si>
  <si>
    <t>7527198</t>
  </si>
  <si>
    <t>74360</t>
  </si>
  <si>
    <t>0191520</t>
  </si>
  <si>
    <t>GOŚCISZÓW</t>
  </si>
  <si>
    <t>2489578</t>
  </si>
  <si>
    <t>84302,84303</t>
  </si>
  <si>
    <t>0191550</t>
  </si>
  <si>
    <t>NOWA WIEŚ</t>
  </si>
  <si>
    <t>26A</t>
  </si>
  <si>
    <t>2050252</t>
  </si>
  <si>
    <t>69164,69168,73626</t>
  </si>
  <si>
    <t>OLSZYNA</t>
  </si>
  <si>
    <t>0191626</t>
  </si>
  <si>
    <t>BIEDRZYCHOWICE</t>
  </si>
  <si>
    <t>5685897</t>
  </si>
  <si>
    <t>85953</t>
  </si>
  <si>
    <t>0191684</t>
  </si>
  <si>
    <t>2199507</t>
  </si>
  <si>
    <t>85937,86010</t>
  </si>
  <si>
    <t>24687</t>
  </si>
  <si>
    <t>UL. WOLNOŚCI</t>
  </si>
  <si>
    <t>6068178</t>
  </si>
  <si>
    <t>72094</t>
  </si>
  <si>
    <t>OSIECZNICA</t>
  </si>
  <si>
    <t>0191767</t>
  </si>
  <si>
    <t>ŁAWSZOWA</t>
  </si>
  <si>
    <t>4729535</t>
  </si>
  <si>
    <t>123256,123257</t>
  </si>
  <si>
    <t>0191780</t>
  </si>
  <si>
    <t>11293</t>
  </si>
  <si>
    <t>UL. LUBAŃSKA</t>
  </si>
  <si>
    <t>2215469</t>
  </si>
  <si>
    <t>72000</t>
  </si>
  <si>
    <t>0191804</t>
  </si>
  <si>
    <t>PAROWA</t>
  </si>
  <si>
    <t>5685906</t>
  </si>
  <si>
    <t>123062,123063</t>
  </si>
  <si>
    <t>0191833</t>
  </si>
  <si>
    <t>ŚWIĘTOSZÓW</t>
  </si>
  <si>
    <t>2383971</t>
  </si>
  <si>
    <t>72065</t>
  </si>
  <si>
    <t>0191856</t>
  </si>
  <si>
    <t>TOMISŁAW</t>
  </si>
  <si>
    <t>62A</t>
  </si>
  <si>
    <t>5165887</t>
  </si>
  <si>
    <t>72899</t>
  </si>
  <si>
    <t>PIEŃSK</t>
  </si>
  <si>
    <t>0191900</t>
  </si>
  <si>
    <t>DŁUŻYNA DOLNA</t>
  </si>
  <si>
    <t>66A</t>
  </si>
  <si>
    <t>4538952</t>
  </si>
  <si>
    <t>16957</t>
  </si>
  <si>
    <t>PLATERÓWKA</t>
  </si>
  <si>
    <t>0191997</t>
  </si>
  <si>
    <t>2192141</t>
  </si>
  <si>
    <t>122237</t>
  </si>
  <si>
    <t>PODGÓRZYN</t>
  </si>
  <si>
    <t>0192086</t>
  </si>
  <si>
    <t>MIŁKÓW</t>
  </si>
  <si>
    <t>3964683</t>
  </si>
  <si>
    <t>73062,73063,73064</t>
  </si>
  <si>
    <t>7342058</t>
  </si>
  <si>
    <t>83607</t>
  </si>
  <si>
    <t>0192100</t>
  </si>
  <si>
    <t>26498</t>
  </si>
  <si>
    <t>UL. ŻOŁNIERSKA</t>
  </si>
  <si>
    <t>5685928</t>
  </si>
  <si>
    <t>83655</t>
  </si>
  <si>
    <t>0192130</t>
  </si>
  <si>
    <t>SOSNÓWKA</t>
  </si>
  <si>
    <t>21271</t>
  </si>
  <si>
    <t>UL. STRAŻACKA</t>
  </si>
  <si>
    <t>2423141</t>
  </si>
  <si>
    <t>87181</t>
  </si>
  <si>
    <t>2112573</t>
  </si>
  <si>
    <t>83389</t>
  </si>
  <si>
    <t>0192152</t>
  </si>
  <si>
    <t>ŚCIEGNY</t>
  </si>
  <si>
    <t>110A</t>
  </si>
  <si>
    <t>5302927</t>
  </si>
  <si>
    <t>118685,121368</t>
  </si>
  <si>
    <t>SIEKIERCZYN</t>
  </si>
  <si>
    <t>0192206</t>
  </si>
  <si>
    <t>200A</t>
  </si>
  <si>
    <t>2209284</t>
  </si>
  <si>
    <t>118688,34562</t>
  </si>
  <si>
    <t>0192264</t>
  </si>
  <si>
    <t>ZARĘBA</t>
  </si>
  <si>
    <t>6321123</t>
  </si>
  <si>
    <t>86648</t>
  </si>
  <si>
    <t>STARA KAMIENICA</t>
  </si>
  <si>
    <t>0192324</t>
  </si>
  <si>
    <t>BARCINEK</t>
  </si>
  <si>
    <t>8489260</t>
  </si>
  <si>
    <t>86646</t>
  </si>
  <si>
    <t>0192360</t>
  </si>
  <si>
    <t>KOPANIEC</t>
  </si>
  <si>
    <t>4030839</t>
  </si>
  <si>
    <t>86649</t>
  </si>
  <si>
    <t>0192420</t>
  </si>
  <si>
    <t>5494451</t>
  </si>
  <si>
    <t>86647</t>
  </si>
  <si>
    <t>0192436</t>
  </si>
  <si>
    <t>WOJCIESZYCE</t>
  </si>
  <si>
    <t>2507924</t>
  </si>
  <si>
    <t>47154</t>
  </si>
  <si>
    <t>SULIKÓW</t>
  </si>
  <si>
    <t>0192442</t>
  </si>
  <si>
    <t>BIERNA</t>
  </si>
  <si>
    <t>5430317</t>
  </si>
  <si>
    <t>47156,47157</t>
  </si>
  <si>
    <t>0192608</t>
  </si>
  <si>
    <t>26030</t>
  </si>
  <si>
    <t>UL. ZGORZELECKA</t>
  </si>
  <si>
    <t>8106757</t>
  </si>
  <si>
    <t>68258</t>
  </si>
  <si>
    <t>ZŁOTORYJSKI</t>
  </si>
  <si>
    <t>ŚWIERZAWA</t>
  </si>
  <si>
    <t>0192726</t>
  </si>
  <si>
    <t>NOWY KOŚCIÓŁ</t>
  </si>
  <si>
    <t>6896368</t>
  </si>
  <si>
    <t>68255</t>
  </si>
  <si>
    <t>0192850</t>
  </si>
  <si>
    <t>SOKOŁOWIEC</t>
  </si>
  <si>
    <t>WĘGLINIEC</t>
  </si>
  <si>
    <t>08828</t>
  </si>
  <si>
    <t>UL. KOLEJOWA</t>
  </si>
  <si>
    <t>6513741</t>
  </si>
  <si>
    <t>3165,3166</t>
  </si>
  <si>
    <t>0193039</t>
  </si>
  <si>
    <t>RUSZÓW</t>
  </si>
  <si>
    <t>7979286</t>
  </si>
  <si>
    <t>122975</t>
  </si>
  <si>
    <t>0193051</t>
  </si>
  <si>
    <t>STARY WĘGLINIEC</t>
  </si>
  <si>
    <t>05635</t>
  </si>
  <si>
    <t>UL. GŁÓWNA</t>
  </si>
  <si>
    <t>6896347</t>
  </si>
  <si>
    <t>23334</t>
  </si>
  <si>
    <t>WLEŃ</t>
  </si>
  <si>
    <t>0193157</t>
  </si>
  <si>
    <t>PILCHOWICE</t>
  </si>
  <si>
    <t>6185704</t>
  </si>
  <si>
    <t>3201</t>
  </si>
  <si>
    <t>ZGORZELEC</t>
  </si>
  <si>
    <t>0193252</t>
  </si>
  <si>
    <t>JERZMANKI</t>
  </si>
  <si>
    <t>7979276</t>
  </si>
  <si>
    <t>3196</t>
  </si>
  <si>
    <t>0193329</t>
  </si>
  <si>
    <t>ŁAGÓW</t>
  </si>
  <si>
    <t>2310990</t>
  </si>
  <si>
    <t>3232</t>
  </si>
  <si>
    <t>0193341</t>
  </si>
  <si>
    <t>OSIEK ŁUŻYCKI</t>
  </si>
  <si>
    <t>308126</t>
  </si>
  <si>
    <t>3358</t>
  </si>
  <si>
    <t>0193430</t>
  </si>
  <si>
    <t>TRÓJCA</t>
  </si>
  <si>
    <t>3456130</t>
  </si>
  <si>
    <t>41079,52338</t>
  </si>
  <si>
    <t>OLEŚNICKI</t>
  </si>
  <si>
    <t>DZIADOWA KŁODA</t>
  </si>
  <si>
    <t>0197043</t>
  </si>
  <si>
    <t>20254</t>
  </si>
  <si>
    <t>UL. SŁONECZNA</t>
  </si>
  <si>
    <t>7533308</t>
  </si>
  <si>
    <t>52336</t>
  </si>
  <si>
    <t>0197126</t>
  </si>
  <si>
    <t>MIŁOWICE</t>
  </si>
  <si>
    <t>3456064</t>
  </si>
  <si>
    <t>66260</t>
  </si>
  <si>
    <t>MIĘDZYBÓRZ</t>
  </si>
  <si>
    <t>0203542</t>
  </si>
  <si>
    <t>BUKOWINA SYCOWSKA</t>
  </si>
  <si>
    <t>7851081</t>
  </si>
  <si>
    <t>66261</t>
  </si>
  <si>
    <t>0203619</t>
  </si>
  <si>
    <t>KRASZÓW</t>
  </si>
  <si>
    <t>7533030</t>
  </si>
  <si>
    <t>61331</t>
  </si>
  <si>
    <t>SYCÓW</t>
  </si>
  <si>
    <t>0209409</t>
  </si>
  <si>
    <t>DROŁTOWICE</t>
  </si>
  <si>
    <t>7724221</t>
  </si>
  <si>
    <t>61334</t>
  </si>
  <si>
    <t>0209438</t>
  </si>
  <si>
    <t>DZIAŁOSZA</t>
  </si>
  <si>
    <t>2435899</t>
  </si>
  <si>
    <t>61336</t>
  </si>
  <si>
    <t>0209510</t>
  </si>
  <si>
    <t>STRADOMIA WIERZCHNIA</t>
  </si>
  <si>
    <t>3265542</t>
  </si>
  <si>
    <t>88701,88722</t>
  </si>
  <si>
    <t>GROMADKA</t>
  </si>
  <si>
    <t>0364140</t>
  </si>
  <si>
    <t>33730</t>
  </si>
  <si>
    <t>UL. GEN. WŁ. SIKORSKIEGO</t>
  </si>
  <si>
    <t>8679942</t>
  </si>
  <si>
    <t>85023</t>
  </si>
  <si>
    <t>0364162</t>
  </si>
  <si>
    <t>MODŁA</t>
  </si>
  <si>
    <t>8744061</t>
  </si>
  <si>
    <t>85026</t>
  </si>
  <si>
    <t>0364191</t>
  </si>
  <si>
    <t>OSŁA</t>
  </si>
  <si>
    <t>11926</t>
  </si>
  <si>
    <t>UL. 1 MAJA</t>
  </si>
  <si>
    <t>OSIEK</t>
  </si>
  <si>
    <t>6896294</t>
  </si>
  <si>
    <t>53824,90290</t>
  </si>
  <si>
    <t>MĘCINKA</t>
  </si>
  <si>
    <t>0365635</t>
  </si>
  <si>
    <t>10B</t>
  </si>
  <si>
    <t>5749848</t>
  </si>
  <si>
    <t>19089</t>
  </si>
  <si>
    <t>0365687</t>
  </si>
  <si>
    <t>PIOTROWICE</t>
  </si>
  <si>
    <t>00442</t>
  </si>
  <si>
    <t>UL. II ARMII WOJSKA POLSKIEGO</t>
  </si>
  <si>
    <t>4279033</t>
  </si>
  <si>
    <t>91788</t>
  </si>
  <si>
    <t>MŚCIWOJÓW</t>
  </si>
  <si>
    <t>0365960</t>
  </si>
  <si>
    <t>MARCINOWICE</t>
  </si>
  <si>
    <t>5685926</t>
  </si>
  <si>
    <t>91785</t>
  </si>
  <si>
    <t>0366014</t>
  </si>
  <si>
    <t>SNOWIDZA</t>
  </si>
  <si>
    <t>91A</t>
  </si>
  <si>
    <t>2167419</t>
  </si>
  <si>
    <t>91786</t>
  </si>
  <si>
    <t>0366020</t>
  </si>
  <si>
    <t>TARGOSZYN</t>
  </si>
  <si>
    <t>2062890</t>
  </si>
  <si>
    <t>16254</t>
  </si>
  <si>
    <t>PASZOWICE</t>
  </si>
  <si>
    <t>0366149</t>
  </si>
  <si>
    <t>5045811</t>
  </si>
  <si>
    <t>31475</t>
  </si>
  <si>
    <t>0366155</t>
  </si>
  <si>
    <t>POGWIZDÓW</t>
  </si>
  <si>
    <t>8233645</t>
  </si>
  <si>
    <t>16025</t>
  </si>
  <si>
    <t>0366184</t>
  </si>
  <si>
    <t>WIADRÓW</t>
  </si>
  <si>
    <t>PIELGRZYMKA</t>
  </si>
  <si>
    <t>4475822</t>
  </si>
  <si>
    <t>92848,92852</t>
  </si>
  <si>
    <t>0366416</t>
  </si>
  <si>
    <t>109A</t>
  </si>
  <si>
    <t>8998361</t>
  </si>
  <si>
    <t>92849</t>
  </si>
  <si>
    <t>0366422</t>
  </si>
  <si>
    <t>PROBOSZCZÓW</t>
  </si>
  <si>
    <t>2109491</t>
  </si>
  <si>
    <t>93183</t>
  </si>
  <si>
    <t>0366445</t>
  </si>
  <si>
    <t>TWARDOCICE</t>
  </si>
  <si>
    <t>RADWANICE</t>
  </si>
  <si>
    <t>3966558</t>
  </si>
  <si>
    <t>25987</t>
  </si>
  <si>
    <t>ŚREDZKI</t>
  </si>
  <si>
    <t>UDANIN</t>
  </si>
  <si>
    <t>0368007</t>
  </si>
  <si>
    <t>5111926</t>
  </si>
  <si>
    <t>24174</t>
  </si>
  <si>
    <t>0368020</t>
  </si>
  <si>
    <t>UJAZD GÓRNY</t>
  </si>
  <si>
    <t>WARTA BOLESŁAWIECKA</t>
  </si>
  <si>
    <t>4536826</t>
  </si>
  <si>
    <t>30209</t>
  </si>
  <si>
    <t>0368088</t>
  </si>
  <si>
    <t>RACIBOROWICE DOLNE</t>
  </si>
  <si>
    <t>4791685</t>
  </si>
  <si>
    <t>29524</t>
  </si>
  <si>
    <t>0368102</t>
  </si>
  <si>
    <t>SZCZYTNICA</t>
  </si>
  <si>
    <t>7469847</t>
  </si>
  <si>
    <t>29457</t>
  </si>
  <si>
    <t>0368119</t>
  </si>
  <si>
    <t>TOMASZÓW BOLESŁAWIECKI</t>
  </si>
  <si>
    <t>7595325</t>
  </si>
  <si>
    <t>16005,18203</t>
  </si>
  <si>
    <t>WĄDROŻE WIELKIE</t>
  </si>
  <si>
    <t>0368183</t>
  </si>
  <si>
    <t>BUDZISZÓW WIELKI</t>
  </si>
  <si>
    <t>4729560</t>
  </si>
  <si>
    <t>16134</t>
  </si>
  <si>
    <t>0368332</t>
  </si>
  <si>
    <t>4918097</t>
  </si>
  <si>
    <t>120810</t>
  </si>
  <si>
    <t>ZAGRODNO</t>
  </si>
  <si>
    <t>0368361</t>
  </si>
  <si>
    <t>BROCHOCIN</t>
  </si>
  <si>
    <t>7469908</t>
  </si>
  <si>
    <t>120812</t>
  </si>
  <si>
    <t>0368415</t>
  </si>
  <si>
    <t>OLSZANICA</t>
  </si>
  <si>
    <t>4221506</t>
  </si>
  <si>
    <t>120811</t>
  </si>
  <si>
    <t>0368438</t>
  </si>
  <si>
    <t>RADZIECHÓW</t>
  </si>
  <si>
    <t>3584092</t>
  </si>
  <si>
    <t>11527</t>
  </si>
  <si>
    <t>0368480</t>
  </si>
  <si>
    <t>6387595</t>
  </si>
  <si>
    <t>12534</t>
  </si>
  <si>
    <t>181A</t>
  </si>
  <si>
    <t>2201509</t>
  </si>
  <si>
    <t>25577</t>
  </si>
  <si>
    <t>ZŁOTORYJA</t>
  </si>
  <si>
    <t>0368510</t>
  </si>
  <si>
    <t>GIERAŁTOWIEC</t>
  </si>
  <si>
    <t>7085231</t>
  </si>
  <si>
    <t>25578,82384</t>
  </si>
  <si>
    <t>0368680</t>
  </si>
  <si>
    <t>ROKITNICA</t>
  </si>
  <si>
    <t>6195723</t>
  </si>
  <si>
    <t>25580</t>
  </si>
  <si>
    <t>0368734</t>
  </si>
  <si>
    <t>WILKÓW-OSIEDLE</t>
  </si>
  <si>
    <t>08728</t>
  </si>
  <si>
    <t>UL. JANA KOCHANOWSKIEGO</t>
  </si>
  <si>
    <t>6769597</t>
  </si>
  <si>
    <t>25581</t>
  </si>
  <si>
    <t>09572</t>
  </si>
  <si>
    <t>UL. KOŚCIUSZKI</t>
  </si>
  <si>
    <t>7087403</t>
  </si>
  <si>
    <t>114366,114469</t>
  </si>
  <si>
    <t>STRZELIŃSKI</t>
  </si>
  <si>
    <t>PRZEWORNO</t>
  </si>
  <si>
    <t>0854794</t>
  </si>
  <si>
    <t>4D</t>
  </si>
  <si>
    <t>15710</t>
  </si>
  <si>
    <t>UL. PARKOWA</t>
  </si>
  <si>
    <t>26469</t>
  </si>
  <si>
    <t>UL. STEFANA ŻEROMSKIEGO</t>
  </si>
  <si>
    <t>24806</t>
  </si>
  <si>
    <t>UL. WROCŁAWSKA</t>
  </si>
  <si>
    <t>24628</t>
  </si>
  <si>
    <t>UL. WOJSKA POLSKIEGO</t>
  </si>
  <si>
    <t>268009</t>
  </si>
  <si>
    <t>20288</t>
  </si>
  <si>
    <t>BIERUTÓW</t>
  </si>
  <si>
    <t>0872680</t>
  </si>
  <si>
    <t>WABIENICE</t>
  </si>
  <si>
    <t>8679916</t>
  </si>
  <si>
    <t>21215</t>
  </si>
  <si>
    <t>0872705</t>
  </si>
  <si>
    <t>ZBYTOWA</t>
  </si>
  <si>
    <t>59A</t>
  </si>
  <si>
    <t>3584006</t>
  </si>
  <si>
    <t>31496</t>
  </si>
  <si>
    <t>BORÓW</t>
  </si>
  <si>
    <t>0872770</t>
  </si>
  <si>
    <t>BOREK STRZELIŃSKI</t>
  </si>
  <si>
    <t>3902432</t>
  </si>
  <si>
    <t>91190,91249</t>
  </si>
  <si>
    <t>0872786</t>
  </si>
  <si>
    <t>7268746</t>
  </si>
  <si>
    <t>90686</t>
  </si>
  <si>
    <t>0872993</t>
  </si>
  <si>
    <t>ZIELENICE</t>
  </si>
  <si>
    <t>3392082</t>
  </si>
  <si>
    <t>29811</t>
  </si>
  <si>
    <t>WOŁOWSKI</t>
  </si>
  <si>
    <t>BRZEG DOLNY</t>
  </si>
  <si>
    <t>0873024</t>
  </si>
  <si>
    <t>GODZIĘCIN</t>
  </si>
  <si>
    <t>50B</t>
  </si>
  <si>
    <t>290533</t>
  </si>
  <si>
    <t>119766,119768</t>
  </si>
  <si>
    <t>50D</t>
  </si>
  <si>
    <t>5303107</t>
  </si>
  <si>
    <t>25789</t>
  </si>
  <si>
    <t>0873076</t>
  </si>
  <si>
    <t>POGALEWO WIELKIE</t>
  </si>
  <si>
    <t>12H</t>
  </si>
  <si>
    <t>8105006</t>
  </si>
  <si>
    <t>7169,7673</t>
  </si>
  <si>
    <t>MILICKI</t>
  </si>
  <si>
    <t>CIESZKÓW</t>
  </si>
  <si>
    <t>0873188</t>
  </si>
  <si>
    <t>06260</t>
  </si>
  <si>
    <t>UL. GRUNWALDZKA</t>
  </si>
  <si>
    <t>3902243</t>
  </si>
  <si>
    <t>7573</t>
  </si>
  <si>
    <t>0873320</t>
  </si>
  <si>
    <t>PAKOSŁAWSKO</t>
  </si>
  <si>
    <t>4726871</t>
  </si>
  <si>
    <t>104484,104485</t>
  </si>
  <si>
    <t>WROCŁAWSKI</t>
  </si>
  <si>
    <t>0873509</t>
  </si>
  <si>
    <t>CHRZĄSTAWA WIELKA</t>
  </si>
  <si>
    <t>6950000</t>
  </si>
  <si>
    <t>27547,38809</t>
  </si>
  <si>
    <t>0873515</t>
  </si>
  <si>
    <t>30942</t>
  </si>
  <si>
    <t>UL. ŚW. BRATA ALBERTA ADAMA CHMIELOWSKIEGO</t>
  </si>
  <si>
    <t>6832938</t>
  </si>
  <si>
    <t>27298</t>
  </si>
  <si>
    <t>0873521</t>
  </si>
  <si>
    <t>DOBRZYKOWICE</t>
  </si>
  <si>
    <t>UL. SUKCESU</t>
  </si>
  <si>
    <t>2313103</t>
  </si>
  <si>
    <t>19013,27603</t>
  </si>
  <si>
    <t>0873567</t>
  </si>
  <si>
    <t>KAMIENIEC WROCŁAWSKI</t>
  </si>
  <si>
    <t>3582893</t>
  </si>
  <si>
    <t>27327</t>
  </si>
  <si>
    <t>0873627</t>
  </si>
  <si>
    <t>RATOWICE</t>
  </si>
  <si>
    <t>4094110</t>
  </si>
  <si>
    <t>5146,5428</t>
  </si>
  <si>
    <t>DŁUGOŁĘKA</t>
  </si>
  <si>
    <t>0873679</t>
  </si>
  <si>
    <t>BOROWA</t>
  </si>
  <si>
    <t>8489417</t>
  </si>
  <si>
    <t>10228,110464</t>
  </si>
  <si>
    <t>0873685</t>
  </si>
  <si>
    <t>BRZEZIA ŁĄKA</t>
  </si>
  <si>
    <t>4221632</t>
  </si>
  <si>
    <t>11875,11876,7468</t>
  </si>
  <si>
    <t>0873739</t>
  </si>
  <si>
    <t>5558424</t>
  </si>
  <si>
    <t>5144</t>
  </si>
  <si>
    <t>0873857</t>
  </si>
  <si>
    <t>KIEŁCZÓW</t>
  </si>
  <si>
    <t>5877130</t>
  </si>
  <si>
    <t>10226,10227</t>
  </si>
  <si>
    <t>0873892</t>
  </si>
  <si>
    <t>ŁOZINA</t>
  </si>
  <si>
    <t>12937</t>
  </si>
  <si>
    <t>UL. MILICKA</t>
  </si>
  <si>
    <t>7406009</t>
  </si>
  <si>
    <t>7471</t>
  </si>
  <si>
    <t>0873917</t>
  </si>
  <si>
    <t>MIRKÓW</t>
  </si>
  <si>
    <t>20291</t>
  </si>
  <si>
    <t>UL. JULIUSZA SŁOWACKIEGO</t>
  </si>
  <si>
    <t>4412211</t>
  </si>
  <si>
    <t>11873,11874</t>
  </si>
  <si>
    <t>0874012</t>
  </si>
  <si>
    <t>SIEDLEC</t>
  </si>
  <si>
    <t>7013855</t>
  </si>
  <si>
    <t>5147</t>
  </si>
  <si>
    <t>0874035</t>
  </si>
  <si>
    <t>SZCZODRE</t>
  </si>
  <si>
    <t>23073</t>
  </si>
  <si>
    <t>UL. TRZEBNICKA</t>
  </si>
  <si>
    <t>2039257</t>
  </si>
  <si>
    <t>27997</t>
  </si>
  <si>
    <t>0874070</t>
  </si>
  <si>
    <t>WILCZYCE</t>
  </si>
  <si>
    <t>DOBROSZYCE</t>
  </si>
  <si>
    <t>0874130</t>
  </si>
  <si>
    <t>8987390</t>
  </si>
  <si>
    <t>61454</t>
  </si>
  <si>
    <t>4792966</t>
  </si>
  <si>
    <t>90887,90888,90889,90890,90891,90892</t>
  </si>
  <si>
    <t>21101</t>
  </si>
  <si>
    <t>UL. STAWOWA</t>
  </si>
  <si>
    <t>6578167</t>
  </si>
  <si>
    <t>53310,53311</t>
  </si>
  <si>
    <t>OŁAWSKI</t>
  </si>
  <si>
    <t>DOMANIÓW</t>
  </si>
  <si>
    <t>0874302</t>
  </si>
  <si>
    <t>8042878</t>
  </si>
  <si>
    <t>118973</t>
  </si>
  <si>
    <t>0874348</t>
  </si>
  <si>
    <t>GOSZCZYNA</t>
  </si>
  <si>
    <t>5558464</t>
  </si>
  <si>
    <t>41398,41399</t>
  </si>
  <si>
    <t>0874503</t>
  </si>
  <si>
    <t>WIERZBNO</t>
  </si>
  <si>
    <t>2335297</t>
  </si>
  <si>
    <t>78056</t>
  </si>
  <si>
    <t>JELCZ-LASKOWICE</t>
  </si>
  <si>
    <t>0874650</t>
  </si>
  <si>
    <t>MIŁOSZYCE</t>
  </si>
  <si>
    <t>7469687</t>
  </si>
  <si>
    <t>109167,109168</t>
  </si>
  <si>
    <t>0874667</t>
  </si>
  <si>
    <t>MINKOWICE OŁAWSKIE</t>
  </si>
  <si>
    <t>2033094</t>
  </si>
  <si>
    <t>42864</t>
  </si>
  <si>
    <t>KĄTY WROCŁAWSKIE</t>
  </si>
  <si>
    <t>0874934</t>
  </si>
  <si>
    <t>JASZKOTLE</t>
  </si>
  <si>
    <t>15584</t>
  </si>
  <si>
    <t>UL. PALMOWA</t>
  </si>
  <si>
    <t>6195482</t>
  </si>
  <si>
    <t>118858,119147</t>
  </si>
  <si>
    <t>2079315</t>
  </si>
  <si>
    <t>42859</t>
  </si>
  <si>
    <t>0874940</t>
  </si>
  <si>
    <t>GNIECHOWICE</t>
  </si>
  <si>
    <t>7533409</t>
  </si>
  <si>
    <t>42860</t>
  </si>
  <si>
    <t>0875046</t>
  </si>
  <si>
    <t>MAŁKOWICE</t>
  </si>
  <si>
    <t>2210856</t>
  </si>
  <si>
    <t>128637</t>
  </si>
  <si>
    <t>0875069</t>
  </si>
  <si>
    <t>MOKRONOS GÓRNY</t>
  </si>
  <si>
    <t>6450870</t>
  </si>
  <si>
    <t>42861</t>
  </si>
  <si>
    <t>0875135</t>
  </si>
  <si>
    <t>SADKÓW</t>
  </si>
  <si>
    <t>297530</t>
  </si>
  <si>
    <t>124928,124929,124930</t>
  </si>
  <si>
    <t>0875158</t>
  </si>
  <si>
    <t>SADOWICE</t>
  </si>
  <si>
    <t>5877140</t>
  </si>
  <si>
    <t>49980</t>
  </si>
  <si>
    <t>0875187</t>
  </si>
  <si>
    <t>SMOLEC</t>
  </si>
  <si>
    <t>6514709</t>
  </si>
  <si>
    <t>44625</t>
  </si>
  <si>
    <t>0875299</t>
  </si>
  <si>
    <t>ZACHOWICE</t>
  </si>
  <si>
    <t>KOBIERZYCE</t>
  </si>
  <si>
    <t>8425217</t>
  </si>
  <si>
    <t>70088,70096</t>
  </si>
  <si>
    <t>0875425</t>
  </si>
  <si>
    <t>7850847</t>
  </si>
  <si>
    <t>31170,31186</t>
  </si>
  <si>
    <t>0875448</t>
  </si>
  <si>
    <t>KRZYŻOWICE</t>
  </si>
  <si>
    <t>7023760</t>
  </si>
  <si>
    <t>70078</t>
  </si>
  <si>
    <t>0875550</t>
  </si>
  <si>
    <t>PUSTKÓW ŻURAWSKI</t>
  </si>
  <si>
    <t>6514473</t>
  </si>
  <si>
    <t>49969</t>
  </si>
  <si>
    <t>0875610</t>
  </si>
  <si>
    <t>TYNIEC MAŁY</t>
  </si>
  <si>
    <t>298687</t>
  </si>
  <si>
    <t>31699,31702,31703</t>
  </si>
  <si>
    <t>0875649</t>
  </si>
  <si>
    <t>WIERZBICE</t>
  </si>
  <si>
    <t>11139</t>
  </si>
  <si>
    <t>UL. LIPOWA</t>
  </si>
  <si>
    <t>2101357</t>
  </si>
  <si>
    <t>17272,17301</t>
  </si>
  <si>
    <t>KONDRATOWICE</t>
  </si>
  <si>
    <t>0875891</t>
  </si>
  <si>
    <t>PRUSY</t>
  </si>
  <si>
    <t>8616338</t>
  </si>
  <si>
    <t>6247</t>
  </si>
  <si>
    <t>0875945</t>
  </si>
  <si>
    <t>ŻELOWICE</t>
  </si>
  <si>
    <t>277403</t>
  </si>
  <si>
    <t>83706</t>
  </si>
  <si>
    <t>KOSTOMŁOTY</t>
  </si>
  <si>
    <t>0876040</t>
  </si>
  <si>
    <t>KARCZYCE</t>
  </si>
  <si>
    <t>6578226</t>
  </si>
  <si>
    <t>81417,81420</t>
  </si>
  <si>
    <t>0876063</t>
  </si>
  <si>
    <t>276988</t>
  </si>
  <si>
    <t>81418</t>
  </si>
  <si>
    <t>0876086</t>
  </si>
  <si>
    <t>MIECZKÓW</t>
  </si>
  <si>
    <t>5047152</t>
  </si>
  <si>
    <t>106911</t>
  </si>
  <si>
    <t>0876146</t>
  </si>
  <si>
    <t>8934669</t>
  </si>
  <si>
    <t>10315,10369</t>
  </si>
  <si>
    <t>KROŚNICE</t>
  </si>
  <si>
    <t>0876301</t>
  </si>
  <si>
    <t>BUKOWICE</t>
  </si>
  <si>
    <t>4475663</t>
  </si>
  <si>
    <t>17658,17659</t>
  </si>
  <si>
    <t>0876420</t>
  </si>
  <si>
    <t>3584119</t>
  </si>
  <si>
    <t>14442,14443</t>
  </si>
  <si>
    <t>0876436</t>
  </si>
  <si>
    <t>KUŹNICA CZESZYCKA</t>
  </si>
  <si>
    <t>8734249</t>
  </si>
  <si>
    <t>84698,84699</t>
  </si>
  <si>
    <t>MIETKÓW</t>
  </si>
  <si>
    <t>0877080</t>
  </si>
  <si>
    <t>28C</t>
  </si>
  <si>
    <t>MIĘKINIA</t>
  </si>
  <si>
    <t>0877387</t>
  </si>
  <si>
    <t>LUTYNIA</t>
  </si>
  <si>
    <t>2038098</t>
  </si>
  <si>
    <t>53595</t>
  </si>
  <si>
    <t>7023860</t>
  </si>
  <si>
    <t>53592,53593</t>
  </si>
  <si>
    <t>0877424</t>
  </si>
  <si>
    <t>5111761</t>
  </si>
  <si>
    <t>53598</t>
  </si>
  <si>
    <t>0877476</t>
  </si>
  <si>
    <t>3A</t>
  </si>
  <si>
    <t>MILICZ</t>
  </si>
  <si>
    <t>266954</t>
  </si>
  <si>
    <t>6293</t>
  </si>
  <si>
    <t>0877677</t>
  </si>
  <si>
    <t>DUNKOWA</t>
  </si>
  <si>
    <t>3774646</t>
  </si>
  <si>
    <t>6294</t>
  </si>
  <si>
    <t>0878010</t>
  </si>
  <si>
    <t>NOWE GRODZISKO</t>
  </si>
  <si>
    <t>5686039</t>
  </si>
  <si>
    <t>6298</t>
  </si>
  <si>
    <t>0878470</t>
  </si>
  <si>
    <t>WRÓBLINIEC</t>
  </si>
  <si>
    <t>8743824</t>
  </si>
  <si>
    <t>107441</t>
  </si>
  <si>
    <t>TRZEBNICKI</t>
  </si>
  <si>
    <t>OBORNIKI ŚLĄSKIE</t>
  </si>
  <si>
    <t>0878719</t>
  </si>
  <si>
    <t>OSOLIN</t>
  </si>
  <si>
    <t>16274</t>
  </si>
  <si>
    <t>UL. MARSZ. JÓZEFA PIŁSUDSKIEGO</t>
  </si>
  <si>
    <t>4157878</t>
  </si>
  <si>
    <t>107434,107444</t>
  </si>
  <si>
    <t>0878748</t>
  </si>
  <si>
    <t>PĘGÓW</t>
  </si>
  <si>
    <t>4285096</t>
  </si>
  <si>
    <t>107446</t>
  </si>
  <si>
    <t>0878820</t>
  </si>
  <si>
    <t>URAZ</t>
  </si>
  <si>
    <t>24728</t>
  </si>
  <si>
    <t>UL. WOŁOWSKA</t>
  </si>
  <si>
    <t>4793313</t>
  </si>
  <si>
    <t>23029</t>
  </si>
  <si>
    <t>OLEŚNICA</t>
  </si>
  <si>
    <t>0879021</t>
  </si>
  <si>
    <t>LIGOTA MAŁA</t>
  </si>
  <si>
    <t>4474000</t>
  </si>
  <si>
    <t>22906</t>
  </si>
  <si>
    <t>0879038</t>
  </si>
  <si>
    <t>LIGOTA POLSKA</t>
  </si>
  <si>
    <t>6960093</t>
  </si>
  <si>
    <t>8183</t>
  </si>
  <si>
    <t>0879200</t>
  </si>
  <si>
    <t>SMOLNA</t>
  </si>
  <si>
    <t>6767022</t>
  </si>
  <si>
    <t>18823</t>
  </si>
  <si>
    <t>0879216</t>
  </si>
  <si>
    <t>SOKOŁOWICE</t>
  </si>
  <si>
    <t>2095771</t>
  </si>
  <si>
    <t>20249</t>
  </si>
  <si>
    <t>0879274</t>
  </si>
  <si>
    <t>WSZECHŚWIĘTE</t>
  </si>
  <si>
    <t>16B</t>
  </si>
  <si>
    <t>7023880</t>
  </si>
  <si>
    <t>105034,105035</t>
  </si>
  <si>
    <t>OŁAWA</t>
  </si>
  <si>
    <t>0879334</t>
  </si>
  <si>
    <t>BYSTRZYCA</t>
  </si>
  <si>
    <t>09582</t>
  </si>
  <si>
    <t>UL. TADEUSZA KOŚCIUSZKI</t>
  </si>
  <si>
    <t>7406106</t>
  </si>
  <si>
    <t>105024</t>
  </si>
  <si>
    <t>0879357</t>
  </si>
  <si>
    <t>DRZEMLIKOWICE</t>
  </si>
  <si>
    <t>273655</t>
  </si>
  <si>
    <t>105027</t>
  </si>
  <si>
    <t>0879370</t>
  </si>
  <si>
    <t>GAĆ</t>
  </si>
  <si>
    <t>2035183</t>
  </si>
  <si>
    <t>105023</t>
  </si>
  <si>
    <t>0879475</t>
  </si>
  <si>
    <t>MARCINKOWICE</t>
  </si>
  <si>
    <t>2506120</t>
  </si>
  <si>
    <t>105025</t>
  </si>
  <si>
    <t>0879541</t>
  </si>
  <si>
    <t>4409475</t>
  </si>
  <si>
    <t>64793</t>
  </si>
  <si>
    <t>PRUSICE</t>
  </si>
  <si>
    <t>0879890</t>
  </si>
  <si>
    <t>PIOTRKOWICE</t>
  </si>
  <si>
    <t>2206827</t>
  </si>
  <si>
    <t>55324,64796</t>
  </si>
  <si>
    <t>0879914</t>
  </si>
  <si>
    <t>26477</t>
  </si>
  <si>
    <t>UL. ŻMIGRODZKA</t>
  </si>
  <si>
    <t>2284526</t>
  </si>
  <si>
    <t>69346</t>
  </si>
  <si>
    <t>SOBÓTKA</t>
  </si>
  <si>
    <t>0880165</t>
  </si>
  <si>
    <t>RĘKÓW</t>
  </si>
  <si>
    <t>14029</t>
  </si>
  <si>
    <t>UL. NASŁAWICKA</t>
  </si>
  <si>
    <t>4846459</t>
  </si>
  <si>
    <t>73745</t>
  </si>
  <si>
    <t>0880171</t>
  </si>
  <si>
    <t>ROGÓW SOBÓCKI</t>
  </si>
  <si>
    <t>300219</t>
  </si>
  <si>
    <t>63436</t>
  </si>
  <si>
    <t>0880254</t>
  </si>
  <si>
    <t>ŚWIĄTNIKI</t>
  </si>
  <si>
    <t>4411495</t>
  </si>
  <si>
    <t>128014,86332</t>
  </si>
  <si>
    <t>STRZELIN</t>
  </si>
  <si>
    <t>0880283</t>
  </si>
  <si>
    <t>BIAŁY KOŚCIÓŁ</t>
  </si>
  <si>
    <t>07879</t>
  </si>
  <si>
    <t>UL. KAMIENNA</t>
  </si>
  <si>
    <t>2119487</t>
  </si>
  <si>
    <t>88575,88576</t>
  </si>
  <si>
    <t>0880490</t>
  </si>
  <si>
    <t>KUROPATNIK</t>
  </si>
  <si>
    <t>278226</t>
  </si>
  <si>
    <t>105334,105335</t>
  </si>
  <si>
    <t>0880538</t>
  </si>
  <si>
    <t>LUDÓW POLSKI</t>
  </si>
  <si>
    <t>ŚRODA ŚLĄSKA</t>
  </si>
  <si>
    <t>7013504</t>
  </si>
  <si>
    <t>87374,87467</t>
  </si>
  <si>
    <t>0880946</t>
  </si>
  <si>
    <t>RAKOSZYCE</t>
  </si>
  <si>
    <t>2221163</t>
  </si>
  <si>
    <t>85053</t>
  </si>
  <si>
    <t>SIECHNICE</t>
  </si>
  <si>
    <t>0881093</t>
  </si>
  <si>
    <t>KOTOWICE</t>
  </si>
  <si>
    <t>16880</t>
  </si>
  <si>
    <t>UL. PODWALNA</t>
  </si>
  <si>
    <t>2258632</t>
  </si>
  <si>
    <t>84926</t>
  </si>
  <si>
    <t>0881147</t>
  </si>
  <si>
    <t>14A</t>
  </si>
  <si>
    <t>4790655</t>
  </si>
  <si>
    <t>84833</t>
  </si>
  <si>
    <t>0881160</t>
  </si>
  <si>
    <t>2491041</t>
  </si>
  <si>
    <t>85096</t>
  </si>
  <si>
    <t>22487</t>
  </si>
  <si>
    <t>UL. GEN. KAROLA ŚWIERCZEWSKIEGO</t>
  </si>
  <si>
    <t>7595687</t>
  </si>
  <si>
    <t>84880</t>
  </si>
  <si>
    <t>0881213</t>
  </si>
  <si>
    <t>ŚWIĘTA KATARZYNA</t>
  </si>
  <si>
    <t>8362094</t>
  </si>
  <si>
    <t>84978</t>
  </si>
  <si>
    <t>0881271</t>
  </si>
  <si>
    <t>ŻERNIKI WROCŁAWSKIE</t>
  </si>
  <si>
    <t>6129783</t>
  </si>
  <si>
    <t>68000</t>
  </si>
  <si>
    <t>TRZEBNICA</t>
  </si>
  <si>
    <t>0881348</t>
  </si>
  <si>
    <t>BOLEŚCIN</t>
  </si>
  <si>
    <t>6444247</t>
  </si>
  <si>
    <t>68033</t>
  </si>
  <si>
    <t>0881549</t>
  </si>
  <si>
    <t>KUŹNICZYSKO</t>
  </si>
  <si>
    <t>UL. KUŹNICZA</t>
  </si>
  <si>
    <t>6832950</t>
  </si>
  <si>
    <t>68060</t>
  </si>
  <si>
    <t>0881609</t>
  </si>
  <si>
    <t>MASŁÓW</t>
  </si>
  <si>
    <t>5302943</t>
  </si>
  <si>
    <t>68733,69223</t>
  </si>
  <si>
    <t>0881740</t>
  </si>
  <si>
    <t>UJEŹDZIEC WIELKI</t>
  </si>
  <si>
    <t>2197795</t>
  </si>
  <si>
    <t>40625</t>
  </si>
  <si>
    <t>TWARDOGÓRA</t>
  </si>
  <si>
    <t>0881911</t>
  </si>
  <si>
    <t>GOSZCZ</t>
  </si>
  <si>
    <t>18154368</t>
  </si>
  <si>
    <t>40624</t>
  </si>
  <si>
    <t>0881986</t>
  </si>
  <si>
    <t>GRABOWNO WIELKIE</t>
  </si>
  <si>
    <t>139A</t>
  </si>
  <si>
    <t>WIĄZÓW</t>
  </si>
  <si>
    <t>277601</t>
  </si>
  <si>
    <t>73271</t>
  </si>
  <si>
    <t>0882388</t>
  </si>
  <si>
    <t>WITOWICE</t>
  </si>
  <si>
    <t>2351421</t>
  </si>
  <si>
    <t>119358</t>
  </si>
  <si>
    <t>WIŃSKO</t>
  </si>
  <si>
    <t>0882610</t>
  </si>
  <si>
    <t>GŁĘBOWICE</t>
  </si>
  <si>
    <t>2162362</t>
  </si>
  <si>
    <t>87196</t>
  </si>
  <si>
    <t>0882709</t>
  </si>
  <si>
    <t>KRZELÓW</t>
  </si>
  <si>
    <t>2053243</t>
  </si>
  <si>
    <t>87340,87427</t>
  </si>
  <si>
    <t>0882939</t>
  </si>
  <si>
    <t>14330</t>
  </si>
  <si>
    <t>UL. NOWA</t>
  </si>
  <si>
    <t>6387547</t>
  </si>
  <si>
    <t>56321,56322</t>
  </si>
  <si>
    <t>WISZNIA MAŁA</t>
  </si>
  <si>
    <t>0882968</t>
  </si>
  <si>
    <t>KRYNICZNO</t>
  </si>
  <si>
    <t>7852019</t>
  </si>
  <si>
    <t>56401</t>
  </si>
  <si>
    <t>0883086</t>
  </si>
  <si>
    <t>PSARY</t>
  </si>
  <si>
    <t>8228031</t>
  </si>
  <si>
    <t>55597</t>
  </si>
  <si>
    <t>0883130</t>
  </si>
  <si>
    <t>3265409</t>
  </si>
  <si>
    <t>73839</t>
  </si>
  <si>
    <t>WOŁÓW</t>
  </si>
  <si>
    <t>0883241</t>
  </si>
  <si>
    <t>KRZYDLINA WIELKA</t>
  </si>
  <si>
    <t>27A</t>
  </si>
  <si>
    <t>0883264</t>
  </si>
  <si>
    <t>LUBIĄŻ</t>
  </si>
  <si>
    <t>12740</t>
  </si>
  <si>
    <t>UL. ADAMA MICKIEWICZA</t>
  </si>
  <si>
    <t>2186771</t>
  </si>
  <si>
    <t>85041,85078</t>
  </si>
  <si>
    <t>5556995</t>
  </si>
  <si>
    <t>64257</t>
  </si>
  <si>
    <t>0883465</t>
  </si>
  <si>
    <t>STARY WOŁÓW</t>
  </si>
  <si>
    <t>5239360</t>
  </si>
  <si>
    <t>73840</t>
  </si>
  <si>
    <t>0883577</t>
  </si>
  <si>
    <t>WARZĘGOWO</t>
  </si>
  <si>
    <t>2295408</t>
  </si>
  <si>
    <t>111195,111196</t>
  </si>
  <si>
    <t>ZAWONIA</t>
  </si>
  <si>
    <t>0883672</t>
  </si>
  <si>
    <t>CZESZÓW</t>
  </si>
  <si>
    <t>09186</t>
  </si>
  <si>
    <t>UL. MARII KONOPNICKIEJ</t>
  </si>
  <si>
    <t>2050387</t>
  </si>
  <si>
    <t>111193,111194</t>
  </si>
  <si>
    <t>0883880</t>
  </si>
  <si>
    <t>8043328</t>
  </si>
  <si>
    <t>70717</t>
  </si>
  <si>
    <t>ŻMIGRÓD</t>
  </si>
  <si>
    <t>0883933</t>
  </si>
  <si>
    <t>BARKOWO</t>
  </si>
  <si>
    <t>7724701</t>
  </si>
  <si>
    <t>70718</t>
  </si>
  <si>
    <t>0884217</t>
  </si>
  <si>
    <t>KORZEŃSKO</t>
  </si>
  <si>
    <t>6578161</t>
  </si>
  <si>
    <t>70719</t>
  </si>
  <si>
    <t>0884358</t>
  </si>
  <si>
    <t>POWIDZKO</t>
  </si>
  <si>
    <t>8298128</t>
  </si>
  <si>
    <t>70720</t>
  </si>
  <si>
    <t>0884387</t>
  </si>
  <si>
    <t>RADZIĄDZ</t>
  </si>
  <si>
    <t>ŻÓRAWINA</t>
  </si>
  <si>
    <t>7533442</t>
  </si>
  <si>
    <t>92877</t>
  </si>
  <si>
    <t>0884743</t>
  </si>
  <si>
    <t>RZEPLIN</t>
  </si>
  <si>
    <t>11138</t>
  </si>
  <si>
    <t>AL. LIPOWA</t>
  </si>
  <si>
    <t>8614558</t>
  </si>
  <si>
    <t>92933</t>
  </si>
  <si>
    <t>0884795</t>
  </si>
  <si>
    <t>WĘGRY</t>
  </si>
  <si>
    <t>09282</t>
  </si>
  <si>
    <t>UL. MIKOŁAJA KOPERNIKA</t>
  </si>
  <si>
    <t>6705958</t>
  </si>
  <si>
    <t>52529</t>
  </si>
  <si>
    <t>0884849</t>
  </si>
  <si>
    <t>3327850</t>
  </si>
  <si>
    <t>122632,92840</t>
  </si>
  <si>
    <t>JELENIA GÓRA</t>
  </si>
  <si>
    <t>0935802</t>
  </si>
  <si>
    <t>00432</t>
  </si>
  <si>
    <t>UL. ARMII KRAJOWEJ</t>
  </si>
  <si>
    <t>03027</t>
  </si>
  <si>
    <t>UL. CIEPLICKA</t>
  </si>
  <si>
    <t>2231131</t>
  </si>
  <si>
    <t>58772</t>
  </si>
  <si>
    <t>308810</t>
  </si>
  <si>
    <t>58918,58921</t>
  </si>
  <si>
    <t>03333</t>
  </si>
  <si>
    <t>UL. BRONISŁAWA CZECHA</t>
  </si>
  <si>
    <t>1A</t>
  </si>
  <si>
    <t>05527</t>
  </si>
  <si>
    <t>UL. GIMNAZJALNA</t>
  </si>
  <si>
    <t>6448554</t>
  </si>
  <si>
    <t>111722,111736,123921</t>
  </si>
  <si>
    <t>64A</t>
  </si>
  <si>
    <t>4285116</t>
  </si>
  <si>
    <t>111446,111447</t>
  </si>
  <si>
    <t>07120</t>
  </si>
  <si>
    <t>AL. JANA PAWŁA II</t>
  </si>
  <si>
    <t>5302939</t>
  </si>
  <si>
    <t>73779,80185</t>
  </si>
  <si>
    <t>07887</t>
  </si>
  <si>
    <t>UL. KAMIENNOGÓRSKA</t>
  </si>
  <si>
    <t>5877072</t>
  </si>
  <si>
    <t>70329</t>
  </si>
  <si>
    <t>08058</t>
  </si>
  <si>
    <t>UL. MIECZYSŁAWA KARŁOWICZA</t>
  </si>
  <si>
    <t>2514951</t>
  </si>
  <si>
    <t>112111,112114</t>
  </si>
  <si>
    <t>14642</t>
  </si>
  <si>
    <t>UL. OBROŃCÓW POKOJU</t>
  </si>
  <si>
    <t>7204644</t>
  </si>
  <si>
    <t>48087</t>
  </si>
  <si>
    <t>15905</t>
  </si>
  <si>
    <t>UL. PCK</t>
  </si>
  <si>
    <t>8934918</t>
  </si>
  <si>
    <t>70328</t>
  </si>
  <si>
    <t>16264</t>
  </si>
  <si>
    <t>UL. JÓZEFA PIŁSUDSKIEGO</t>
  </si>
  <si>
    <t>310154</t>
  </si>
  <si>
    <t>70805,78003</t>
  </si>
  <si>
    <t>20716</t>
  </si>
  <si>
    <t>UL. SPRZYMIERZONYCH</t>
  </si>
  <si>
    <t>6068165</t>
  </si>
  <si>
    <t>70299</t>
  </si>
  <si>
    <t>21525</t>
  </si>
  <si>
    <t>UL. SUDECKA</t>
  </si>
  <si>
    <t>6514544</t>
  </si>
  <si>
    <t>124244,38699</t>
  </si>
  <si>
    <t>0935908</t>
  </si>
  <si>
    <t>8096671</t>
  </si>
  <si>
    <t>6338</t>
  </si>
  <si>
    <t>01678</t>
  </si>
  <si>
    <t>PL. BOHATERÓW WARSZAWY</t>
  </si>
  <si>
    <t>8106639</t>
  </si>
  <si>
    <t>5378</t>
  </si>
  <si>
    <t>02849</t>
  </si>
  <si>
    <t>UL. FRYDERYKA CHOPINA</t>
  </si>
  <si>
    <t>6577676</t>
  </si>
  <si>
    <t>125912,48422,49783</t>
  </si>
  <si>
    <t>5236417</t>
  </si>
  <si>
    <t>4974,5116</t>
  </si>
  <si>
    <t>13088</t>
  </si>
  <si>
    <t>UL. MŁODYCH ENERGETYKÓW</t>
  </si>
  <si>
    <t>4791790</t>
  </si>
  <si>
    <t>110105</t>
  </si>
  <si>
    <t>23682</t>
  </si>
  <si>
    <t>UL. WARSZAWSKA</t>
  </si>
  <si>
    <t>09101</t>
  </si>
  <si>
    <t>UL. KOMUNY PARYSKIEJ</t>
  </si>
  <si>
    <t>0935995</t>
  </si>
  <si>
    <t>01771</t>
  </si>
  <si>
    <t>UL. BOLKA</t>
  </si>
  <si>
    <t>8489314</t>
  </si>
  <si>
    <t>20470</t>
  </si>
  <si>
    <t>8C</t>
  </si>
  <si>
    <t>2113239</t>
  </si>
  <si>
    <t>22825,22826,22827</t>
  </si>
  <si>
    <t>14203</t>
  </si>
  <si>
    <t>UL. NIEPODLEGŁOŚCI</t>
  </si>
  <si>
    <t>4412295</t>
  </si>
  <si>
    <t>84848,84849,84850</t>
  </si>
  <si>
    <t>0936003</t>
  </si>
  <si>
    <t>2100233</t>
  </si>
  <si>
    <t>89433</t>
  </si>
  <si>
    <t>23299</t>
  </si>
  <si>
    <t>UL. UCZNIOWSKA</t>
  </si>
  <si>
    <t>2074434</t>
  </si>
  <si>
    <t>89430</t>
  </si>
  <si>
    <t>0936026</t>
  </si>
  <si>
    <t>7468617</t>
  </si>
  <si>
    <t>108860</t>
  </si>
  <si>
    <t>09552</t>
  </si>
  <si>
    <t>PL. KOŚCIELNY</t>
  </si>
  <si>
    <t>7849526</t>
  </si>
  <si>
    <t>23515,23517</t>
  </si>
  <si>
    <t>20068</t>
  </si>
  <si>
    <t>UL. MARII SKŁODOWSKIEJ-CURIE</t>
  </si>
  <si>
    <t>8425303</t>
  </si>
  <si>
    <t>19678,19680</t>
  </si>
  <si>
    <t>22965</t>
  </si>
  <si>
    <t>UL. ROMUALDA TRAUGUTTA</t>
  </si>
  <si>
    <t>8871491</t>
  </si>
  <si>
    <t>68318,68319,68320</t>
  </si>
  <si>
    <t>KARPACZ</t>
  </si>
  <si>
    <t>0936032</t>
  </si>
  <si>
    <t>2004565</t>
  </si>
  <si>
    <t>68559,68561</t>
  </si>
  <si>
    <t>09213</t>
  </si>
  <si>
    <t>UL. KONSTYTUCJI 3 MAJA</t>
  </si>
  <si>
    <t>48A</t>
  </si>
  <si>
    <t>3645246</t>
  </si>
  <si>
    <t>68549,68550</t>
  </si>
  <si>
    <t>13563</t>
  </si>
  <si>
    <t>UL. MYŚLIWSKA</t>
  </si>
  <si>
    <t>5420329</t>
  </si>
  <si>
    <t>114812,74100</t>
  </si>
  <si>
    <t>15C</t>
  </si>
  <si>
    <t>6578129</t>
  </si>
  <si>
    <t>84373</t>
  </si>
  <si>
    <t>KOWARY</t>
  </si>
  <si>
    <t>0936078</t>
  </si>
  <si>
    <t>21071</t>
  </si>
  <si>
    <t>UL. STANISŁAWA STASZICA</t>
  </si>
  <si>
    <t>8298249</t>
  </si>
  <si>
    <t>73066,73067</t>
  </si>
  <si>
    <t>2293287</t>
  </si>
  <si>
    <t>14313</t>
  </si>
  <si>
    <t>0936121</t>
  </si>
  <si>
    <t>05948</t>
  </si>
  <si>
    <t>UL. GÓRNA</t>
  </si>
  <si>
    <t>19142</t>
  </si>
  <si>
    <t>UL. RYBACKA</t>
  </si>
  <si>
    <t>0936180</t>
  </si>
  <si>
    <t>5621900</t>
  </si>
  <si>
    <t>107716</t>
  </si>
  <si>
    <t>12734</t>
  </si>
  <si>
    <t>UL. MICKIEWICZA</t>
  </si>
  <si>
    <t>6321073</t>
  </si>
  <si>
    <t>109018,109020,109021</t>
  </si>
  <si>
    <t>0936210</t>
  </si>
  <si>
    <t>2318973</t>
  </si>
  <si>
    <t>92722</t>
  </si>
  <si>
    <t>0936227</t>
  </si>
  <si>
    <t>6193438</t>
  </si>
  <si>
    <t>41019</t>
  </si>
  <si>
    <t>12069</t>
  </si>
  <si>
    <t>UL. MALINOWSKIEGO</t>
  </si>
  <si>
    <t>2252385</t>
  </si>
  <si>
    <t>60781</t>
  </si>
  <si>
    <t>15590</t>
  </si>
  <si>
    <t>UL. PAŁACOWA</t>
  </si>
  <si>
    <t>2399675</t>
  </si>
  <si>
    <t>90027,90028,90029</t>
  </si>
  <si>
    <t>5110080</t>
  </si>
  <si>
    <t>123327</t>
  </si>
  <si>
    <t>2007721</t>
  </si>
  <si>
    <t>86796</t>
  </si>
  <si>
    <t>0936233</t>
  </si>
  <si>
    <t>01110</t>
  </si>
  <si>
    <t>UL. KPT. STANISŁAWA BETLEJA</t>
  </si>
  <si>
    <t>8677424</t>
  </si>
  <si>
    <t>79165,79242,80440</t>
  </si>
  <si>
    <t>24550</t>
  </si>
  <si>
    <t>UL. WODNA</t>
  </si>
  <si>
    <t>8614544</t>
  </si>
  <si>
    <t>58992</t>
  </si>
  <si>
    <t>0936262</t>
  </si>
  <si>
    <t>19834</t>
  </si>
  <si>
    <t>UL. HENRYKA SIENKIEWICZA</t>
  </si>
  <si>
    <t>2436947</t>
  </si>
  <si>
    <t>49586</t>
  </si>
  <si>
    <t>7-8</t>
  </si>
  <si>
    <t>2387301</t>
  </si>
  <si>
    <t>47108</t>
  </si>
  <si>
    <t>PIECHOWICE</t>
  </si>
  <si>
    <t>0936285</t>
  </si>
  <si>
    <t>2085175</t>
  </si>
  <si>
    <t>47267</t>
  </si>
  <si>
    <t>23270</t>
  </si>
  <si>
    <t>UL. TYSIĄCLECIA</t>
  </si>
  <si>
    <t>2074056</t>
  </si>
  <si>
    <t>72787</t>
  </si>
  <si>
    <t>0936351</t>
  </si>
  <si>
    <t>3710892</t>
  </si>
  <si>
    <t>72900</t>
  </si>
  <si>
    <t>243055</t>
  </si>
  <si>
    <t>73028,73029,73070,73071,73072</t>
  </si>
  <si>
    <t>SZKLARSKA PORĘBA</t>
  </si>
  <si>
    <t>0936368</t>
  </si>
  <si>
    <t>8489308</t>
  </si>
  <si>
    <t>79292</t>
  </si>
  <si>
    <t>11205</t>
  </si>
  <si>
    <t>UL. 11 LISTOPADA</t>
  </si>
  <si>
    <t>7150539</t>
  </si>
  <si>
    <t>82340</t>
  </si>
  <si>
    <t>5363990</t>
  </si>
  <si>
    <t>127557,49836,73068,73069</t>
  </si>
  <si>
    <t>5430299</t>
  </si>
  <si>
    <t>80118</t>
  </si>
  <si>
    <t>ŚWIERADÓW-ZDRÓJ</t>
  </si>
  <si>
    <t>0936457</t>
  </si>
  <si>
    <t>19488</t>
  </si>
  <si>
    <t>UL. SANATORYJNA</t>
  </si>
  <si>
    <t>3456266</t>
  </si>
  <si>
    <t>88562</t>
  </si>
  <si>
    <t>0936486</t>
  </si>
  <si>
    <t>04434</t>
  </si>
  <si>
    <t>UL. DWORCOWA</t>
  </si>
  <si>
    <t>5048206</t>
  </si>
  <si>
    <t>65150</t>
  </si>
  <si>
    <t>18645</t>
  </si>
  <si>
    <t>UL. REYMONTA</t>
  </si>
  <si>
    <t>4600659</t>
  </si>
  <si>
    <t>3181</t>
  </si>
  <si>
    <t>0936492</t>
  </si>
  <si>
    <t>306343</t>
  </si>
  <si>
    <t>3186</t>
  </si>
  <si>
    <t>5430337</t>
  </si>
  <si>
    <t>7931,7949</t>
  </si>
  <si>
    <t>0936500</t>
  </si>
  <si>
    <t>WOJCIESZÓW</t>
  </si>
  <si>
    <t>0936517</t>
  </si>
  <si>
    <t>2491303</t>
  </si>
  <si>
    <t>42548,42549</t>
  </si>
  <si>
    <t>4665954</t>
  </si>
  <si>
    <t>48399,48417</t>
  </si>
  <si>
    <t>ZAWIDÓW</t>
  </si>
  <si>
    <t>0936523</t>
  </si>
  <si>
    <t>2497288</t>
  </si>
  <si>
    <t>50382,50387,50388,53069</t>
  </si>
  <si>
    <t>0936546</t>
  </si>
  <si>
    <t>10D</t>
  </si>
  <si>
    <t>7469859</t>
  </si>
  <si>
    <t>57738</t>
  </si>
  <si>
    <t>10A</t>
  </si>
  <si>
    <t>17577</t>
  </si>
  <si>
    <t>UL. BOLESŁAWA PRUSA</t>
  </si>
  <si>
    <t>7469704</t>
  </si>
  <si>
    <t>62303</t>
  </si>
  <si>
    <t>18652</t>
  </si>
  <si>
    <t>UL. WŁADYSŁAWA STANISŁAWA REYMONTA</t>
  </si>
  <si>
    <t>6131463</t>
  </si>
  <si>
    <t>73476,73644</t>
  </si>
  <si>
    <t>0937037</t>
  </si>
  <si>
    <t>7469833</t>
  </si>
  <si>
    <t>66262</t>
  </si>
  <si>
    <t>3902957</t>
  </si>
  <si>
    <t>66258</t>
  </si>
  <si>
    <t>6-6A</t>
  </si>
  <si>
    <t>0937379</t>
  </si>
  <si>
    <t>6132002</t>
  </si>
  <si>
    <t>61328</t>
  </si>
  <si>
    <t>3647359</t>
  </si>
  <si>
    <t>61338</t>
  </si>
  <si>
    <t>08435</t>
  </si>
  <si>
    <t>UL. JANA KILIŃSKIEGO</t>
  </si>
  <si>
    <t>JAWOR</t>
  </si>
  <si>
    <t>0954120</t>
  </si>
  <si>
    <t>8425263</t>
  </si>
  <si>
    <t>62449</t>
  </si>
  <si>
    <t>11074</t>
  </si>
  <si>
    <t>UL. BOLESŁAWA LIMANOWSKIEGO</t>
  </si>
  <si>
    <t>2051456</t>
  </si>
  <si>
    <t>19448</t>
  </si>
  <si>
    <t>0954219</t>
  </si>
  <si>
    <t>3584114</t>
  </si>
  <si>
    <t>24825</t>
  </si>
  <si>
    <t>14201</t>
  </si>
  <si>
    <t>PL. NIEPODLEGŁOŚCI</t>
  </si>
  <si>
    <t>24261</t>
  </si>
  <si>
    <t>UL. WILCZA</t>
  </si>
  <si>
    <t>00891</t>
  </si>
  <si>
    <t>UL. STEFANA BATOREGO</t>
  </si>
  <si>
    <t>20641</t>
  </si>
  <si>
    <t>UL. SPACEROWA</t>
  </si>
  <si>
    <t>4984654</t>
  </si>
  <si>
    <t>20266</t>
  </si>
  <si>
    <t>0987035</t>
  </si>
  <si>
    <t>8169720</t>
  </si>
  <si>
    <t>63287,63288</t>
  </si>
  <si>
    <t>6832969</t>
  </si>
  <si>
    <t>19428</t>
  </si>
  <si>
    <t>09848</t>
  </si>
  <si>
    <t>UL. ZYGMUNTA KRASIŃSKIEGO</t>
  </si>
  <si>
    <t>0987064</t>
  </si>
  <si>
    <t>7087016</t>
  </si>
  <si>
    <t>42366,42500</t>
  </si>
  <si>
    <t>2042173</t>
  </si>
  <si>
    <t>19721</t>
  </si>
  <si>
    <t>7786673</t>
  </si>
  <si>
    <t>19720</t>
  </si>
  <si>
    <t>13096</t>
  </si>
  <si>
    <t>UL. MŁODZIEŻOWA</t>
  </si>
  <si>
    <t>6068320</t>
  </si>
  <si>
    <t>17746,17758</t>
  </si>
  <si>
    <t>6323742</t>
  </si>
  <si>
    <t>26082</t>
  </si>
  <si>
    <t>7597325</t>
  </si>
  <si>
    <t>19722</t>
  </si>
  <si>
    <t>26326</t>
  </si>
  <si>
    <t>UL. ZWYCIĘSTWA</t>
  </si>
  <si>
    <t>5109063</t>
  </si>
  <si>
    <t>78050,81289</t>
  </si>
  <si>
    <t>0987118</t>
  </si>
  <si>
    <t>00198</t>
  </si>
  <si>
    <t>UL. ALEJA MŁODYCH</t>
  </si>
  <si>
    <t>2438548</t>
  </si>
  <si>
    <t>81290</t>
  </si>
  <si>
    <t>7979271</t>
  </si>
  <si>
    <t>31040,31089,31152,78049</t>
  </si>
  <si>
    <t>22728</t>
  </si>
  <si>
    <t>UL. TECHNIKÓW</t>
  </si>
  <si>
    <t>0987124</t>
  </si>
  <si>
    <t>3964133</t>
  </si>
  <si>
    <t>127014,127015,127016</t>
  </si>
  <si>
    <t>04317</t>
  </si>
  <si>
    <t>UL. MICHAŁA DRZYMAŁY</t>
  </si>
  <si>
    <t>3647293</t>
  </si>
  <si>
    <t>30445</t>
  </si>
  <si>
    <t>5366166</t>
  </si>
  <si>
    <t>62436,62438,62440,62442</t>
  </si>
  <si>
    <t>0987130</t>
  </si>
  <si>
    <t>2376527</t>
  </si>
  <si>
    <t>7816</t>
  </si>
  <si>
    <t>6004457</t>
  </si>
  <si>
    <t>123537</t>
  </si>
  <si>
    <t>03687</t>
  </si>
  <si>
    <t>UL. JAROSŁAWA DĄBROWSKIEGO</t>
  </si>
  <si>
    <t>6832874</t>
  </si>
  <si>
    <t>9854</t>
  </si>
  <si>
    <t>8106743</t>
  </si>
  <si>
    <t>21982,7227</t>
  </si>
  <si>
    <t>4920403</t>
  </si>
  <si>
    <t>123423,60194,60195,60196</t>
  </si>
  <si>
    <t>3519520</t>
  </si>
  <si>
    <t>111641</t>
  </si>
  <si>
    <t>0987182</t>
  </si>
  <si>
    <t>09693</t>
  </si>
  <si>
    <t>UL. KAZIMIERZA KOWNACKIEGO</t>
  </si>
  <si>
    <t>3647471</t>
  </si>
  <si>
    <t>38755,38756</t>
  </si>
  <si>
    <t>7852231</t>
  </si>
  <si>
    <t>107477</t>
  </si>
  <si>
    <t>2235052</t>
  </si>
  <si>
    <t>114910,38754</t>
  </si>
  <si>
    <t>1927440</t>
  </si>
  <si>
    <t>107471,129277</t>
  </si>
  <si>
    <t>25107</t>
  </si>
  <si>
    <t>UL. KARD. STEFANA WYSZYŃSKIEGO</t>
  </si>
  <si>
    <t>07014</t>
  </si>
  <si>
    <t>UL. ŚW. JADWIGI</t>
  </si>
  <si>
    <t>11937</t>
  </si>
  <si>
    <t>UL. 3 MAJA</t>
  </si>
  <si>
    <t>0987294</t>
  </si>
  <si>
    <t>8043277</t>
  </si>
  <si>
    <t>73744</t>
  </si>
  <si>
    <t>0987331</t>
  </si>
  <si>
    <t>3966639</t>
  </si>
  <si>
    <t>104822,49281,77456</t>
  </si>
  <si>
    <t>11924</t>
  </si>
  <si>
    <t>PL. 1 MAJA</t>
  </si>
  <si>
    <t>8170715</t>
  </si>
  <si>
    <t>24086,24088</t>
  </si>
  <si>
    <t>0987348</t>
  </si>
  <si>
    <t>00303</t>
  </si>
  <si>
    <t>UL. ŚW. ANDRZEJA</t>
  </si>
  <si>
    <t>278598</t>
  </si>
  <si>
    <t>10342,22640,22641,22642</t>
  </si>
  <si>
    <t>6832910</t>
  </si>
  <si>
    <t>79197</t>
  </si>
  <si>
    <t>6323828</t>
  </si>
  <si>
    <t>22643,22646,22648</t>
  </si>
  <si>
    <t>8807189</t>
  </si>
  <si>
    <t>68069</t>
  </si>
  <si>
    <t>0987383</t>
  </si>
  <si>
    <t>2020980</t>
  </si>
  <si>
    <t>66278</t>
  </si>
  <si>
    <t>7915354</t>
  </si>
  <si>
    <t>123955,66249</t>
  </si>
  <si>
    <t>5300972</t>
  </si>
  <si>
    <t>92539,92540,92541,92542</t>
  </si>
  <si>
    <t>2077999</t>
  </si>
  <si>
    <t>22074,22075</t>
  </si>
  <si>
    <t>17583</t>
  </si>
  <si>
    <t>UL. PRUSICKA</t>
  </si>
  <si>
    <t>53/55</t>
  </si>
  <si>
    <t>8679197</t>
  </si>
  <si>
    <t>19552,19553</t>
  </si>
  <si>
    <t>3583254</t>
  </si>
  <si>
    <t>111125,66692</t>
  </si>
  <si>
    <t>4157845</t>
  </si>
  <si>
    <t>21763,34791</t>
  </si>
  <si>
    <t>3647265</t>
  </si>
  <si>
    <t>40623,40626</t>
  </si>
  <si>
    <t>0987390</t>
  </si>
  <si>
    <t>2237944</t>
  </si>
  <si>
    <t>40621</t>
  </si>
  <si>
    <t>5685873</t>
  </si>
  <si>
    <t>81258,81656</t>
  </si>
  <si>
    <t>2376795</t>
  </si>
  <si>
    <t>90695,90696</t>
  </si>
  <si>
    <t>0987437</t>
  </si>
  <si>
    <t>2347945</t>
  </si>
  <si>
    <t>73837</t>
  </si>
  <si>
    <t>0987466</t>
  </si>
  <si>
    <t>6514492</t>
  </si>
  <si>
    <t>12592,12597,12611,12620</t>
  </si>
  <si>
    <t>06921</t>
  </si>
  <si>
    <t>UL. INWALIDÓW WOJENNYCH</t>
  </si>
  <si>
    <t>2463574</t>
  </si>
  <si>
    <t>72097</t>
  </si>
  <si>
    <t>7213718</t>
  </si>
  <si>
    <t>11029,11175,113927</t>
  </si>
  <si>
    <t>6194782</t>
  </si>
  <si>
    <t>9286</t>
  </si>
  <si>
    <t>20426</t>
  </si>
  <si>
    <t>PL. JANA SOBIESKIEGO</t>
  </si>
  <si>
    <t>3966543</t>
  </si>
  <si>
    <t>60237,9998</t>
  </si>
  <si>
    <t>6450648</t>
  </si>
  <si>
    <t>85196,85304</t>
  </si>
  <si>
    <t>3774392</t>
  </si>
  <si>
    <t>17808,17849,17863</t>
  </si>
  <si>
    <t>25804</t>
  </si>
  <si>
    <t>UL. ZAUŁEK ZIELONY</t>
  </si>
  <si>
    <t>7788094</t>
  </si>
  <si>
    <t>105502,105503,105504,129114</t>
  </si>
  <si>
    <t>0987503</t>
  </si>
  <si>
    <t>8043263</t>
  </si>
  <si>
    <t>124137,70721</t>
  </si>
  <si>
    <t>3647244</t>
  </si>
  <si>
    <t>70723</t>
  </si>
  <si>
    <t>6959964</t>
  </si>
  <si>
    <t>34792,34793,34794,34795</t>
  </si>
  <si>
    <t>24317</t>
  </si>
  <si>
    <t>UL. WILLOWA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</si>
  <si>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</si>
  <si>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</si>
  <si>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</si>
  <si>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</si>
  <si>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</si>
  <si>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</si>
  <si>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</si>
  <si>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POPC</t>
  </si>
  <si>
    <t>36P.1</t>
  </si>
  <si>
    <t>36P</t>
  </si>
  <si>
    <t>37P</t>
  </si>
  <si>
    <t>38P</t>
  </si>
  <si>
    <t>38P.1</t>
  </si>
  <si>
    <t>39P</t>
  </si>
  <si>
    <t>40P</t>
  </si>
  <si>
    <t>41P</t>
  </si>
  <si>
    <t>41P.1</t>
  </si>
  <si>
    <t>42P</t>
  </si>
  <si>
    <t>42P.1</t>
  </si>
  <si>
    <t>43P</t>
  </si>
  <si>
    <t>44P</t>
  </si>
  <si>
    <t>45P</t>
  </si>
  <si>
    <t>46P</t>
  </si>
  <si>
    <t>46P.1</t>
  </si>
  <si>
    <t>47P</t>
  </si>
  <si>
    <t>48P</t>
  </si>
  <si>
    <t>49P</t>
  </si>
  <si>
    <t>49P.1</t>
  </si>
  <si>
    <t>50P.1</t>
  </si>
  <si>
    <t>50P</t>
  </si>
  <si>
    <t>51P</t>
  </si>
  <si>
    <t>51P.1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</si>
  <si>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</si>
  <si>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</si>
  <si>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</si>
  <si>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</si>
  <si>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</si>
  <si>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</si>
  <si>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</si>
  <si>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</si>
  <si>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</si>
  <si>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</si>
  <si>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</si>
  <si>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</si>
  <si>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</si>
  <si>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</si>
  <si>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</si>
  <si>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</si>
  <si>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</si>
  <si>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</si>
  <si>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</si>
  <si>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1300,81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</si>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</sst>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39.65777662037" createdVersion="6" refreshedVersion="6" minRefreshableVersion="3" recordCount="24" xr:uid="{620CD5EB-6CA9-439E-822E-1EE81467E010}">
  <cacheSource type="worksheet">
    <worksheetSource ref="A2:F26" sheet="Części_wykaz"/>
  </cacheSource>
  <cacheFields count="6">
    <cacheField name="LP." numFmtId="0">
      <sharedItems containsSemiMixedTypes="0" containsString="0" containsNumber="1" containsInteger="1" minValue="1" maxValue="24"/>
    </cacheField>
    <cacheField name="Numer Części" numFmtId="0">
      <sharedItems count="24">
        <s v="36P.1"/>
        <s v="36P"/>
        <s v="37P"/>
        <s v="38P"/>
        <s v="38P.1"/>
        <s v="39P"/>
        <s v="40P"/>
        <s v="41P"/>
        <s v="41P.1"/>
        <s v="42P"/>
        <s v="42P.1"/>
        <s v="43P"/>
        <s v="44P"/>
        <s v="45P"/>
        <s v="46P"/>
        <s v="46P.1"/>
        <s v="47P"/>
        <s v="48P"/>
        <s v="49P"/>
        <s v="49P.1"/>
        <s v="50P"/>
        <s v="50P.1"/>
        <s v="51P"/>
        <s v="51P.1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5" maxValue="35"/>
    </cacheField>
    <cacheField name="Województwo" numFmtId="0">
      <sharedItems count="1">
        <s v="DOLNOŚLĄSKIE"/>
      </sharedItems>
    </cacheField>
    <cacheField name="Powiat" numFmtId="0">
      <sharedItems count="16">
        <s v="BOLESŁAWIECKI"/>
        <s v="JAWORSKI"/>
        <s v="JELENIOGÓRSKI"/>
        <s v="KAMIENNOGÓRSKI"/>
        <s v="LUBAŃSKI"/>
        <s v="LWÓWECKI"/>
        <s v="MILICKI"/>
        <s v="OLEŚNICKI"/>
        <s v="OŁAWSKI"/>
        <s v="STRZELIŃSKI"/>
        <s v="ŚREDZKI"/>
        <s v="TRZEBNICKI"/>
        <s v="WOŁOWSKI"/>
        <s v="WROCŁAWSKI"/>
        <s v="ZGORZELECKI"/>
        <s v="ZŁOTORYJ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n v="1"/>
    <x v="0"/>
    <s v="POPC"/>
    <n v="8"/>
    <x v="0"/>
    <x v="0"/>
  </r>
  <r>
    <n v="2"/>
    <x v="1"/>
    <s v="POPC"/>
    <n v="17"/>
    <x v="0"/>
    <x v="0"/>
  </r>
  <r>
    <n v="3"/>
    <x v="2"/>
    <s v="POPC"/>
    <n v="17"/>
    <x v="0"/>
    <x v="1"/>
  </r>
  <r>
    <n v="4"/>
    <x v="3"/>
    <s v="POPC"/>
    <n v="16"/>
    <x v="0"/>
    <x v="2"/>
  </r>
  <r>
    <n v="5"/>
    <x v="4"/>
    <s v="POPC"/>
    <n v="22"/>
    <x v="0"/>
    <x v="2"/>
  </r>
  <r>
    <n v="6"/>
    <x v="5"/>
    <s v="POPC"/>
    <n v="8"/>
    <x v="0"/>
    <x v="3"/>
  </r>
  <r>
    <n v="7"/>
    <x v="6"/>
    <s v="POPC"/>
    <n v="14"/>
    <x v="0"/>
    <x v="4"/>
  </r>
  <r>
    <n v="8"/>
    <x v="7"/>
    <s v="POPC"/>
    <n v="10"/>
    <x v="0"/>
    <x v="5"/>
  </r>
  <r>
    <n v="9"/>
    <x v="8"/>
    <s v="POPC"/>
    <n v="14"/>
    <x v="0"/>
    <x v="5"/>
  </r>
  <r>
    <n v="10"/>
    <x v="9"/>
    <s v="POPC"/>
    <n v="5"/>
    <x v="0"/>
    <x v="6"/>
  </r>
  <r>
    <n v="11"/>
    <x v="10"/>
    <s v="POPC"/>
    <n v="9"/>
    <x v="0"/>
    <x v="6"/>
  </r>
  <r>
    <n v="12"/>
    <x v="11"/>
    <s v="POPC"/>
    <n v="29"/>
    <x v="0"/>
    <x v="7"/>
  </r>
  <r>
    <n v="13"/>
    <x v="12"/>
    <s v="POPC"/>
    <n v="13"/>
    <x v="0"/>
    <x v="8"/>
  </r>
  <r>
    <n v="14"/>
    <x v="13"/>
    <s v="POPC"/>
    <n v="12"/>
    <x v="0"/>
    <x v="9"/>
  </r>
  <r>
    <n v="15"/>
    <x v="14"/>
    <s v="POPC"/>
    <n v="8"/>
    <x v="0"/>
    <x v="10"/>
  </r>
  <r>
    <n v="16"/>
    <x v="15"/>
    <s v="POPC"/>
    <n v="6"/>
    <x v="0"/>
    <x v="10"/>
  </r>
  <r>
    <n v="17"/>
    <x v="16"/>
    <s v="POPC"/>
    <n v="35"/>
    <x v="0"/>
    <x v="11"/>
  </r>
  <r>
    <n v="18"/>
    <x v="17"/>
    <s v="POPC"/>
    <n v="24"/>
    <x v="0"/>
    <x v="12"/>
  </r>
  <r>
    <n v="19"/>
    <x v="18"/>
    <s v="POPC"/>
    <n v="25"/>
    <x v="0"/>
    <x v="13"/>
  </r>
  <r>
    <n v="20"/>
    <x v="19"/>
    <s v="POPC"/>
    <n v="20"/>
    <x v="0"/>
    <x v="13"/>
  </r>
  <r>
    <n v="21"/>
    <x v="20"/>
    <s v="POPC"/>
    <n v="21"/>
    <x v="0"/>
    <x v="14"/>
  </r>
  <r>
    <n v="22"/>
    <x v="21"/>
    <s v="POPC"/>
    <n v="5"/>
    <x v="0"/>
    <x v="14"/>
  </r>
  <r>
    <n v="23"/>
    <x v="22"/>
    <s v="POPC"/>
    <n v="6"/>
    <x v="0"/>
    <x v="15"/>
  </r>
  <r>
    <n v="24"/>
    <x v="23"/>
    <s v="POPC"/>
    <n v="12"/>
    <x v="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178ACC-C89D-47F0-B425-C41A5A83B1C5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43" firstHeaderRow="1" firstDataRow="1" firstDataCol="1"/>
  <pivotFields count="6">
    <pivotField showAll="0"/>
    <pivotField axis="axisRow" showAll="0">
      <items count="25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</pivotFields>
  <rowFields count="3">
    <field x="4"/>
    <field x="5"/>
    <field x="1"/>
  </rowFields>
  <rowItems count="42">
    <i>
      <x/>
    </i>
    <i r="1">
      <x/>
    </i>
    <i r="2">
      <x/>
    </i>
    <i r="2">
      <x v="1"/>
    </i>
    <i r="1">
      <x v="1"/>
    </i>
    <i r="2">
      <x v="2"/>
    </i>
    <i r="1">
      <x v="2"/>
    </i>
    <i r="2">
      <x v="3"/>
    </i>
    <i r="2">
      <x v="4"/>
    </i>
    <i r="1">
      <x v="3"/>
    </i>
    <i r="2">
      <x v="5"/>
    </i>
    <i r="1">
      <x v="4"/>
    </i>
    <i r="2">
      <x v="6"/>
    </i>
    <i r="1">
      <x v="5"/>
    </i>
    <i r="2">
      <x v="7"/>
    </i>
    <i r="2">
      <x v="8"/>
    </i>
    <i r="1">
      <x v="6"/>
    </i>
    <i r="2">
      <x v="9"/>
    </i>
    <i r="2">
      <x v="10"/>
    </i>
    <i r="1">
      <x v="7"/>
    </i>
    <i r="2">
      <x v="11"/>
    </i>
    <i r="1">
      <x v="8"/>
    </i>
    <i r="2">
      <x v="12"/>
    </i>
    <i r="1">
      <x v="9"/>
    </i>
    <i r="2">
      <x v="13"/>
    </i>
    <i r="1">
      <x v="10"/>
    </i>
    <i r="2">
      <x v="14"/>
    </i>
    <i r="2">
      <x v="15"/>
    </i>
    <i r="1">
      <x v="11"/>
    </i>
    <i r="2">
      <x v="16"/>
    </i>
    <i r="1">
      <x v="12"/>
    </i>
    <i r="2">
      <x v="17"/>
    </i>
    <i r="1">
      <x v="13"/>
    </i>
    <i r="2">
      <x v="18"/>
    </i>
    <i r="2">
      <x v="19"/>
    </i>
    <i r="1">
      <x v="14"/>
    </i>
    <i r="2">
      <x v="20"/>
    </i>
    <i r="2">
      <x v="21"/>
    </i>
    <i r="1">
      <x v="15"/>
    </i>
    <i r="2">
      <x v="22"/>
    </i>
    <i r="2">
      <x v="23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5EBBD-78C3-4AE0-99A3-AA98CC6920E3}">
  <dimension ref="A1:B43"/>
  <sheetViews>
    <sheetView tabSelected="1" workbookViewId="0">
      <selection activeCell="A3" sqref="A3"/>
    </sheetView>
  </sheetViews>
  <sheetFormatPr defaultRowHeight="15" x14ac:dyDescent="0.25"/>
  <cols>
    <col min="1" max="1" width="21.85546875" bestFit="1" customWidth="1"/>
    <col min="2" max="2" width="22.140625" bestFit="1" customWidth="1"/>
  </cols>
  <sheetData>
    <row r="1" spans="1:2" x14ac:dyDescent="0.25">
      <c r="A1" s="42" t="s">
        <v>1609</v>
      </c>
      <c r="B1" t="s">
        <v>1611</v>
      </c>
    </row>
    <row r="2" spans="1:2" x14ac:dyDescent="0.25">
      <c r="A2" s="43" t="s">
        <v>16</v>
      </c>
      <c r="B2" s="46">
        <v>356</v>
      </c>
    </row>
    <row r="3" spans="1:2" x14ac:dyDescent="0.25">
      <c r="A3" s="44" t="s">
        <v>40</v>
      </c>
      <c r="B3" s="46"/>
    </row>
    <row r="4" spans="1:2" x14ac:dyDescent="0.25">
      <c r="A4" s="45" t="s">
        <v>1550</v>
      </c>
      <c r="B4" s="46">
        <v>17</v>
      </c>
    </row>
    <row r="5" spans="1:2" x14ac:dyDescent="0.25">
      <c r="A5" s="45" t="s">
        <v>1549</v>
      </c>
      <c r="B5" s="46">
        <v>8</v>
      </c>
    </row>
    <row r="6" spans="1:2" x14ac:dyDescent="0.25">
      <c r="A6" s="44" t="s">
        <v>78</v>
      </c>
      <c r="B6" s="46"/>
    </row>
    <row r="7" spans="1:2" x14ac:dyDescent="0.25">
      <c r="A7" s="45" t="s">
        <v>1551</v>
      </c>
      <c r="B7" s="46">
        <v>17</v>
      </c>
    </row>
    <row r="8" spans="1:2" x14ac:dyDescent="0.25">
      <c r="A8" s="44" t="s">
        <v>23</v>
      </c>
      <c r="B8" s="46"/>
    </row>
    <row r="9" spans="1:2" x14ac:dyDescent="0.25">
      <c r="A9" s="45" t="s">
        <v>1552</v>
      </c>
      <c r="B9" s="46">
        <v>16</v>
      </c>
    </row>
    <row r="10" spans="1:2" x14ac:dyDescent="0.25">
      <c r="A10" s="45" t="s">
        <v>1553</v>
      </c>
      <c r="B10" s="46">
        <v>22</v>
      </c>
    </row>
    <row r="11" spans="1:2" x14ac:dyDescent="0.25">
      <c r="A11" s="44" t="s">
        <v>117</v>
      </c>
      <c r="B11" s="46"/>
    </row>
    <row r="12" spans="1:2" x14ac:dyDescent="0.25">
      <c r="A12" s="45" t="s">
        <v>1554</v>
      </c>
      <c r="B12" s="46">
        <v>8</v>
      </c>
    </row>
    <row r="13" spans="1:2" x14ac:dyDescent="0.25">
      <c r="A13" s="44" t="s">
        <v>131</v>
      </c>
      <c r="B13" s="46"/>
    </row>
    <row r="14" spans="1:2" x14ac:dyDescent="0.25">
      <c r="A14" s="45" t="s">
        <v>1555</v>
      </c>
      <c r="B14" s="46">
        <v>14</v>
      </c>
    </row>
    <row r="15" spans="1:2" x14ac:dyDescent="0.25">
      <c r="A15" s="44" t="s">
        <v>94</v>
      </c>
      <c r="B15" s="46"/>
    </row>
    <row r="16" spans="1:2" x14ac:dyDescent="0.25">
      <c r="A16" s="45" t="s">
        <v>1556</v>
      </c>
      <c r="B16" s="46">
        <v>10</v>
      </c>
    </row>
    <row r="17" spans="1:2" x14ac:dyDescent="0.25">
      <c r="A17" s="45" t="s">
        <v>1557</v>
      </c>
      <c r="B17" s="46">
        <v>14</v>
      </c>
    </row>
    <row r="18" spans="1:2" x14ac:dyDescent="0.25">
      <c r="A18" s="44" t="s">
        <v>615</v>
      </c>
      <c r="B18" s="46"/>
    </row>
    <row r="19" spans="1:2" x14ac:dyDescent="0.25">
      <c r="A19" s="45" t="s">
        <v>1558</v>
      </c>
      <c r="B19" s="46">
        <v>5</v>
      </c>
    </row>
    <row r="20" spans="1:2" x14ac:dyDescent="0.25">
      <c r="A20" s="45" t="s">
        <v>1559</v>
      </c>
      <c r="B20" s="46">
        <v>9</v>
      </c>
    </row>
    <row r="21" spans="1:2" x14ac:dyDescent="0.25">
      <c r="A21" s="44" t="s">
        <v>395</v>
      </c>
      <c r="B21" s="46"/>
    </row>
    <row r="22" spans="1:2" x14ac:dyDescent="0.25">
      <c r="A22" s="45" t="s">
        <v>1560</v>
      </c>
      <c r="B22" s="46">
        <v>29</v>
      </c>
    </row>
    <row r="23" spans="1:2" x14ac:dyDescent="0.25">
      <c r="A23" s="44" t="s">
        <v>699</v>
      </c>
      <c r="B23" s="46"/>
    </row>
    <row r="24" spans="1:2" x14ac:dyDescent="0.25">
      <c r="A24" s="45" t="s">
        <v>1561</v>
      </c>
      <c r="B24" s="46">
        <v>13</v>
      </c>
    </row>
    <row r="25" spans="1:2" x14ac:dyDescent="0.25">
      <c r="A25" s="44" t="s">
        <v>564</v>
      </c>
      <c r="B25" s="46"/>
    </row>
    <row r="26" spans="1:2" x14ac:dyDescent="0.25">
      <c r="A26" s="45" t="s">
        <v>1562</v>
      </c>
      <c r="B26" s="46">
        <v>12</v>
      </c>
    </row>
    <row r="27" spans="1:2" x14ac:dyDescent="0.25">
      <c r="A27" s="44" t="s">
        <v>496</v>
      </c>
      <c r="B27" s="46"/>
    </row>
    <row r="28" spans="1:2" x14ac:dyDescent="0.25">
      <c r="A28" s="45" t="s">
        <v>1563</v>
      </c>
      <c r="B28" s="46">
        <v>8</v>
      </c>
    </row>
    <row r="29" spans="1:2" x14ac:dyDescent="0.25">
      <c r="A29" s="45" t="s">
        <v>1564</v>
      </c>
      <c r="B29" s="46">
        <v>6</v>
      </c>
    </row>
    <row r="30" spans="1:2" x14ac:dyDescent="0.25">
      <c r="A30" s="44" t="s">
        <v>846</v>
      </c>
      <c r="B30" s="46"/>
    </row>
    <row r="31" spans="1:2" x14ac:dyDescent="0.25">
      <c r="A31" s="45" t="s">
        <v>1565</v>
      </c>
      <c r="B31" s="46">
        <v>35</v>
      </c>
    </row>
    <row r="32" spans="1:2" x14ac:dyDescent="0.25">
      <c r="A32" s="44" t="s">
        <v>600</v>
      </c>
      <c r="B32" s="46"/>
    </row>
    <row r="33" spans="1:2" x14ac:dyDescent="0.25">
      <c r="A33" s="45" t="s">
        <v>1566</v>
      </c>
      <c r="B33" s="46">
        <v>24</v>
      </c>
    </row>
    <row r="34" spans="1:2" x14ac:dyDescent="0.25">
      <c r="A34" s="44" t="s">
        <v>626</v>
      </c>
      <c r="B34" s="46"/>
    </row>
    <row r="35" spans="1:2" x14ac:dyDescent="0.25">
      <c r="A35" s="45" t="s">
        <v>1567</v>
      </c>
      <c r="B35" s="46">
        <v>25</v>
      </c>
    </row>
    <row r="36" spans="1:2" x14ac:dyDescent="0.25">
      <c r="A36" s="45" t="s">
        <v>1568</v>
      </c>
      <c r="B36" s="46">
        <v>20</v>
      </c>
    </row>
    <row r="37" spans="1:2" x14ac:dyDescent="0.25">
      <c r="A37" s="44" t="s">
        <v>17</v>
      </c>
      <c r="B37" s="46"/>
    </row>
    <row r="38" spans="1:2" x14ac:dyDescent="0.25">
      <c r="A38" s="45" t="s">
        <v>1570</v>
      </c>
      <c r="B38" s="46">
        <v>21</v>
      </c>
    </row>
    <row r="39" spans="1:2" x14ac:dyDescent="0.25">
      <c r="A39" s="45" t="s">
        <v>1569</v>
      </c>
      <c r="B39" s="46">
        <v>5</v>
      </c>
    </row>
    <row r="40" spans="1:2" x14ac:dyDescent="0.25">
      <c r="A40" s="44" t="s">
        <v>350</v>
      </c>
      <c r="B40" s="46"/>
    </row>
    <row r="41" spans="1:2" x14ac:dyDescent="0.25">
      <c r="A41" s="45" t="s">
        <v>1571</v>
      </c>
      <c r="B41" s="46">
        <v>6</v>
      </c>
    </row>
    <row r="42" spans="1:2" x14ac:dyDescent="0.25">
      <c r="A42" s="45" t="s">
        <v>1572</v>
      </c>
      <c r="B42" s="46">
        <v>12</v>
      </c>
    </row>
    <row r="43" spans="1:2" x14ac:dyDescent="0.25">
      <c r="A43" s="43" t="s">
        <v>1610</v>
      </c>
      <c r="B43" s="46">
        <v>356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50"/>
  <sheetViews>
    <sheetView topLeftCell="I11" workbookViewId="0">
      <selection activeCell="Q15" sqref="Q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1565</v>
      </c>
      <c r="B2" s="1">
        <f>M14</f>
        <v>35</v>
      </c>
      <c r="C2" s="1" t="str">
        <f>E16</f>
        <v>TRZEBNICKI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ROUND(SUM(Q16:Q50)*60,2)</f>
        <v>0</v>
      </c>
      <c r="K4" s="2">
        <f>SUM(R16:R50)*60</f>
        <v>0</v>
      </c>
      <c r="L4" s="29">
        <f>SUM(S16:S50)*60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ROUND(SUM(U16:U50)*60,2)</f>
        <v>0</v>
      </c>
      <c r="K5" s="2">
        <f>SUM(V16:V50)*60</f>
        <v>0</v>
      </c>
      <c r="L5" s="29">
        <f>SUM(W16:W50)*60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35</v>
      </c>
      <c r="N14" s="23">
        <f>SUM(N16:N50)</f>
        <v>35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257430</v>
      </c>
      <c r="B16" s="37" t="s">
        <v>844</v>
      </c>
      <c r="C16" s="38" t="s">
        <v>845</v>
      </c>
      <c r="D16" s="39" t="s">
        <v>16</v>
      </c>
      <c r="E16" s="39" t="s">
        <v>846</v>
      </c>
      <c r="F16" s="39" t="s">
        <v>847</v>
      </c>
      <c r="G16" s="39" t="s">
        <v>848</v>
      </c>
      <c r="H16" s="39" t="s">
        <v>849</v>
      </c>
      <c r="I16" s="39" t="s">
        <v>850</v>
      </c>
      <c r="J16" s="39" t="s">
        <v>851</v>
      </c>
      <c r="K16" s="40">
        <v>5</v>
      </c>
      <c r="L16" s="39">
        <v>350098</v>
      </c>
      <c r="M16" s="39">
        <v>388340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258620</v>
      </c>
      <c r="B17" s="37" t="s">
        <v>852</v>
      </c>
      <c r="C17" s="38" t="s">
        <v>853</v>
      </c>
      <c r="D17" s="39" t="s">
        <v>16</v>
      </c>
      <c r="E17" s="39" t="s">
        <v>846</v>
      </c>
      <c r="F17" s="39" t="s">
        <v>847</v>
      </c>
      <c r="G17" s="39" t="s">
        <v>854</v>
      </c>
      <c r="H17" s="39" t="s">
        <v>855</v>
      </c>
      <c r="I17" s="39" t="s">
        <v>369</v>
      </c>
      <c r="J17" s="39" t="s">
        <v>370</v>
      </c>
      <c r="K17" s="40">
        <v>101</v>
      </c>
      <c r="L17" s="39">
        <v>355634</v>
      </c>
      <c r="M17" s="39">
        <v>378122</v>
      </c>
      <c r="N17" s="39">
        <v>1</v>
      </c>
      <c r="O17" s="41"/>
      <c r="P17" s="41"/>
      <c r="Q17" s="41"/>
      <c r="R17" s="25">
        <f t="shared" ref="R17:R50" si="1">ROUND(Q17*0.23,2)</f>
        <v>0</v>
      </c>
      <c r="S17" s="26">
        <f t="shared" ref="S17:S50" si="2">ROUND(Q17,2)+R17</f>
        <v>0</v>
      </c>
      <c r="T17" s="41"/>
      <c r="U17" s="41"/>
      <c r="V17" s="25">
        <f t="shared" ref="V17:V50" si="3">ROUND(U17*0.23,2)</f>
        <v>0</v>
      </c>
      <c r="W17" s="26">
        <f t="shared" ref="W17:W50" si="4">ROUND(U17,2)+V17</f>
        <v>0</v>
      </c>
    </row>
    <row r="18" spans="1:23" x14ac:dyDescent="0.25">
      <c r="A18" s="37">
        <v>259846</v>
      </c>
      <c r="B18" s="37" t="s">
        <v>856</v>
      </c>
      <c r="C18" s="38" t="s">
        <v>857</v>
      </c>
      <c r="D18" s="39" t="s">
        <v>16</v>
      </c>
      <c r="E18" s="39" t="s">
        <v>846</v>
      </c>
      <c r="F18" s="39" t="s">
        <v>847</v>
      </c>
      <c r="G18" s="39" t="s">
        <v>858</v>
      </c>
      <c r="H18" s="39" t="s">
        <v>859</v>
      </c>
      <c r="I18" s="39" t="s">
        <v>860</v>
      </c>
      <c r="J18" s="39" t="s">
        <v>861</v>
      </c>
      <c r="K18" s="40">
        <v>55</v>
      </c>
      <c r="L18" s="39">
        <v>350171</v>
      </c>
      <c r="M18" s="39">
        <v>378425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261683</v>
      </c>
      <c r="B19" s="37" t="s">
        <v>906</v>
      </c>
      <c r="C19" s="38" t="s">
        <v>907</v>
      </c>
      <c r="D19" s="39" t="s">
        <v>16</v>
      </c>
      <c r="E19" s="39" t="s">
        <v>846</v>
      </c>
      <c r="F19" s="39" t="s">
        <v>908</v>
      </c>
      <c r="G19" s="39" t="s">
        <v>909</v>
      </c>
      <c r="H19" s="39" t="s">
        <v>910</v>
      </c>
      <c r="I19" s="39" t="s">
        <v>21</v>
      </c>
      <c r="J19" s="39" t="s">
        <v>22</v>
      </c>
      <c r="K19" s="40">
        <v>19</v>
      </c>
      <c r="L19" s="39">
        <v>349273</v>
      </c>
      <c r="M19" s="39">
        <v>396056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260824</v>
      </c>
      <c r="B20" s="37" t="s">
        <v>911</v>
      </c>
      <c r="C20" s="38" t="s">
        <v>912</v>
      </c>
      <c r="D20" s="39" t="s">
        <v>16</v>
      </c>
      <c r="E20" s="39" t="s">
        <v>846</v>
      </c>
      <c r="F20" s="39" t="s">
        <v>908</v>
      </c>
      <c r="G20" s="39" t="s">
        <v>913</v>
      </c>
      <c r="H20" s="39" t="s">
        <v>908</v>
      </c>
      <c r="I20" s="39" t="s">
        <v>914</v>
      </c>
      <c r="J20" s="39" t="s">
        <v>915</v>
      </c>
      <c r="K20" s="40">
        <v>43</v>
      </c>
      <c r="L20" s="39">
        <v>357670</v>
      </c>
      <c r="M20" s="39">
        <v>391813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264635</v>
      </c>
      <c r="B21" s="37" t="s">
        <v>977</v>
      </c>
      <c r="C21" s="38" t="s">
        <v>978</v>
      </c>
      <c r="D21" s="39" t="s">
        <v>16</v>
      </c>
      <c r="E21" s="39" t="s">
        <v>846</v>
      </c>
      <c r="F21" s="39" t="s">
        <v>979</v>
      </c>
      <c r="G21" s="39" t="s">
        <v>980</v>
      </c>
      <c r="H21" s="39" t="s">
        <v>981</v>
      </c>
      <c r="I21" s="39" t="s">
        <v>21</v>
      </c>
      <c r="J21" s="39" t="s">
        <v>22</v>
      </c>
      <c r="K21" s="40">
        <v>23</v>
      </c>
      <c r="L21" s="39">
        <v>371897</v>
      </c>
      <c r="M21" s="39">
        <v>378998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8957662</v>
      </c>
      <c r="B22" s="37" t="s">
        <v>982</v>
      </c>
      <c r="C22" s="38" t="s">
        <v>983</v>
      </c>
      <c r="D22" s="39" t="s">
        <v>16</v>
      </c>
      <c r="E22" s="39" t="s">
        <v>846</v>
      </c>
      <c r="F22" s="39" t="s">
        <v>979</v>
      </c>
      <c r="G22" s="39" t="s">
        <v>984</v>
      </c>
      <c r="H22" s="39" t="s">
        <v>985</v>
      </c>
      <c r="I22" s="39" t="s">
        <v>21</v>
      </c>
      <c r="J22" s="39" t="s">
        <v>986</v>
      </c>
      <c r="K22" s="39">
        <v>1</v>
      </c>
      <c r="L22" s="39">
        <v>373502</v>
      </c>
      <c r="M22" s="39">
        <v>392400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266218</v>
      </c>
      <c r="B23" s="37" t="s">
        <v>987</v>
      </c>
      <c r="C23" s="38" t="s">
        <v>988</v>
      </c>
      <c r="D23" s="39" t="s">
        <v>16</v>
      </c>
      <c r="E23" s="39" t="s">
        <v>846</v>
      </c>
      <c r="F23" s="39" t="s">
        <v>979</v>
      </c>
      <c r="G23" s="39" t="s">
        <v>989</v>
      </c>
      <c r="H23" s="39" t="s">
        <v>990</v>
      </c>
      <c r="I23" s="39" t="s">
        <v>21</v>
      </c>
      <c r="J23" s="39" t="s">
        <v>22</v>
      </c>
      <c r="K23" s="40">
        <v>228</v>
      </c>
      <c r="L23" s="39">
        <v>369798</v>
      </c>
      <c r="M23" s="39">
        <v>387485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267088</v>
      </c>
      <c r="B24" s="37" t="s">
        <v>991</v>
      </c>
      <c r="C24" s="38" t="s">
        <v>992</v>
      </c>
      <c r="D24" s="39" t="s">
        <v>16</v>
      </c>
      <c r="E24" s="39" t="s">
        <v>846</v>
      </c>
      <c r="F24" s="39" t="s">
        <v>979</v>
      </c>
      <c r="G24" s="39" t="s">
        <v>993</v>
      </c>
      <c r="H24" s="39" t="s">
        <v>994</v>
      </c>
      <c r="I24" s="39" t="s">
        <v>21</v>
      </c>
      <c r="J24" s="39" t="s">
        <v>22</v>
      </c>
      <c r="K24" s="40">
        <v>46</v>
      </c>
      <c r="L24" s="39">
        <v>367364</v>
      </c>
      <c r="M24" s="39">
        <v>396070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9074274</v>
      </c>
      <c r="B25" s="37" t="s">
        <v>1024</v>
      </c>
      <c r="C25" s="38" t="s">
        <v>1025</v>
      </c>
      <c r="D25" s="39" t="s">
        <v>16</v>
      </c>
      <c r="E25" s="39" t="s">
        <v>846</v>
      </c>
      <c r="F25" s="39" t="s">
        <v>1026</v>
      </c>
      <c r="G25" s="39" t="s">
        <v>1027</v>
      </c>
      <c r="H25" s="39" t="s">
        <v>1028</v>
      </c>
      <c r="I25" s="39" t="s">
        <v>192</v>
      </c>
      <c r="J25" s="39" t="s">
        <v>193</v>
      </c>
      <c r="K25" s="40">
        <v>6</v>
      </c>
      <c r="L25" s="39">
        <v>363026</v>
      </c>
      <c r="M25" s="39">
        <v>373149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270677</v>
      </c>
      <c r="B26" s="37" t="s">
        <v>1029</v>
      </c>
      <c r="C26" s="38" t="s">
        <v>1030</v>
      </c>
      <c r="D26" s="39" t="s">
        <v>16</v>
      </c>
      <c r="E26" s="39" t="s">
        <v>846</v>
      </c>
      <c r="F26" s="39" t="s">
        <v>1026</v>
      </c>
      <c r="G26" s="39" t="s">
        <v>1031</v>
      </c>
      <c r="H26" s="39" t="s">
        <v>1032</v>
      </c>
      <c r="I26" s="39" t="s">
        <v>369</v>
      </c>
      <c r="J26" s="39" t="s">
        <v>370</v>
      </c>
      <c r="K26" s="40">
        <v>40</v>
      </c>
      <c r="L26" s="39">
        <v>362463</v>
      </c>
      <c r="M26" s="39">
        <v>370818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8292758</v>
      </c>
      <c r="B27" s="37" t="s">
        <v>1033</v>
      </c>
      <c r="C27" s="38" t="s">
        <v>1034</v>
      </c>
      <c r="D27" s="39" t="s">
        <v>16</v>
      </c>
      <c r="E27" s="39" t="s">
        <v>846</v>
      </c>
      <c r="F27" s="39" t="s">
        <v>1026</v>
      </c>
      <c r="G27" s="39" t="s">
        <v>1035</v>
      </c>
      <c r="H27" s="39" t="s">
        <v>1026</v>
      </c>
      <c r="I27" s="39" t="s">
        <v>192</v>
      </c>
      <c r="J27" s="39" t="s">
        <v>193</v>
      </c>
      <c r="K27" s="39">
        <v>51</v>
      </c>
      <c r="L27" s="39">
        <v>363940</v>
      </c>
      <c r="M27" s="39">
        <v>378434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273658</v>
      </c>
      <c r="B28" s="37" t="s">
        <v>1056</v>
      </c>
      <c r="C28" s="38" t="s">
        <v>1057</v>
      </c>
      <c r="D28" s="39" t="s">
        <v>16</v>
      </c>
      <c r="E28" s="39" t="s">
        <v>846</v>
      </c>
      <c r="F28" s="39" t="s">
        <v>1058</v>
      </c>
      <c r="G28" s="39" t="s">
        <v>1059</v>
      </c>
      <c r="H28" s="39" t="s">
        <v>1060</v>
      </c>
      <c r="I28" s="39" t="s">
        <v>1061</v>
      </c>
      <c r="J28" s="39" t="s">
        <v>1062</v>
      </c>
      <c r="K28" s="40">
        <v>18</v>
      </c>
      <c r="L28" s="39">
        <v>378204</v>
      </c>
      <c r="M28" s="39">
        <v>391905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274825</v>
      </c>
      <c r="B29" s="37" t="s">
        <v>1063</v>
      </c>
      <c r="C29" s="38" t="s">
        <v>1064</v>
      </c>
      <c r="D29" s="39" t="s">
        <v>16</v>
      </c>
      <c r="E29" s="39" t="s">
        <v>846</v>
      </c>
      <c r="F29" s="39" t="s">
        <v>1058</v>
      </c>
      <c r="G29" s="39" t="s">
        <v>1065</v>
      </c>
      <c r="H29" s="39" t="s">
        <v>1058</v>
      </c>
      <c r="I29" s="39" t="s">
        <v>192</v>
      </c>
      <c r="J29" s="39" t="s">
        <v>193</v>
      </c>
      <c r="K29" s="40">
        <v>26</v>
      </c>
      <c r="L29" s="39">
        <v>374049</v>
      </c>
      <c r="M29" s="39">
        <v>384234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276031</v>
      </c>
      <c r="B30" s="37" t="s">
        <v>1066</v>
      </c>
      <c r="C30" s="38" t="s">
        <v>1067</v>
      </c>
      <c r="D30" s="39" t="s">
        <v>16</v>
      </c>
      <c r="E30" s="39" t="s">
        <v>846</v>
      </c>
      <c r="F30" s="39" t="s">
        <v>1068</v>
      </c>
      <c r="G30" s="39" t="s">
        <v>1069</v>
      </c>
      <c r="H30" s="39" t="s">
        <v>1070</v>
      </c>
      <c r="I30" s="39" t="s">
        <v>21</v>
      </c>
      <c r="J30" s="39" t="s">
        <v>22</v>
      </c>
      <c r="K30" s="40">
        <v>75</v>
      </c>
      <c r="L30" s="39">
        <v>347592</v>
      </c>
      <c r="M30" s="39">
        <v>403342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277168</v>
      </c>
      <c r="B31" s="37" t="s">
        <v>1071</v>
      </c>
      <c r="C31" s="38" t="s">
        <v>1072</v>
      </c>
      <c r="D31" s="39" t="s">
        <v>16</v>
      </c>
      <c r="E31" s="39" t="s">
        <v>846</v>
      </c>
      <c r="F31" s="39" t="s">
        <v>1068</v>
      </c>
      <c r="G31" s="39" t="s">
        <v>1073</v>
      </c>
      <c r="H31" s="39" t="s">
        <v>1074</v>
      </c>
      <c r="I31" s="39" t="s">
        <v>359</v>
      </c>
      <c r="J31" s="39" t="s">
        <v>360</v>
      </c>
      <c r="K31" s="40">
        <v>14</v>
      </c>
      <c r="L31" s="39">
        <v>352347</v>
      </c>
      <c r="M31" s="39">
        <v>410713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25">
      <c r="A32" s="37">
        <v>277553</v>
      </c>
      <c r="B32" s="37" t="s">
        <v>1075</v>
      </c>
      <c r="C32" s="38" t="s">
        <v>1076</v>
      </c>
      <c r="D32" s="39" t="s">
        <v>16</v>
      </c>
      <c r="E32" s="39" t="s">
        <v>846</v>
      </c>
      <c r="F32" s="39" t="s">
        <v>1068</v>
      </c>
      <c r="G32" s="39" t="s">
        <v>1077</v>
      </c>
      <c r="H32" s="39" t="s">
        <v>1078</v>
      </c>
      <c r="I32" s="39" t="s">
        <v>21</v>
      </c>
      <c r="J32" s="39" t="s">
        <v>22</v>
      </c>
      <c r="K32" s="40">
        <v>49</v>
      </c>
      <c r="L32" s="39">
        <v>358859</v>
      </c>
      <c r="M32" s="39">
        <v>399126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25">
      <c r="A33" s="37">
        <v>277769</v>
      </c>
      <c r="B33" s="37" t="s">
        <v>1079</v>
      </c>
      <c r="C33" s="38" t="s">
        <v>1080</v>
      </c>
      <c r="D33" s="39" t="s">
        <v>16</v>
      </c>
      <c r="E33" s="39" t="s">
        <v>846</v>
      </c>
      <c r="F33" s="39" t="s">
        <v>1068</v>
      </c>
      <c r="G33" s="39" t="s">
        <v>1081</v>
      </c>
      <c r="H33" s="39" t="s">
        <v>1082</v>
      </c>
      <c r="I33" s="39" t="s">
        <v>21</v>
      </c>
      <c r="J33" s="39" t="s">
        <v>193</v>
      </c>
      <c r="K33" s="39">
        <v>2</v>
      </c>
      <c r="L33" s="39">
        <v>358920</v>
      </c>
      <c r="M33" s="39">
        <v>406973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25">
      <c r="A34" s="37">
        <v>254310</v>
      </c>
      <c r="B34" s="37" t="s">
        <v>1439</v>
      </c>
      <c r="C34" s="38" t="s">
        <v>1440</v>
      </c>
      <c r="D34" s="39" t="s">
        <v>16</v>
      </c>
      <c r="E34" s="39" t="s">
        <v>846</v>
      </c>
      <c r="F34" s="39" t="s">
        <v>847</v>
      </c>
      <c r="G34" s="39" t="s">
        <v>1441</v>
      </c>
      <c r="H34" s="39" t="s">
        <v>847</v>
      </c>
      <c r="I34" s="39" t="s">
        <v>1442</v>
      </c>
      <c r="J34" s="39" t="s">
        <v>1443</v>
      </c>
      <c r="K34" s="39">
        <v>4</v>
      </c>
      <c r="L34" s="39">
        <v>355202</v>
      </c>
      <c r="M34" s="39">
        <v>383596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25">
      <c r="A35" s="37">
        <v>255346</v>
      </c>
      <c r="B35" s="37" t="s">
        <v>1444</v>
      </c>
      <c r="C35" s="38" t="s">
        <v>1445</v>
      </c>
      <c r="D35" s="39" t="s">
        <v>16</v>
      </c>
      <c r="E35" s="39" t="s">
        <v>846</v>
      </c>
      <c r="F35" s="39" t="s">
        <v>847</v>
      </c>
      <c r="G35" s="39" t="s">
        <v>1441</v>
      </c>
      <c r="H35" s="39" t="s">
        <v>847</v>
      </c>
      <c r="I35" s="39" t="s">
        <v>568</v>
      </c>
      <c r="J35" s="39" t="s">
        <v>569</v>
      </c>
      <c r="K35" s="39">
        <v>8</v>
      </c>
      <c r="L35" s="39">
        <v>354827</v>
      </c>
      <c r="M35" s="39">
        <v>384505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25">
      <c r="A36" s="37">
        <v>255460</v>
      </c>
      <c r="B36" s="37" t="s">
        <v>1446</v>
      </c>
      <c r="C36" s="38" t="s">
        <v>1447</v>
      </c>
      <c r="D36" s="39" t="s">
        <v>16</v>
      </c>
      <c r="E36" s="39" t="s">
        <v>846</v>
      </c>
      <c r="F36" s="39" t="s">
        <v>847</v>
      </c>
      <c r="G36" s="39" t="s">
        <v>1441</v>
      </c>
      <c r="H36" s="39" t="s">
        <v>847</v>
      </c>
      <c r="I36" s="39" t="s">
        <v>683</v>
      </c>
      <c r="J36" s="39" t="s">
        <v>684</v>
      </c>
      <c r="K36" s="39">
        <v>33</v>
      </c>
      <c r="L36" s="39">
        <v>354966</v>
      </c>
      <c r="M36" s="39">
        <v>383383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25">
      <c r="A37" s="37">
        <v>8696780</v>
      </c>
      <c r="B37" s="37" t="s">
        <v>1448</v>
      </c>
      <c r="C37" s="38" t="s">
        <v>1449</v>
      </c>
      <c r="D37" s="39" t="s">
        <v>16</v>
      </c>
      <c r="E37" s="39" t="s">
        <v>846</v>
      </c>
      <c r="F37" s="39" t="s">
        <v>847</v>
      </c>
      <c r="G37" s="39" t="s">
        <v>1441</v>
      </c>
      <c r="H37" s="39" t="s">
        <v>847</v>
      </c>
      <c r="I37" s="39" t="s">
        <v>572</v>
      </c>
      <c r="J37" s="39" t="s">
        <v>573</v>
      </c>
      <c r="K37" s="39">
        <v>18</v>
      </c>
      <c r="L37" s="39">
        <v>354384</v>
      </c>
      <c r="M37" s="39">
        <v>383202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  <row r="38" spans="1:23" x14ac:dyDescent="0.25">
      <c r="A38" s="37">
        <v>254148</v>
      </c>
      <c r="B38" s="37" t="s">
        <v>1450</v>
      </c>
      <c r="C38" s="38" t="s">
        <v>1451</v>
      </c>
      <c r="D38" s="39" t="s">
        <v>16</v>
      </c>
      <c r="E38" s="39" t="s">
        <v>846</v>
      </c>
      <c r="F38" s="39" t="s">
        <v>847</v>
      </c>
      <c r="G38" s="39" t="s">
        <v>1441</v>
      </c>
      <c r="H38" s="39" t="s">
        <v>847</v>
      </c>
      <c r="I38" s="39" t="s">
        <v>1452</v>
      </c>
      <c r="J38" s="39" t="s">
        <v>1453</v>
      </c>
      <c r="K38" s="39">
        <v>24</v>
      </c>
      <c r="L38" s="39">
        <v>354675</v>
      </c>
      <c r="M38" s="39">
        <v>384001</v>
      </c>
      <c r="N38" s="39">
        <v>1</v>
      </c>
      <c r="O38" s="41"/>
      <c r="P38" s="41"/>
      <c r="Q38" s="41"/>
      <c r="R38" s="25">
        <f t="shared" si="1"/>
        <v>0</v>
      </c>
      <c r="S38" s="26">
        <f t="shared" si="2"/>
        <v>0</v>
      </c>
      <c r="T38" s="41"/>
      <c r="U38" s="41"/>
      <c r="V38" s="25">
        <f t="shared" si="3"/>
        <v>0</v>
      </c>
      <c r="W38" s="26">
        <f t="shared" si="4"/>
        <v>0</v>
      </c>
    </row>
    <row r="39" spans="1:23" x14ac:dyDescent="0.25">
      <c r="A39" s="37">
        <v>263283</v>
      </c>
      <c r="B39" s="37" t="s">
        <v>1477</v>
      </c>
      <c r="C39" s="38" t="s">
        <v>1478</v>
      </c>
      <c r="D39" s="39" t="s">
        <v>16</v>
      </c>
      <c r="E39" s="39" t="s">
        <v>846</v>
      </c>
      <c r="F39" s="39" t="s">
        <v>979</v>
      </c>
      <c r="G39" s="39" t="s">
        <v>1479</v>
      </c>
      <c r="H39" s="39" t="s">
        <v>979</v>
      </c>
      <c r="I39" s="39" t="s">
        <v>1454</v>
      </c>
      <c r="J39" s="39" t="s">
        <v>1455</v>
      </c>
      <c r="K39" s="39">
        <v>10</v>
      </c>
      <c r="L39" s="39">
        <v>365065</v>
      </c>
      <c r="M39" s="39">
        <v>384172</v>
      </c>
      <c r="N39" s="39">
        <v>1</v>
      </c>
      <c r="O39" s="41"/>
      <c r="P39" s="41"/>
      <c r="Q39" s="41"/>
      <c r="R39" s="25">
        <f t="shared" si="1"/>
        <v>0</v>
      </c>
      <c r="S39" s="26">
        <f t="shared" si="2"/>
        <v>0</v>
      </c>
      <c r="T39" s="41"/>
      <c r="U39" s="41"/>
      <c r="V39" s="25">
        <f t="shared" si="3"/>
        <v>0</v>
      </c>
      <c r="W39" s="26">
        <f t="shared" si="4"/>
        <v>0</v>
      </c>
    </row>
    <row r="40" spans="1:23" x14ac:dyDescent="0.25">
      <c r="A40" s="37">
        <v>262662</v>
      </c>
      <c r="B40" s="37" t="s">
        <v>1480</v>
      </c>
      <c r="C40" s="38" t="s">
        <v>1481</v>
      </c>
      <c r="D40" s="39" t="s">
        <v>16</v>
      </c>
      <c r="E40" s="39" t="s">
        <v>846</v>
      </c>
      <c r="F40" s="39" t="s">
        <v>979</v>
      </c>
      <c r="G40" s="39" t="s">
        <v>1479</v>
      </c>
      <c r="H40" s="39" t="s">
        <v>979</v>
      </c>
      <c r="I40" s="39" t="s">
        <v>1061</v>
      </c>
      <c r="J40" s="39" t="s">
        <v>1062</v>
      </c>
      <c r="K40" s="39">
        <v>14</v>
      </c>
      <c r="L40" s="39">
        <v>364630</v>
      </c>
      <c r="M40" s="39">
        <v>384736</v>
      </c>
      <c r="N40" s="39">
        <v>1</v>
      </c>
      <c r="O40" s="41"/>
      <c r="P40" s="41"/>
      <c r="Q40" s="41"/>
      <c r="R40" s="25">
        <f t="shared" si="1"/>
        <v>0</v>
      </c>
      <c r="S40" s="26">
        <f t="shared" si="2"/>
        <v>0</v>
      </c>
      <c r="T40" s="41"/>
      <c r="U40" s="41"/>
      <c r="V40" s="25">
        <f t="shared" si="3"/>
        <v>0</v>
      </c>
      <c r="W40" s="26">
        <f t="shared" si="4"/>
        <v>0</v>
      </c>
    </row>
    <row r="41" spans="1:23" x14ac:dyDescent="0.25">
      <c r="A41" s="37">
        <v>264285</v>
      </c>
      <c r="B41" s="37" t="s">
        <v>1482</v>
      </c>
      <c r="C41" s="38" t="s">
        <v>1483</v>
      </c>
      <c r="D41" s="39" t="s">
        <v>16</v>
      </c>
      <c r="E41" s="39" t="s">
        <v>846</v>
      </c>
      <c r="F41" s="39" t="s">
        <v>979</v>
      </c>
      <c r="G41" s="39" t="s">
        <v>1479</v>
      </c>
      <c r="H41" s="39" t="s">
        <v>979</v>
      </c>
      <c r="I41" s="39" t="s">
        <v>1456</v>
      </c>
      <c r="J41" s="39" t="s">
        <v>1457</v>
      </c>
      <c r="K41" s="39">
        <v>5</v>
      </c>
      <c r="L41" s="39">
        <v>365501</v>
      </c>
      <c r="M41" s="39">
        <v>383683</v>
      </c>
      <c r="N41" s="39">
        <v>1</v>
      </c>
      <c r="O41" s="41"/>
      <c r="P41" s="41"/>
      <c r="Q41" s="41"/>
      <c r="R41" s="25">
        <f t="shared" si="1"/>
        <v>0</v>
      </c>
      <c r="S41" s="26">
        <f t="shared" si="2"/>
        <v>0</v>
      </c>
      <c r="T41" s="41"/>
      <c r="U41" s="41"/>
      <c r="V41" s="25">
        <f t="shared" si="3"/>
        <v>0</v>
      </c>
      <c r="W41" s="26">
        <f t="shared" si="4"/>
        <v>0</v>
      </c>
    </row>
    <row r="42" spans="1:23" x14ac:dyDescent="0.25">
      <c r="A42" s="37">
        <v>263993</v>
      </c>
      <c r="B42" s="37" t="s">
        <v>1484</v>
      </c>
      <c r="C42" s="38" t="s">
        <v>1485</v>
      </c>
      <c r="D42" s="39" t="s">
        <v>16</v>
      </c>
      <c r="E42" s="39" t="s">
        <v>846</v>
      </c>
      <c r="F42" s="39" t="s">
        <v>979</v>
      </c>
      <c r="G42" s="39" t="s">
        <v>1479</v>
      </c>
      <c r="H42" s="39" t="s">
        <v>979</v>
      </c>
      <c r="I42" s="39" t="s">
        <v>1022</v>
      </c>
      <c r="J42" s="39" t="s">
        <v>1023</v>
      </c>
      <c r="K42" s="39">
        <v>1</v>
      </c>
      <c r="L42" s="39">
        <v>364867</v>
      </c>
      <c r="M42" s="39">
        <v>383342</v>
      </c>
      <c r="N42" s="39">
        <v>1</v>
      </c>
      <c r="O42" s="41"/>
      <c r="P42" s="41"/>
      <c r="Q42" s="41"/>
      <c r="R42" s="25">
        <f t="shared" si="1"/>
        <v>0</v>
      </c>
      <c r="S42" s="26">
        <f t="shared" si="2"/>
        <v>0</v>
      </c>
      <c r="T42" s="41"/>
      <c r="U42" s="41"/>
      <c r="V42" s="25">
        <f t="shared" si="3"/>
        <v>0</v>
      </c>
      <c r="W42" s="26">
        <f t="shared" si="4"/>
        <v>0</v>
      </c>
    </row>
    <row r="43" spans="1:23" x14ac:dyDescent="0.25">
      <c r="A43" s="37">
        <v>264352</v>
      </c>
      <c r="B43" s="37" t="s">
        <v>1486</v>
      </c>
      <c r="C43" s="38" t="s">
        <v>1487</v>
      </c>
      <c r="D43" s="39" t="s">
        <v>16</v>
      </c>
      <c r="E43" s="39" t="s">
        <v>846</v>
      </c>
      <c r="F43" s="39" t="s">
        <v>979</v>
      </c>
      <c r="G43" s="39" t="s">
        <v>1479</v>
      </c>
      <c r="H43" s="39" t="s">
        <v>979</v>
      </c>
      <c r="I43" s="39" t="s">
        <v>1488</v>
      </c>
      <c r="J43" s="39" t="s">
        <v>1489</v>
      </c>
      <c r="K43" s="39" t="s">
        <v>1490</v>
      </c>
      <c r="L43" s="39">
        <v>364831</v>
      </c>
      <c r="M43" s="39">
        <v>385480</v>
      </c>
      <c r="N43" s="39">
        <v>1</v>
      </c>
      <c r="O43" s="41"/>
      <c r="P43" s="41"/>
      <c r="Q43" s="41"/>
      <c r="R43" s="25">
        <f t="shared" si="1"/>
        <v>0</v>
      </c>
      <c r="S43" s="26">
        <f t="shared" si="2"/>
        <v>0</v>
      </c>
      <c r="T43" s="41"/>
      <c r="U43" s="41"/>
      <c r="V43" s="25">
        <f t="shared" si="3"/>
        <v>0</v>
      </c>
      <c r="W43" s="26">
        <f t="shared" si="4"/>
        <v>0</v>
      </c>
    </row>
    <row r="44" spans="1:23" x14ac:dyDescent="0.25">
      <c r="A44" s="37">
        <v>262719</v>
      </c>
      <c r="B44" s="37" t="s">
        <v>1491</v>
      </c>
      <c r="C44" s="38" t="s">
        <v>1492</v>
      </c>
      <c r="D44" s="39" t="s">
        <v>16</v>
      </c>
      <c r="E44" s="39" t="s">
        <v>846</v>
      </c>
      <c r="F44" s="39" t="s">
        <v>979</v>
      </c>
      <c r="G44" s="39" t="s">
        <v>1479</v>
      </c>
      <c r="H44" s="39" t="s">
        <v>979</v>
      </c>
      <c r="I44" s="39" t="s">
        <v>574</v>
      </c>
      <c r="J44" s="39" t="s">
        <v>575</v>
      </c>
      <c r="K44" s="39">
        <v>17</v>
      </c>
      <c r="L44" s="39">
        <v>364775</v>
      </c>
      <c r="M44" s="39">
        <v>384780</v>
      </c>
      <c r="N44" s="39">
        <v>1</v>
      </c>
      <c r="O44" s="41"/>
      <c r="P44" s="41"/>
      <c r="Q44" s="41"/>
      <c r="R44" s="25">
        <f t="shared" si="1"/>
        <v>0</v>
      </c>
      <c r="S44" s="26">
        <f t="shared" si="2"/>
        <v>0</v>
      </c>
      <c r="T44" s="41"/>
      <c r="U44" s="41"/>
      <c r="V44" s="25">
        <f t="shared" si="3"/>
        <v>0</v>
      </c>
      <c r="W44" s="26">
        <f t="shared" si="4"/>
        <v>0</v>
      </c>
    </row>
    <row r="45" spans="1:23" x14ac:dyDescent="0.25">
      <c r="A45" s="37">
        <v>263529</v>
      </c>
      <c r="B45" s="37" t="s">
        <v>1493</v>
      </c>
      <c r="C45" s="38" t="s">
        <v>1494</v>
      </c>
      <c r="D45" s="39" t="s">
        <v>16</v>
      </c>
      <c r="E45" s="39" t="s">
        <v>846</v>
      </c>
      <c r="F45" s="39" t="s">
        <v>979</v>
      </c>
      <c r="G45" s="39" t="s">
        <v>1479</v>
      </c>
      <c r="H45" s="39" t="s">
        <v>979</v>
      </c>
      <c r="I45" s="39" t="s">
        <v>572</v>
      </c>
      <c r="J45" s="39" t="s">
        <v>573</v>
      </c>
      <c r="K45" s="39">
        <v>10</v>
      </c>
      <c r="L45" s="39">
        <v>364867</v>
      </c>
      <c r="M45" s="39">
        <v>383486</v>
      </c>
      <c r="N45" s="39">
        <v>1</v>
      </c>
      <c r="O45" s="41"/>
      <c r="P45" s="41"/>
      <c r="Q45" s="41"/>
      <c r="R45" s="25">
        <f t="shared" si="1"/>
        <v>0</v>
      </c>
      <c r="S45" s="26">
        <f t="shared" si="2"/>
        <v>0</v>
      </c>
      <c r="T45" s="41"/>
      <c r="U45" s="41"/>
      <c r="V45" s="25">
        <f t="shared" si="3"/>
        <v>0</v>
      </c>
      <c r="W45" s="26">
        <f t="shared" si="4"/>
        <v>0</v>
      </c>
    </row>
    <row r="46" spans="1:23" x14ac:dyDescent="0.25">
      <c r="A46" s="37">
        <v>8420385</v>
      </c>
      <c r="B46" s="37" t="s">
        <v>1495</v>
      </c>
      <c r="C46" s="38" t="s">
        <v>1496</v>
      </c>
      <c r="D46" s="39" t="s">
        <v>16</v>
      </c>
      <c r="E46" s="39" t="s">
        <v>846</v>
      </c>
      <c r="F46" s="39" t="s">
        <v>979</v>
      </c>
      <c r="G46" s="39" t="s">
        <v>1479</v>
      </c>
      <c r="H46" s="39" t="s">
        <v>979</v>
      </c>
      <c r="I46" s="39" t="s">
        <v>570</v>
      </c>
      <c r="J46" s="39" t="s">
        <v>571</v>
      </c>
      <c r="K46" s="39">
        <v>25</v>
      </c>
      <c r="L46" s="39">
        <v>364418</v>
      </c>
      <c r="M46" s="39">
        <v>383712</v>
      </c>
      <c r="N46" s="39">
        <v>1</v>
      </c>
      <c r="O46" s="41"/>
      <c r="P46" s="41"/>
      <c r="Q46" s="41"/>
      <c r="R46" s="25">
        <f t="shared" si="1"/>
        <v>0</v>
      </c>
      <c r="S46" s="26">
        <f t="shared" si="2"/>
        <v>0</v>
      </c>
      <c r="T46" s="41"/>
      <c r="U46" s="41"/>
      <c r="V46" s="25">
        <f t="shared" si="3"/>
        <v>0</v>
      </c>
      <c r="W46" s="26">
        <f t="shared" si="4"/>
        <v>0</v>
      </c>
    </row>
    <row r="47" spans="1:23" x14ac:dyDescent="0.25">
      <c r="A47" s="37">
        <v>275850</v>
      </c>
      <c r="B47" s="37" t="s">
        <v>1530</v>
      </c>
      <c r="C47" s="38" t="s">
        <v>1531</v>
      </c>
      <c r="D47" s="39" t="s">
        <v>16</v>
      </c>
      <c r="E47" s="39" t="s">
        <v>846</v>
      </c>
      <c r="F47" s="39" t="s">
        <v>1068</v>
      </c>
      <c r="G47" s="39" t="s">
        <v>1532</v>
      </c>
      <c r="H47" s="39" t="s">
        <v>1068</v>
      </c>
      <c r="I47" s="39" t="s">
        <v>1235</v>
      </c>
      <c r="J47" s="39" t="s">
        <v>1236</v>
      </c>
      <c r="K47" s="39">
        <v>17</v>
      </c>
      <c r="L47" s="39">
        <v>354604</v>
      </c>
      <c r="M47" s="39">
        <v>402703</v>
      </c>
      <c r="N47" s="39">
        <v>1</v>
      </c>
      <c r="O47" s="41"/>
      <c r="P47" s="41"/>
      <c r="Q47" s="41"/>
      <c r="R47" s="25">
        <f t="shared" si="1"/>
        <v>0</v>
      </c>
      <c r="S47" s="26">
        <f t="shared" si="2"/>
        <v>0</v>
      </c>
      <c r="T47" s="41"/>
      <c r="U47" s="41"/>
      <c r="V47" s="25">
        <f t="shared" si="3"/>
        <v>0</v>
      </c>
      <c r="W47" s="26">
        <f t="shared" si="4"/>
        <v>0</v>
      </c>
    </row>
    <row r="48" spans="1:23" x14ac:dyDescent="0.25">
      <c r="A48" s="37">
        <v>275875</v>
      </c>
      <c r="B48" s="37" t="s">
        <v>1533</v>
      </c>
      <c r="C48" s="38" t="s">
        <v>1534</v>
      </c>
      <c r="D48" s="39" t="s">
        <v>16</v>
      </c>
      <c r="E48" s="39" t="s">
        <v>846</v>
      </c>
      <c r="F48" s="39" t="s">
        <v>1068</v>
      </c>
      <c r="G48" s="39" t="s">
        <v>1532</v>
      </c>
      <c r="H48" s="39" t="s">
        <v>1068</v>
      </c>
      <c r="I48" s="39" t="s">
        <v>1272</v>
      </c>
      <c r="J48" s="39" t="s">
        <v>1273</v>
      </c>
      <c r="K48" s="39">
        <v>6</v>
      </c>
      <c r="L48" s="39">
        <v>354348</v>
      </c>
      <c r="M48" s="39">
        <v>402164</v>
      </c>
      <c r="N48" s="39">
        <v>1</v>
      </c>
      <c r="O48" s="41"/>
      <c r="P48" s="41"/>
      <c r="Q48" s="41"/>
      <c r="R48" s="25">
        <f t="shared" si="1"/>
        <v>0</v>
      </c>
      <c r="S48" s="26">
        <f t="shared" si="2"/>
        <v>0</v>
      </c>
      <c r="T48" s="41"/>
      <c r="U48" s="41"/>
      <c r="V48" s="25">
        <f t="shared" si="3"/>
        <v>0</v>
      </c>
      <c r="W48" s="26">
        <f t="shared" si="4"/>
        <v>0</v>
      </c>
    </row>
    <row r="49" spans="1:23" x14ac:dyDescent="0.25">
      <c r="A49" s="37">
        <v>275894</v>
      </c>
      <c r="B49" s="37" t="s">
        <v>1535</v>
      </c>
      <c r="C49" s="38" t="s">
        <v>1536</v>
      </c>
      <c r="D49" s="39" t="s">
        <v>16</v>
      </c>
      <c r="E49" s="39" t="s">
        <v>846</v>
      </c>
      <c r="F49" s="39" t="s">
        <v>1068</v>
      </c>
      <c r="G49" s="39" t="s">
        <v>1532</v>
      </c>
      <c r="H49" s="39" t="s">
        <v>1068</v>
      </c>
      <c r="I49" s="39" t="s">
        <v>192</v>
      </c>
      <c r="J49" s="39" t="s">
        <v>193</v>
      </c>
      <c r="K49" s="39">
        <v>11</v>
      </c>
      <c r="L49" s="39">
        <v>354468</v>
      </c>
      <c r="M49" s="39">
        <v>402175</v>
      </c>
      <c r="N49" s="39">
        <v>1</v>
      </c>
      <c r="O49" s="41"/>
      <c r="P49" s="41"/>
      <c r="Q49" s="41"/>
      <c r="R49" s="25">
        <f t="shared" si="1"/>
        <v>0</v>
      </c>
      <c r="S49" s="26">
        <f t="shared" si="2"/>
        <v>0</v>
      </c>
      <c r="T49" s="41"/>
      <c r="U49" s="41"/>
      <c r="V49" s="25">
        <f t="shared" si="3"/>
        <v>0</v>
      </c>
      <c r="W49" s="26">
        <f t="shared" si="4"/>
        <v>0</v>
      </c>
    </row>
    <row r="50" spans="1:23" x14ac:dyDescent="0.25">
      <c r="A50" s="37">
        <v>275912</v>
      </c>
      <c r="B50" s="37" t="s">
        <v>1537</v>
      </c>
      <c r="C50" s="38" t="s">
        <v>1538</v>
      </c>
      <c r="D50" s="39" t="s">
        <v>16</v>
      </c>
      <c r="E50" s="39" t="s">
        <v>846</v>
      </c>
      <c r="F50" s="39" t="s">
        <v>1068</v>
      </c>
      <c r="G50" s="39" t="s">
        <v>1532</v>
      </c>
      <c r="H50" s="39" t="s">
        <v>1068</v>
      </c>
      <c r="I50" s="39" t="s">
        <v>1539</v>
      </c>
      <c r="J50" s="39" t="s">
        <v>1540</v>
      </c>
      <c r="K50" s="39">
        <v>5</v>
      </c>
      <c r="L50" s="39">
        <v>354417</v>
      </c>
      <c r="M50" s="39">
        <v>401725</v>
      </c>
      <c r="N50" s="39">
        <v>1</v>
      </c>
      <c r="O50" s="41"/>
      <c r="P50" s="41"/>
      <c r="Q50" s="41"/>
      <c r="R50" s="25">
        <f t="shared" si="1"/>
        <v>0</v>
      </c>
      <c r="S50" s="26">
        <f t="shared" si="2"/>
        <v>0</v>
      </c>
      <c r="T50" s="41"/>
      <c r="U50" s="41"/>
      <c r="V50" s="25">
        <f t="shared" si="3"/>
        <v>0</v>
      </c>
      <c r="W50" s="26">
        <f t="shared" si="4"/>
        <v>0</v>
      </c>
    </row>
  </sheetData>
  <sheetProtection algorithmName="SHA-512" hashValue="AC62S4n8A4LTpLBMjWxwDw4+WsvIwBVuBTIJCEyTT0CbXG79amLQzJM7IUicHMQX2zr4Tfe6JoYHWdHOXtFMDw==" saltValue="4/kYWYVzTTRK+SUguKwFhA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3"/>
  <sheetViews>
    <sheetView topLeftCell="I12" workbookViewId="0">
      <selection activeCell="N16" sqref="N16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1563</v>
      </c>
      <c r="B2" s="1">
        <f>M14</f>
        <v>8</v>
      </c>
      <c r="C2" s="1" t="str">
        <f>E16</f>
        <v>ŚREDZKI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ROUND(SUM(Q16:Q23)*60,2)</f>
        <v>0</v>
      </c>
      <c r="K4" s="2">
        <f>SUM(R16:R23)*60</f>
        <v>0</v>
      </c>
      <c r="L4" s="29">
        <f>SUM(S16:S23)*60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ROUND(SUM(U16:U23)*60,2)</f>
        <v>0</v>
      </c>
      <c r="K5" s="2">
        <f>SUM(V16:V23)*60</f>
        <v>0</v>
      </c>
      <c r="L5" s="29">
        <f>SUM(W16:W23)*60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8</v>
      </c>
      <c r="N14" s="23">
        <f>SUM(N16:N23)</f>
        <v>8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232843</v>
      </c>
      <c r="B16" s="37" t="s">
        <v>494</v>
      </c>
      <c r="C16" s="38" t="s">
        <v>495</v>
      </c>
      <c r="D16" s="39" t="s">
        <v>16</v>
      </c>
      <c r="E16" s="39" t="s">
        <v>496</v>
      </c>
      <c r="F16" s="39" t="s">
        <v>497</v>
      </c>
      <c r="G16" s="39" t="s">
        <v>498</v>
      </c>
      <c r="H16" s="39" t="s">
        <v>497</v>
      </c>
      <c r="I16" s="39" t="s">
        <v>21</v>
      </c>
      <c r="J16" s="39" t="s">
        <v>22</v>
      </c>
      <c r="K16" s="40">
        <v>48</v>
      </c>
      <c r="L16" s="39">
        <v>321796</v>
      </c>
      <c r="M16" s="39">
        <v>355118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233020</v>
      </c>
      <c r="B17" s="37" t="s">
        <v>499</v>
      </c>
      <c r="C17" s="38" t="s">
        <v>500</v>
      </c>
      <c r="D17" s="39" t="s">
        <v>16</v>
      </c>
      <c r="E17" s="39" t="s">
        <v>496</v>
      </c>
      <c r="F17" s="39" t="s">
        <v>497</v>
      </c>
      <c r="G17" s="39" t="s">
        <v>501</v>
      </c>
      <c r="H17" s="39" t="s">
        <v>502</v>
      </c>
      <c r="I17" s="39" t="s">
        <v>21</v>
      </c>
      <c r="J17" s="39" t="s">
        <v>22</v>
      </c>
      <c r="K17" s="40">
        <v>49</v>
      </c>
      <c r="L17" s="39">
        <v>325252</v>
      </c>
      <c r="M17" s="39">
        <v>360373</v>
      </c>
      <c r="N17" s="39">
        <v>1</v>
      </c>
      <c r="O17" s="41"/>
      <c r="P17" s="41"/>
      <c r="Q17" s="41"/>
      <c r="R17" s="25">
        <f t="shared" ref="R17:R23" si="1">ROUND(Q17*0.23,2)</f>
        <v>0</v>
      </c>
      <c r="S17" s="26">
        <f t="shared" ref="S17:S23" si="2">ROUND(Q17,2)+R17</f>
        <v>0</v>
      </c>
      <c r="T17" s="41"/>
      <c r="U17" s="41"/>
      <c r="V17" s="25">
        <f t="shared" ref="V17:V23" si="3">ROUND(U17*0.23,2)</f>
        <v>0</v>
      </c>
      <c r="W17" s="26">
        <f t="shared" ref="W17:W23" si="4">ROUND(U17,2)+V17</f>
        <v>0</v>
      </c>
    </row>
    <row r="18" spans="1:23" x14ac:dyDescent="0.25">
      <c r="A18" s="37">
        <v>220953</v>
      </c>
      <c r="B18" s="37" t="s">
        <v>787</v>
      </c>
      <c r="C18" s="38" t="s">
        <v>788</v>
      </c>
      <c r="D18" s="39" t="s">
        <v>16</v>
      </c>
      <c r="E18" s="39" t="s">
        <v>496</v>
      </c>
      <c r="F18" s="39" t="s">
        <v>789</v>
      </c>
      <c r="G18" s="39" t="s">
        <v>790</v>
      </c>
      <c r="H18" s="39" t="s">
        <v>791</v>
      </c>
      <c r="I18" s="39" t="s">
        <v>21</v>
      </c>
      <c r="J18" s="39" t="s">
        <v>22</v>
      </c>
      <c r="K18" s="40">
        <v>12</v>
      </c>
      <c r="L18" s="39">
        <v>341997</v>
      </c>
      <c r="M18" s="39">
        <v>361936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221343</v>
      </c>
      <c r="B19" s="37" t="s">
        <v>795</v>
      </c>
      <c r="C19" s="38" t="s">
        <v>796</v>
      </c>
      <c r="D19" s="39" t="s">
        <v>16</v>
      </c>
      <c r="E19" s="39" t="s">
        <v>496</v>
      </c>
      <c r="F19" s="39" t="s">
        <v>789</v>
      </c>
      <c r="G19" s="39" t="s">
        <v>797</v>
      </c>
      <c r="H19" s="39" t="s">
        <v>798</v>
      </c>
      <c r="I19" s="39" t="s">
        <v>21</v>
      </c>
      <c r="J19" s="39" t="s">
        <v>22</v>
      </c>
      <c r="K19" s="40">
        <v>14</v>
      </c>
      <c r="L19" s="39">
        <v>327505</v>
      </c>
      <c r="M19" s="39">
        <v>354141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8082469</v>
      </c>
      <c r="B20" s="37" t="s">
        <v>822</v>
      </c>
      <c r="C20" s="38" t="s">
        <v>823</v>
      </c>
      <c r="D20" s="39" t="s">
        <v>16</v>
      </c>
      <c r="E20" s="39" t="s">
        <v>496</v>
      </c>
      <c r="F20" s="39" t="s">
        <v>819</v>
      </c>
      <c r="G20" s="39" t="s">
        <v>820</v>
      </c>
      <c r="H20" s="39" t="s">
        <v>821</v>
      </c>
      <c r="I20" s="39" t="s">
        <v>192</v>
      </c>
      <c r="J20" s="39" t="s">
        <v>193</v>
      </c>
      <c r="K20" s="40">
        <v>7</v>
      </c>
      <c r="L20" s="39">
        <v>344839</v>
      </c>
      <c r="M20" s="39">
        <v>365343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226015</v>
      </c>
      <c r="B21" s="37" t="s">
        <v>824</v>
      </c>
      <c r="C21" s="38" t="s">
        <v>825</v>
      </c>
      <c r="D21" s="39" t="s">
        <v>16</v>
      </c>
      <c r="E21" s="39" t="s">
        <v>496</v>
      </c>
      <c r="F21" s="39" t="s">
        <v>819</v>
      </c>
      <c r="G21" s="39" t="s">
        <v>826</v>
      </c>
      <c r="H21" s="39" t="s">
        <v>819</v>
      </c>
      <c r="I21" s="39" t="s">
        <v>192</v>
      </c>
      <c r="J21" s="39" t="s">
        <v>193</v>
      </c>
      <c r="K21" s="40">
        <v>2</v>
      </c>
      <c r="L21" s="39">
        <v>342290</v>
      </c>
      <c r="M21" s="39">
        <v>371956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226546</v>
      </c>
      <c r="B22" s="37" t="s">
        <v>827</v>
      </c>
      <c r="C22" s="38" t="s">
        <v>828</v>
      </c>
      <c r="D22" s="39" t="s">
        <v>16</v>
      </c>
      <c r="E22" s="39" t="s">
        <v>496</v>
      </c>
      <c r="F22" s="39" t="s">
        <v>819</v>
      </c>
      <c r="G22" s="39" t="s">
        <v>829</v>
      </c>
      <c r="H22" s="39" t="s">
        <v>126</v>
      </c>
      <c r="I22" s="39" t="s">
        <v>192</v>
      </c>
      <c r="J22" s="39" t="s">
        <v>193</v>
      </c>
      <c r="K22" s="40" t="s">
        <v>830</v>
      </c>
      <c r="L22" s="39">
        <v>349793</v>
      </c>
      <c r="M22" s="39">
        <v>373613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231010</v>
      </c>
      <c r="B23" s="37" t="s">
        <v>947</v>
      </c>
      <c r="C23" s="38" t="s">
        <v>948</v>
      </c>
      <c r="D23" s="39" t="s">
        <v>16</v>
      </c>
      <c r="E23" s="39" t="s">
        <v>496</v>
      </c>
      <c r="F23" s="39" t="s">
        <v>946</v>
      </c>
      <c r="G23" s="39" t="s">
        <v>949</v>
      </c>
      <c r="H23" s="39" t="s">
        <v>950</v>
      </c>
      <c r="I23" s="39" t="s">
        <v>572</v>
      </c>
      <c r="J23" s="39" t="s">
        <v>573</v>
      </c>
      <c r="K23" s="40">
        <v>44</v>
      </c>
      <c r="L23" s="39">
        <v>335225</v>
      </c>
      <c r="M23" s="39">
        <v>361454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</sheetData>
  <sheetProtection algorithmName="SHA-512" hashValue="2N0WZzUC/kThzHkQ/KKhenu4UwsfxzXhOIkOfdcHmPWEVSJvyVKVfMF40w+fsxc/tkX2Rdf+1FwR7LZdaLIqNA==" saltValue="LXCe4TBEVKxubG+UmFGLS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1"/>
  <sheetViews>
    <sheetView topLeftCell="H12" workbookViewId="0">
      <selection activeCell="P15" sqref="P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1564</v>
      </c>
      <c r="B2" s="1">
        <f>M14</f>
        <v>6</v>
      </c>
      <c r="C2" s="1" t="str">
        <f>E16</f>
        <v>ŚREDZKI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ROUND(SUM(Q16:Q21)*60,2)</f>
        <v>0</v>
      </c>
      <c r="K4" s="2">
        <f>SUM(R16:R21)*60</f>
        <v>0</v>
      </c>
      <c r="L4" s="29">
        <f>SUM(S16:S21)*60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ROUND(SUM(U16:U21)*60,2)</f>
        <v>0</v>
      </c>
      <c r="K5" s="2">
        <f>SUM(V16:V21)*60</f>
        <v>0</v>
      </c>
      <c r="L5" s="29">
        <f>SUM(W16:W21)*60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6</v>
      </c>
      <c r="N14" s="23">
        <f>SUM(N16:N21)</f>
        <v>6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221254</v>
      </c>
      <c r="B16" s="37" t="s">
        <v>792</v>
      </c>
      <c r="C16" s="38" t="s">
        <v>793</v>
      </c>
      <c r="D16" s="39" t="s">
        <v>16</v>
      </c>
      <c r="E16" s="39" t="s">
        <v>496</v>
      </c>
      <c r="F16" s="39" t="s">
        <v>789</v>
      </c>
      <c r="G16" s="39" t="s">
        <v>794</v>
      </c>
      <c r="H16" s="39" t="s">
        <v>789</v>
      </c>
      <c r="I16" s="39" t="s">
        <v>572</v>
      </c>
      <c r="J16" s="39" t="s">
        <v>573</v>
      </c>
      <c r="K16" s="40">
        <v>10</v>
      </c>
      <c r="L16" s="39">
        <v>332914</v>
      </c>
      <c r="M16" s="39">
        <v>355717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221797</v>
      </c>
      <c r="B17" s="37" t="s">
        <v>799</v>
      </c>
      <c r="C17" s="38" t="s">
        <v>800</v>
      </c>
      <c r="D17" s="39" t="s">
        <v>16</v>
      </c>
      <c r="E17" s="39" t="s">
        <v>496</v>
      </c>
      <c r="F17" s="39" t="s">
        <v>789</v>
      </c>
      <c r="G17" s="39" t="s">
        <v>801</v>
      </c>
      <c r="H17" s="39" t="s">
        <v>451</v>
      </c>
      <c r="I17" s="39" t="s">
        <v>21</v>
      </c>
      <c r="J17" s="39" t="s">
        <v>22</v>
      </c>
      <c r="K17" s="40">
        <v>31</v>
      </c>
      <c r="L17" s="39">
        <v>337548</v>
      </c>
      <c r="M17" s="39">
        <v>354565</v>
      </c>
      <c r="N17" s="39">
        <v>1</v>
      </c>
      <c r="O17" s="41"/>
      <c r="P17" s="41"/>
      <c r="Q17" s="41"/>
      <c r="R17" s="25">
        <f t="shared" ref="R17:R21" si="1">ROUND(Q17*0.23,2)</f>
        <v>0</v>
      </c>
      <c r="S17" s="26">
        <f t="shared" ref="S17:S21" si="2">ROUND(Q17,2)+R17</f>
        <v>0</v>
      </c>
      <c r="T17" s="41"/>
      <c r="U17" s="41"/>
      <c r="V17" s="25">
        <f t="shared" ref="V17:V21" si="3">ROUND(U17*0.23,2)</f>
        <v>0</v>
      </c>
      <c r="W17" s="26">
        <f t="shared" ref="W17:W21" si="4">ROUND(U17,2)+V17</f>
        <v>0</v>
      </c>
    </row>
    <row r="18" spans="1:23" x14ac:dyDescent="0.25">
      <c r="A18" s="37">
        <v>229140</v>
      </c>
      <c r="B18" s="37" t="s">
        <v>1466</v>
      </c>
      <c r="C18" s="38" t="s">
        <v>1467</v>
      </c>
      <c r="D18" s="39" t="s">
        <v>16</v>
      </c>
      <c r="E18" s="39" t="s">
        <v>496</v>
      </c>
      <c r="F18" s="39" t="s">
        <v>946</v>
      </c>
      <c r="G18" s="39" t="s">
        <v>1468</v>
      </c>
      <c r="H18" s="39" t="s">
        <v>946</v>
      </c>
      <c r="I18" s="39" t="s">
        <v>1469</v>
      </c>
      <c r="J18" s="39" t="s">
        <v>1470</v>
      </c>
      <c r="K18" s="39">
        <v>4</v>
      </c>
      <c r="L18" s="39">
        <v>331636</v>
      </c>
      <c r="M18" s="39">
        <v>369213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228299</v>
      </c>
      <c r="B19" s="37" t="s">
        <v>1471</v>
      </c>
      <c r="C19" s="38" t="s">
        <v>1472</v>
      </c>
      <c r="D19" s="39" t="s">
        <v>16</v>
      </c>
      <c r="E19" s="39" t="s">
        <v>496</v>
      </c>
      <c r="F19" s="39" t="s">
        <v>946</v>
      </c>
      <c r="G19" s="39" t="s">
        <v>1468</v>
      </c>
      <c r="H19" s="39" t="s">
        <v>946</v>
      </c>
      <c r="I19" s="39" t="s">
        <v>1359</v>
      </c>
      <c r="J19" s="39" t="s">
        <v>1360</v>
      </c>
      <c r="K19" s="39">
        <v>33</v>
      </c>
      <c r="L19" s="39">
        <v>332209</v>
      </c>
      <c r="M19" s="39">
        <v>369802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229231</v>
      </c>
      <c r="B20" s="37" t="s">
        <v>1473</v>
      </c>
      <c r="C20" s="38" t="s">
        <v>1474</v>
      </c>
      <c r="D20" s="39" t="s">
        <v>16</v>
      </c>
      <c r="E20" s="39" t="s">
        <v>496</v>
      </c>
      <c r="F20" s="39" t="s">
        <v>946</v>
      </c>
      <c r="G20" s="39" t="s">
        <v>1468</v>
      </c>
      <c r="H20" s="39" t="s">
        <v>946</v>
      </c>
      <c r="I20" s="39" t="s">
        <v>889</v>
      </c>
      <c r="J20" s="39" t="s">
        <v>890</v>
      </c>
      <c r="K20" s="39">
        <v>62</v>
      </c>
      <c r="L20" s="39">
        <v>331989</v>
      </c>
      <c r="M20" s="39">
        <v>368907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229390</v>
      </c>
      <c r="B21" s="37" t="s">
        <v>1475</v>
      </c>
      <c r="C21" s="38" t="s">
        <v>1476</v>
      </c>
      <c r="D21" s="39" t="s">
        <v>16</v>
      </c>
      <c r="E21" s="39" t="s">
        <v>496</v>
      </c>
      <c r="F21" s="39" t="s">
        <v>946</v>
      </c>
      <c r="G21" s="39" t="s">
        <v>1468</v>
      </c>
      <c r="H21" s="39" t="s">
        <v>946</v>
      </c>
      <c r="I21" s="39" t="s">
        <v>572</v>
      </c>
      <c r="J21" s="39" t="s">
        <v>573</v>
      </c>
      <c r="K21" s="39">
        <v>12</v>
      </c>
      <c r="L21" s="39">
        <v>332186</v>
      </c>
      <c r="M21" s="39">
        <v>368984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</sheetData>
  <sheetProtection algorithmName="SHA-512" hashValue="v3orm2Nv7wqH8mTp+i4W5DGdqa+IMT72ZfaXuQ3tDX22no3DsfOtI/2jT1vfqIwxbKpV90WmPBxHH1wRmfqJVg==" saltValue="DYEyzeDRPE1MJECqNlZHP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27"/>
  <sheetViews>
    <sheetView topLeftCell="H15" workbookViewId="0">
      <selection activeCell="O15" sqref="O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1562</v>
      </c>
      <c r="B2" s="1">
        <f>M14</f>
        <v>12</v>
      </c>
      <c r="C2" s="1" t="str">
        <f>E16</f>
        <v>STRZELIŃSKI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ROUND(SUM(Q16:Q27)*60,2)</f>
        <v>0</v>
      </c>
      <c r="K4" s="2">
        <f>SUM(R16:R27)*60</f>
        <v>0</v>
      </c>
      <c r="L4" s="29">
        <f>SUM(S16:S27)*60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ROUND(SUM(U16:U27)*60,2)</f>
        <v>0</v>
      </c>
      <c r="K5" s="2">
        <f>SUM(V16:V27)*60</f>
        <v>0</v>
      </c>
      <c r="L5" s="29">
        <f>SUM(W16:W27)*60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12</v>
      </c>
      <c r="N14" s="23">
        <f>SUM(N16:N27)</f>
        <v>12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213026</v>
      </c>
      <c r="B16" s="37" t="s">
        <v>562</v>
      </c>
      <c r="C16" s="38" t="s">
        <v>563</v>
      </c>
      <c r="D16" s="39" t="s">
        <v>16</v>
      </c>
      <c r="E16" s="39" t="s">
        <v>564</v>
      </c>
      <c r="F16" s="39" t="s">
        <v>565</v>
      </c>
      <c r="G16" s="39" t="s">
        <v>566</v>
      </c>
      <c r="H16" s="39" t="s">
        <v>565</v>
      </c>
      <c r="I16" s="39" t="s">
        <v>359</v>
      </c>
      <c r="J16" s="39" t="s">
        <v>360</v>
      </c>
      <c r="K16" s="40" t="s">
        <v>567</v>
      </c>
      <c r="L16" s="39">
        <v>370776</v>
      </c>
      <c r="M16" s="39">
        <v>315010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210119</v>
      </c>
      <c r="B17" s="37" t="s">
        <v>586</v>
      </c>
      <c r="C17" s="38" t="s">
        <v>587</v>
      </c>
      <c r="D17" s="39" t="s">
        <v>16</v>
      </c>
      <c r="E17" s="39" t="s">
        <v>564</v>
      </c>
      <c r="F17" s="39" t="s">
        <v>588</v>
      </c>
      <c r="G17" s="39" t="s">
        <v>589</v>
      </c>
      <c r="H17" s="39" t="s">
        <v>590</v>
      </c>
      <c r="I17" s="39" t="s">
        <v>192</v>
      </c>
      <c r="J17" s="39" t="s">
        <v>193</v>
      </c>
      <c r="K17" s="40">
        <v>3</v>
      </c>
      <c r="L17" s="39">
        <v>363878</v>
      </c>
      <c r="M17" s="39">
        <v>335116</v>
      </c>
      <c r="N17" s="39">
        <v>1</v>
      </c>
      <c r="O17" s="41"/>
      <c r="P17" s="41"/>
      <c r="Q17" s="41"/>
      <c r="R17" s="25">
        <f t="shared" ref="R17:R27" si="1">ROUND(Q17*0.23,2)</f>
        <v>0</v>
      </c>
      <c r="S17" s="26">
        <f t="shared" ref="S17:S27" si="2">ROUND(Q17,2)+R17</f>
        <v>0</v>
      </c>
      <c r="T17" s="41"/>
      <c r="U17" s="41"/>
      <c r="V17" s="25">
        <f t="shared" ref="V17:V27" si="3">ROUND(U17*0.23,2)</f>
        <v>0</v>
      </c>
      <c r="W17" s="26">
        <f t="shared" ref="W17:W27" si="4">ROUND(U17,2)+V17</f>
        <v>0</v>
      </c>
    </row>
    <row r="18" spans="1:23" x14ac:dyDescent="0.25">
      <c r="A18" s="37">
        <v>210311</v>
      </c>
      <c r="B18" s="37" t="s">
        <v>591</v>
      </c>
      <c r="C18" s="38" t="s">
        <v>592</v>
      </c>
      <c r="D18" s="39" t="s">
        <v>16</v>
      </c>
      <c r="E18" s="39" t="s">
        <v>564</v>
      </c>
      <c r="F18" s="39" t="s">
        <v>588</v>
      </c>
      <c r="G18" s="39" t="s">
        <v>593</v>
      </c>
      <c r="H18" s="39" t="s">
        <v>588</v>
      </c>
      <c r="I18" s="39" t="s">
        <v>572</v>
      </c>
      <c r="J18" s="39" t="s">
        <v>573</v>
      </c>
      <c r="K18" s="40">
        <v>24</v>
      </c>
      <c r="L18" s="39">
        <v>358971</v>
      </c>
      <c r="M18" s="39">
        <v>337328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7789529</v>
      </c>
      <c r="B19" s="37" t="s">
        <v>594</v>
      </c>
      <c r="C19" s="38" t="s">
        <v>595</v>
      </c>
      <c r="D19" s="39" t="s">
        <v>16</v>
      </c>
      <c r="E19" s="39" t="s">
        <v>564</v>
      </c>
      <c r="F19" s="39" t="s">
        <v>588</v>
      </c>
      <c r="G19" s="39" t="s">
        <v>596</v>
      </c>
      <c r="H19" s="39" t="s">
        <v>597</v>
      </c>
      <c r="I19" s="39" t="s">
        <v>21</v>
      </c>
      <c r="J19" s="39" t="s">
        <v>22</v>
      </c>
      <c r="K19" s="40">
        <v>26</v>
      </c>
      <c r="L19" s="39">
        <v>358217</v>
      </c>
      <c r="M19" s="39">
        <v>330717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212027</v>
      </c>
      <c r="B20" s="37" t="s">
        <v>778</v>
      </c>
      <c r="C20" s="38" t="s">
        <v>779</v>
      </c>
      <c r="D20" s="39" t="s">
        <v>16</v>
      </c>
      <c r="E20" s="39" t="s">
        <v>564</v>
      </c>
      <c r="F20" s="39" t="s">
        <v>780</v>
      </c>
      <c r="G20" s="39" t="s">
        <v>781</v>
      </c>
      <c r="H20" s="39" t="s">
        <v>782</v>
      </c>
      <c r="I20" s="39" t="s">
        <v>568</v>
      </c>
      <c r="J20" s="39" t="s">
        <v>569</v>
      </c>
      <c r="K20" s="40">
        <v>1</v>
      </c>
      <c r="L20" s="39">
        <v>354398</v>
      </c>
      <c r="M20" s="39">
        <v>323190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212181</v>
      </c>
      <c r="B21" s="37" t="s">
        <v>783</v>
      </c>
      <c r="C21" s="38" t="s">
        <v>784</v>
      </c>
      <c r="D21" s="39" t="s">
        <v>16</v>
      </c>
      <c r="E21" s="39" t="s">
        <v>564</v>
      </c>
      <c r="F21" s="39" t="s">
        <v>780</v>
      </c>
      <c r="G21" s="39" t="s">
        <v>785</v>
      </c>
      <c r="H21" s="39" t="s">
        <v>786</v>
      </c>
      <c r="I21" s="39" t="s">
        <v>21</v>
      </c>
      <c r="J21" s="39" t="s">
        <v>22</v>
      </c>
      <c r="K21" s="40">
        <v>24</v>
      </c>
      <c r="L21" s="39">
        <v>352410</v>
      </c>
      <c r="M21" s="39">
        <v>319947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215401</v>
      </c>
      <c r="B22" s="37" t="s">
        <v>931</v>
      </c>
      <c r="C22" s="38" t="s">
        <v>932</v>
      </c>
      <c r="D22" s="39" t="s">
        <v>16</v>
      </c>
      <c r="E22" s="39" t="s">
        <v>564</v>
      </c>
      <c r="F22" s="39" t="s">
        <v>933</v>
      </c>
      <c r="G22" s="39" t="s">
        <v>934</v>
      </c>
      <c r="H22" s="39" t="s">
        <v>935</v>
      </c>
      <c r="I22" s="39" t="s">
        <v>936</v>
      </c>
      <c r="J22" s="39" t="s">
        <v>937</v>
      </c>
      <c r="K22" s="40">
        <v>18</v>
      </c>
      <c r="L22" s="39">
        <v>361807</v>
      </c>
      <c r="M22" s="39">
        <v>319976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217527</v>
      </c>
      <c r="B23" s="37" t="s">
        <v>938</v>
      </c>
      <c r="C23" s="38" t="s">
        <v>939</v>
      </c>
      <c r="D23" s="39" t="s">
        <v>16</v>
      </c>
      <c r="E23" s="39" t="s">
        <v>564</v>
      </c>
      <c r="F23" s="39" t="s">
        <v>933</v>
      </c>
      <c r="G23" s="39" t="s">
        <v>940</v>
      </c>
      <c r="H23" s="39" t="s">
        <v>941</v>
      </c>
      <c r="I23" s="39" t="s">
        <v>192</v>
      </c>
      <c r="J23" s="39" t="s">
        <v>193</v>
      </c>
      <c r="K23" s="40">
        <v>1</v>
      </c>
      <c r="L23" s="39">
        <v>366508</v>
      </c>
      <c r="M23" s="39">
        <v>321971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217633</v>
      </c>
      <c r="B24" s="37" t="s">
        <v>942</v>
      </c>
      <c r="C24" s="38" t="s">
        <v>943</v>
      </c>
      <c r="D24" s="39" t="s">
        <v>16</v>
      </c>
      <c r="E24" s="39" t="s">
        <v>564</v>
      </c>
      <c r="F24" s="39" t="s">
        <v>933</v>
      </c>
      <c r="G24" s="39" t="s">
        <v>944</v>
      </c>
      <c r="H24" s="39" t="s">
        <v>945</v>
      </c>
      <c r="I24" s="39" t="s">
        <v>21</v>
      </c>
      <c r="J24" s="39" t="s">
        <v>22</v>
      </c>
      <c r="K24" s="40">
        <v>16</v>
      </c>
      <c r="L24" s="39">
        <v>363498</v>
      </c>
      <c r="M24" s="39">
        <v>331040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220489</v>
      </c>
      <c r="B25" s="37" t="s">
        <v>1006</v>
      </c>
      <c r="C25" s="38" t="s">
        <v>1007</v>
      </c>
      <c r="D25" s="39" t="s">
        <v>16</v>
      </c>
      <c r="E25" s="39" t="s">
        <v>564</v>
      </c>
      <c r="F25" s="39" t="s">
        <v>1005</v>
      </c>
      <c r="G25" s="39" t="s">
        <v>1008</v>
      </c>
      <c r="H25" s="39" t="s">
        <v>1009</v>
      </c>
      <c r="I25" s="39" t="s">
        <v>21</v>
      </c>
      <c r="J25" s="39" t="s">
        <v>22</v>
      </c>
      <c r="K25" s="40">
        <v>39</v>
      </c>
      <c r="L25" s="39">
        <v>373962</v>
      </c>
      <c r="M25" s="39">
        <v>332174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215094</v>
      </c>
      <c r="B26" s="37" t="s">
        <v>1462</v>
      </c>
      <c r="C26" s="38" t="s">
        <v>1463</v>
      </c>
      <c r="D26" s="39" t="s">
        <v>16</v>
      </c>
      <c r="E26" s="39" t="s">
        <v>564</v>
      </c>
      <c r="F26" s="39" t="s">
        <v>933</v>
      </c>
      <c r="G26" s="39" t="s">
        <v>1461</v>
      </c>
      <c r="H26" s="39" t="s">
        <v>933</v>
      </c>
      <c r="I26" s="39" t="s">
        <v>1464</v>
      </c>
      <c r="J26" s="39" t="s">
        <v>1465</v>
      </c>
      <c r="K26" s="39">
        <v>10</v>
      </c>
      <c r="L26" s="39">
        <v>363582</v>
      </c>
      <c r="M26" s="39">
        <v>325491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219283</v>
      </c>
      <c r="B27" s="37" t="s">
        <v>1504</v>
      </c>
      <c r="C27" s="38" t="s">
        <v>1505</v>
      </c>
      <c r="D27" s="39" t="s">
        <v>16</v>
      </c>
      <c r="E27" s="39" t="s">
        <v>564</v>
      </c>
      <c r="F27" s="39" t="s">
        <v>1005</v>
      </c>
      <c r="G27" s="39" t="s">
        <v>1506</v>
      </c>
      <c r="H27" s="39" t="s">
        <v>1005</v>
      </c>
      <c r="I27" s="39" t="s">
        <v>440</v>
      </c>
      <c r="J27" s="39" t="s">
        <v>441</v>
      </c>
      <c r="K27" s="39">
        <v>31</v>
      </c>
      <c r="L27" s="39">
        <v>374004</v>
      </c>
      <c r="M27" s="39">
        <v>328947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</sheetData>
  <sheetProtection algorithmName="SHA-512" hashValue="3Fef3EiUvr7h9QIyTDeJIvQHgGTv1qnaIuas1gPPgqLFFni0aou4BSqRceZs5t4v4QFaQgdRkx3Cmq/Na8firg==" saltValue="L6IUkKVtdxlTgShC98KUl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8"/>
  <sheetViews>
    <sheetView topLeftCell="I14" workbookViewId="0">
      <selection activeCell="O15" sqref="O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1561</v>
      </c>
      <c r="B2" s="1">
        <f>M14</f>
        <v>13</v>
      </c>
      <c r="C2" s="1" t="str">
        <f>E16</f>
        <v>OŁAWSKI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ROUND(SUM(Q16:Q28)*60,2)</f>
        <v>0</v>
      </c>
      <c r="K4" s="2">
        <f>SUM(R16:R28)*60</f>
        <v>0</v>
      </c>
      <c r="L4" s="29">
        <f>SUM(S16:S28)*60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ROUND(SUM(U16:U28)*60,2)</f>
        <v>0</v>
      </c>
      <c r="K5" s="2">
        <f>SUM(V16:V28)*60</f>
        <v>0</v>
      </c>
      <c r="L5" s="29">
        <f>SUM(W16:W28)*60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13</v>
      </c>
      <c r="N14" s="23">
        <f>SUM(N16:N28)</f>
        <v>13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189400</v>
      </c>
      <c r="B16" s="37" t="s">
        <v>697</v>
      </c>
      <c r="C16" s="38" t="s">
        <v>698</v>
      </c>
      <c r="D16" s="39" t="s">
        <v>16</v>
      </c>
      <c r="E16" s="39" t="s">
        <v>699</v>
      </c>
      <c r="F16" s="39" t="s">
        <v>700</v>
      </c>
      <c r="G16" s="39" t="s">
        <v>701</v>
      </c>
      <c r="H16" s="39" t="s">
        <v>700</v>
      </c>
      <c r="I16" s="39" t="s">
        <v>21</v>
      </c>
      <c r="J16" s="39" t="s">
        <v>22</v>
      </c>
      <c r="K16" s="40">
        <v>144</v>
      </c>
      <c r="L16" s="39">
        <v>368767</v>
      </c>
      <c r="M16" s="39">
        <v>337858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189503</v>
      </c>
      <c r="B17" s="37" t="s">
        <v>702</v>
      </c>
      <c r="C17" s="38" t="s">
        <v>703</v>
      </c>
      <c r="D17" s="39" t="s">
        <v>16</v>
      </c>
      <c r="E17" s="39" t="s">
        <v>699</v>
      </c>
      <c r="F17" s="39" t="s">
        <v>700</v>
      </c>
      <c r="G17" s="39" t="s">
        <v>704</v>
      </c>
      <c r="H17" s="39" t="s">
        <v>705</v>
      </c>
      <c r="I17" s="39" t="s">
        <v>21</v>
      </c>
      <c r="J17" s="39" t="s">
        <v>22</v>
      </c>
      <c r="K17" s="40">
        <v>28</v>
      </c>
      <c r="L17" s="39">
        <v>372812</v>
      </c>
      <c r="M17" s="39">
        <v>334935</v>
      </c>
      <c r="N17" s="39">
        <v>1</v>
      </c>
      <c r="O17" s="41"/>
      <c r="P17" s="41"/>
      <c r="Q17" s="41"/>
      <c r="R17" s="25">
        <f t="shared" ref="R17:R28" si="1">ROUND(Q17*0.23,2)</f>
        <v>0</v>
      </c>
      <c r="S17" s="26">
        <f t="shared" ref="S17:S28" si="2">ROUND(Q17,2)+R17</f>
        <v>0</v>
      </c>
      <c r="T17" s="41"/>
      <c r="U17" s="41"/>
      <c r="V17" s="25">
        <f t="shared" ref="V17:V28" si="3">ROUND(U17*0.23,2)</f>
        <v>0</v>
      </c>
      <c r="W17" s="26">
        <f t="shared" ref="W17:W28" si="4">ROUND(U17,2)+V17</f>
        <v>0</v>
      </c>
    </row>
    <row r="18" spans="1:23" x14ac:dyDescent="0.25">
      <c r="A18" s="37">
        <v>190251</v>
      </c>
      <c r="B18" s="37" t="s">
        <v>706</v>
      </c>
      <c r="C18" s="38" t="s">
        <v>707</v>
      </c>
      <c r="D18" s="39" t="s">
        <v>16</v>
      </c>
      <c r="E18" s="39" t="s">
        <v>699</v>
      </c>
      <c r="F18" s="39" t="s">
        <v>700</v>
      </c>
      <c r="G18" s="39" t="s">
        <v>708</v>
      </c>
      <c r="H18" s="39" t="s">
        <v>709</v>
      </c>
      <c r="I18" s="39" t="s">
        <v>21</v>
      </c>
      <c r="J18" s="39" t="s">
        <v>22</v>
      </c>
      <c r="K18" s="40">
        <v>84</v>
      </c>
      <c r="L18" s="39">
        <v>372114</v>
      </c>
      <c r="M18" s="39">
        <v>342411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193701</v>
      </c>
      <c r="B19" s="37" t="s">
        <v>710</v>
      </c>
      <c r="C19" s="38" t="s">
        <v>711</v>
      </c>
      <c r="D19" s="39" t="s">
        <v>16</v>
      </c>
      <c r="E19" s="39" t="s">
        <v>699</v>
      </c>
      <c r="F19" s="39" t="s">
        <v>712</v>
      </c>
      <c r="G19" s="39" t="s">
        <v>713</v>
      </c>
      <c r="H19" s="39" t="s">
        <v>714</v>
      </c>
      <c r="I19" s="39" t="s">
        <v>369</v>
      </c>
      <c r="J19" s="39" t="s">
        <v>370</v>
      </c>
      <c r="K19" s="40">
        <v>24</v>
      </c>
      <c r="L19" s="39">
        <v>381649</v>
      </c>
      <c r="M19" s="39">
        <v>354862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194021</v>
      </c>
      <c r="B20" s="37" t="s">
        <v>715</v>
      </c>
      <c r="C20" s="38" t="s">
        <v>716</v>
      </c>
      <c r="D20" s="39" t="s">
        <v>16</v>
      </c>
      <c r="E20" s="39" t="s">
        <v>699</v>
      </c>
      <c r="F20" s="39" t="s">
        <v>712</v>
      </c>
      <c r="G20" s="39" t="s">
        <v>717</v>
      </c>
      <c r="H20" s="39" t="s">
        <v>718</v>
      </c>
      <c r="I20" s="39" t="s">
        <v>113</v>
      </c>
      <c r="J20" s="39" t="s">
        <v>114</v>
      </c>
      <c r="K20" s="40">
        <v>20</v>
      </c>
      <c r="L20" s="39">
        <v>392542</v>
      </c>
      <c r="M20" s="39">
        <v>351515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195102</v>
      </c>
      <c r="B21" s="37" t="s">
        <v>884</v>
      </c>
      <c r="C21" s="38" t="s">
        <v>885</v>
      </c>
      <c r="D21" s="39" t="s">
        <v>16</v>
      </c>
      <c r="E21" s="39" t="s">
        <v>699</v>
      </c>
      <c r="F21" s="39" t="s">
        <v>886</v>
      </c>
      <c r="G21" s="39" t="s">
        <v>887</v>
      </c>
      <c r="H21" s="39" t="s">
        <v>888</v>
      </c>
      <c r="I21" s="39" t="s">
        <v>889</v>
      </c>
      <c r="J21" s="39" t="s">
        <v>890</v>
      </c>
      <c r="K21" s="40">
        <v>45</v>
      </c>
      <c r="L21" s="39">
        <v>387503</v>
      </c>
      <c r="M21" s="39">
        <v>345023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195286</v>
      </c>
      <c r="B22" s="37" t="s">
        <v>891</v>
      </c>
      <c r="C22" s="38" t="s">
        <v>892</v>
      </c>
      <c r="D22" s="39" t="s">
        <v>16</v>
      </c>
      <c r="E22" s="39" t="s">
        <v>699</v>
      </c>
      <c r="F22" s="39" t="s">
        <v>886</v>
      </c>
      <c r="G22" s="39" t="s">
        <v>893</v>
      </c>
      <c r="H22" s="39" t="s">
        <v>894</v>
      </c>
      <c r="I22" s="39" t="s">
        <v>21</v>
      </c>
      <c r="J22" s="39" t="s">
        <v>22</v>
      </c>
      <c r="K22" s="40">
        <v>14</v>
      </c>
      <c r="L22" s="39">
        <v>376274</v>
      </c>
      <c r="M22" s="39">
        <v>336000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195370</v>
      </c>
      <c r="B23" s="37" t="s">
        <v>895</v>
      </c>
      <c r="C23" s="38" t="s">
        <v>896</v>
      </c>
      <c r="D23" s="39" t="s">
        <v>16</v>
      </c>
      <c r="E23" s="39" t="s">
        <v>699</v>
      </c>
      <c r="F23" s="39" t="s">
        <v>886</v>
      </c>
      <c r="G23" s="39" t="s">
        <v>897</v>
      </c>
      <c r="H23" s="39" t="s">
        <v>898</v>
      </c>
      <c r="I23" s="39" t="s">
        <v>21</v>
      </c>
      <c r="J23" s="39" t="s">
        <v>22</v>
      </c>
      <c r="K23" s="40">
        <v>53</v>
      </c>
      <c r="L23" s="39">
        <v>384919</v>
      </c>
      <c r="M23" s="39">
        <v>336852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196810</v>
      </c>
      <c r="B24" s="37" t="s">
        <v>899</v>
      </c>
      <c r="C24" s="38" t="s">
        <v>900</v>
      </c>
      <c r="D24" s="39" t="s">
        <v>16</v>
      </c>
      <c r="E24" s="39" t="s">
        <v>699</v>
      </c>
      <c r="F24" s="39" t="s">
        <v>886</v>
      </c>
      <c r="G24" s="39" t="s">
        <v>901</v>
      </c>
      <c r="H24" s="39" t="s">
        <v>902</v>
      </c>
      <c r="I24" s="39" t="s">
        <v>192</v>
      </c>
      <c r="J24" s="39" t="s">
        <v>193</v>
      </c>
      <c r="K24" s="40">
        <v>1</v>
      </c>
      <c r="L24" s="39">
        <v>375674</v>
      </c>
      <c r="M24" s="39">
        <v>348403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197257</v>
      </c>
      <c r="B25" s="37" t="s">
        <v>903</v>
      </c>
      <c r="C25" s="38" t="s">
        <v>904</v>
      </c>
      <c r="D25" s="39" t="s">
        <v>16</v>
      </c>
      <c r="E25" s="39" t="s">
        <v>699</v>
      </c>
      <c r="F25" s="39" t="s">
        <v>886</v>
      </c>
      <c r="G25" s="39" t="s">
        <v>905</v>
      </c>
      <c r="H25" s="39" t="s">
        <v>442</v>
      </c>
      <c r="I25" s="39" t="s">
        <v>21</v>
      </c>
      <c r="J25" s="39" t="s">
        <v>22</v>
      </c>
      <c r="K25" s="40">
        <v>124</v>
      </c>
      <c r="L25" s="39">
        <v>379937</v>
      </c>
      <c r="M25" s="39">
        <v>336468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190776</v>
      </c>
      <c r="B26" s="37" t="s">
        <v>1406</v>
      </c>
      <c r="C26" s="38" t="s">
        <v>1407</v>
      </c>
      <c r="D26" s="39" t="s">
        <v>16</v>
      </c>
      <c r="E26" s="39" t="s">
        <v>699</v>
      </c>
      <c r="F26" s="39" t="s">
        <v>712</v>
      </c>
      <c r="G26" s="39" t="s">
        <v>1408</v>
      </c>
      <c r="H26" s="39" t="s">
        <v>712</v>
      </c>
      <c r="I26" s="39" t="s">
        <v>1409</v>
      </c>
      <c r="J26" s="39" t="s">
        <v>1410</v>
      </c>
      <c r="K26" s="39">
        <v>1</v>
      </c>
      <c r="L26" s="39">
        <v>383051</v>
      </c>
      <c r="M26" s="39">
        <v>353356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191968</v>
      </c>
      <c r="B27" s="37" t="s">
        <v>1411</v>
      </c>
      <c r="C27" s="38" t="s">
        <v>1412</v>
      </c>
      <c r="D27" s="39" t="s">
        <v>16</v>
      </c>
      <c r="E27" s="39" t="s">
        <v>699</v>
      </c>
      <c r="F27" s="39" t="s">
        <v>712</v>
      </c>
      <c r="G27" s="39" t="s">
        <v>1408</v>
      </c>
      <c r="H27" s="39" t="s">
        <v>712</v>
      </c>
      <c r="I27" s="39" t="s">
        <v>1340</v>
      </c>
      <c r="J27" s="39" t="s">
        <v>1341</v>
      </c>
      <c r="K27" s="39">
        <v>2</v>
      </c>
      <c r="L27" s="39">
        <v>382149</v>
      </c>
      <c r="M27" s="39">
        <v>351959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192007</v>
      </c>
      <c r="B28" s="37" t="s">
        <v>1413</v>
      </c>
      <c r="C28" s="38" t="s">
        <v>1414</v>
      </c>
      <c r="D28" s="39" t="s">
        <v>16</v>
      </c>
      <c r="E28" s="39" t="s">
        <v>699</v>
      </c>
      <c r="F28" s="39" t="s">
        <v>712</v>
      </c>
      <c r="G28" s="39" t="s">
        <v>1408</v>
      </c>
      <c r="H28" s="39" t="s">
        <v>712</v>
      </c>
      <c r="I28" s="39" t="s">
        <v>1415</v>
      </c>
      <c r="J28" s="39" t="s">
        <v>1416</v>
      </c>
      <c r="K28" s="39">
        <v>26</v>
      </c>
      <c r="L28" s="39">
        <v>382076</v>
      </c>
      <c r="M28" s="39">
        <v>353281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</sheetData>
  <sheetProtection algorithmName="SHA-512" hashValue="dgrHCB3SdyV+NFf2Ne5VXHhgyf9NjF0VzZWumhE0I+XQarrHn6WIo0+gIIJWuy7s3FbNsUPXLyEnFY7okkO6XA==" saltValue="ObwnAaX5gVstNWS+c1qtB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44"/>
  <sheetViews>
    <sheetView topLeftCell="F11" workbookViewId="0">
      <selection activeCell="K16" sqref="K16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1560</v>
      </c>
      <c r="B2" s="1">
        <f>M14</f>
        <v>29</v>
      </c>
      <c r="C2" s="1" t="str">
        <f>E16</f>
        <v>OLEŚNICKI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ROUND(SUM(Q16:Q44)*60,2)</f>
        <v>0</v>
      </c>
      <c r="K4" s="2">
        <f>SUM(R16:R44)*60</f>
        <v>0</v>
      </c>
      <c r="L4" s="29">
        <f>SUM(S16:S44)*60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ROUND(SUM(U16:U44)*60,2)</f>
        <v>0</v>
      </c>
      <c r="K5" s="2">
        <f>SUM(V16:V44)*60</f>
        <v>0</v>
      </c>
      <c r="L5" s="29">
        <f>SUM(W16:W44)*60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29</v>
      </c>
      <c r="N14" s="23">
        <f>SUM(N16:N44)</f>
        <v>29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173118</v>
      </c>
      <c r="B16" s="37" t="s">
        <v>393</v>
      </c>
      <c r="C16" s="38" t="s">
        <v>394</v>
      </c>
      <c r="D16" s="39" t="s">
        <v>16</v>
      </c>
      <c r="E16" s="39" t="s">
        <v>395</v>
      </c>
      <c r="F16" s="39" t="s">
        <v>396</v>
      </c>
      <c r="G16" s="39" t="s">
        <v>397</v>
      </c>
      <c r="H16" s="39" t="s">
        <v>396</v>
      </c>
      <c r="I16" s="39" t="s">
        <v>398</v>
      </c>
      <c r="J16" s="39" t="s">
        <v>399</v>
      </c>
      <c r="K16" s="40">
        <v>5</v>
      </c>
      <c r="L16" s="39">
        <v>409929</v>
      </c>
      <c r="M16" s="39">
        <v>374876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173595</v>
      </c>
      <c r="B17" s="37" t="s">
        <v>400</v>
      </c>
      <c r="C17" s="38" t="s">
        <v>401</v>
      </c>
      <c r="D17" s="39" t="s">
        <v>16</v>
      </c>
      <c r="E17" s="39" t="s">
        <v>395</v>
      </c>
      <c r="F17" s="39" t="s">
        <v>396</v>
      </c>
      <c r="G17" s="39" t="s">
        <v>402</v>
      </c>
      <c r="H17" s="39" t="s">
        <v>403</v>
      </c>
      <c r="I17" s="39" t="s">
        <v>21</v>
      </c>
      <c r="J17" s="39" t="s">
        <v>22</v>
      </c>
      <c r="K17" s="40">
        <v>27</v>
      </c>
      <c r="L17" s="39">
        <v>405474</v>
      </c>
      <c r="M17" s="39">
        <v>369865</v>
      </c>
      <c r="N17" s="39">
        <v>1</v>
      </c>
      <c r="O17" s="41"/>
      <c r="P17" s="41"/>
      <c r="Q17" s="41"/>
      <c r="R17" s="25">
        <f t="shared" ref="R17:R44" si="1">ROUND(Q17*0.23,2)</f>
        <v>0</v>
      </c>
      <c r="S17" s="26">
        <f t="shared" ref="S17:S44" si="2">ROUND(Q17,2)+R17</f>
        <v>0</v>
      </c>
      <c r="T17" s="41"/>
      <c r="U17" s="41"/>
      <c r="V17" s="25">
        <f t="shared" ref="V17:V44" si="3">ROUND(U17*0.23,2)</f>
        <v>0</v>
      </c>
      <c r="W17" s="26">
        <f t="shared" ref="W17:W44" si="4">ROUND(U17,2)+V17</f>
        <v>0</v>
      </c>
    </row>
    <row r="18" spans="1:23" x14ac:dyDescent="0.25">
      <c r="A18" s="37">
        <v>174508</v>
      </c>
      <c r="B18" s="37" t="s">
        <v>404</v>
      </c>
      <c r="C18" s="38" t="s">
        <v>405</v>
      </c>
      <c r="D18" s="39" t="s">
        <v>16</v>
      </c>
      <c r="E18" s="39" t="s">
        <v>395</v>
      </c>
      <c r="F18" s="39" t="s">
        <v>406</v>
      </c>
      <c r="G18" s="39" t="s">
        <v>407</v>
      </c>
      <c r="H18" s="39" t="s">
        <v>408</v>
      </c>
      <c r="I18" s="39" t="s">
        <v>21</v>
      </c>
      <c r="J18" s="39" t="s">
        <v>22</v>
      </c>
      <c r="K18" s="40">
        <v>20</v>
      </c>
      <c r="L18" s="39">
        <v>401023</v>
      </c>
      <c r="M18" s="39">
        <v>391875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174721</v>
      </c>
      <c r="B19" s="37" t="s">
        <v>409</v>
      </c>
      <c r="C19" s="38" t="s">
        <v>410</v>
      </c>
      <c r="D19" s="39" t="s">
        <v>16</v>
      </c>
      <c r="E19" s="39" t="s">
        <v>395</v>
      </c>
      <c r="F19" s="39" t="s">
        <v>406</v>
      </c>
      <c r="G19" s="39" t="s">
        <v>411</v>
      </c>
      <c r="H19" s="39" t="s">
        <v>412</v>
      </c>
      <c r="I19" s="39" t="s">
        <v>21</v>
      </c>
      <c r="J19" s="39" t="s">
        <v>22</v>
      </c>
      <c r="K19" s="40">
        <v>35</v>
      </c>
      <c r="L19" s="39">
        <v>408390</v>
      </c>
      <c r="M19" s="39">
        <v>391546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180680</v>
      </c>
      <c r="B20" s="37" t="s">
        <v>413</v>
      </c>
      <c r="C20" s="38" t="s">
        <v>414</v>
      </c>
      <c r="D20" s="39" t="s">
        <v>16</v>
      </c>
      <c r="E20" s="39" t="s">
        <v>395</v>
      </c>
      <c r="F20" s="39" t="s">
        <v>415</v>
      </c>
      <c r="G20" s="39" t="s">
        <v>416</v>
      </c>
      <c r="H20" s="39" t="s">
        <v>417</v>
      </c>
      <c r="I20" s="39" t="s">
        <v>21</v>
      </c>
      <c r="J20" s="39" t="s">
        <v>22</v>
      </c>
      <c r="K20" s="40">
        <v>12</v>
      </c>
      <c r="L20" s="39">
        <v>402208</v>
      </c>
      <c r="M20" s="39">
        <v>386355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180909</v>
      </c>
      <c r="B21" s="37" t="s">
        <v>418</v>
      </c>
      <c r="C21" s="38" t="s">
        <v>419</v>
      </c>
      <c r="D21" s="39" t="s">
        <v>16</v>
      </c>
      <c r="E21" s="39" t="s">
        <v>395</v>
      </c>
      <c r="F21" s="39" t="s">
        <v>415</v>
      </c>
      <c r="G21" s="39" t="s">
        <v>420</v>
      </c>
      <c r="H21" s="39" t="s">
        <v>421</v>
      </c>
      <c r="I21" s="39" t="s">
        <v>21</v>
      </c>
      <c r="J21" s="39" t="s">
        <v>22</v>
      </c>
      <c r="K21" s="40">
        <v>62</v>
      </c>
      <c r="L21" s="39">
        <v>406675</v>
      </c>
      <c r="M21" s="39">
        <v>383247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181375</v>
      </c>
      <c r="B22" s="37" t="s">
        <v>422</v>
      </c>
      <c r="C22" s="38" t="s">
        <v>423</v>
      </c>
      <c r="D22" s="39" t="s">
        <v>16</v>
      </c>
      <c r="E22" s="39" t="s">
        <v>395</v>
      </c>
      <c r="F22" s="39" t="s">
        <v>415</v>
      </c>
      <c r="G22" s="39" t="s">
        <v>424</v>
      </c>
      <c r="H22" s="39" t="s">
        <v>425</v>
      </c>
      <c r="I22" s="39" t="s">
        <v>21</v>
      </c>
      <c r="J22" s="39" t="s">
        <v>22</v>
      </c>
      <c r="K22" s="40">
        <v>64</v>
      </c>
      <c r="L22" s="39">
        <v>405067</v>
      </c>
      <c r="M22" s="39">
        <v>378861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170363</v>
      </c>
      <c r="B23" s="37" t="s">
        <v>576</v>
      </c>
      <c r="C23" s="38" t="s">
        <v>577</v>
      </c>
      <c r="D23" s="39" t="s">
        <v>16</v>
      </c>
      <c r="E23" s="39" t="s">
        <v>395</v>
      </c>
      <c r="F23" s="39" t="s">
        <v>578</v>
      </c>
      <c r="G23" s="39" t="s">
        <v>579</v>
      </c>
      <c r="H23" s="39" t="s">
        <v>580</v>
      </c>
      <c r="I23" s="39" t="s">
        <v>21</v>
      </c>
      <c r="J23" s="39" t="s">
        <v>22</v>
      </c>
      <c r="K23" s="40">
        <v>92</v>
      </c>
      <c r="L23" s="39">
        <v>401580</v>
      </c>
      <c r="M23" s="39">
        <v>369099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170696</v>
      </c>
      <c r="B24" s="37" t="s">
        <v>581</v>
      </c>
      <c r="C24" s="38" t="s">
        <v>582</v>
      </c>
      <c r="D24" s="39" t="s">
        <v>16</v>
      </c>
      <c r="E24" s="39" t="s">
        <v>395</v>
      </c>
      <c r="F24" s="39" t="s">
        <v>578</v>
      </c>
      <c r="G24" s="39" t="s">
        <v>583</v>
      </c>
      <c r="H24" s="39" t="s">
        <v>584</v>
      </c>
      <c r="I24" s="39" t="s">
        <v>21</v>
      </c>
      <c r="J24" s="39" t="s">
        <v>22</v>
      </c>
      <c r="K24" s="40" t="s">
        <v>585</v>
      </c>
      <c r="L24" s="39">
        <v>390189</v>
      </c>
      <c r="M24" s="39">
        <v>362092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171658</v>
      </c>
      <c r="B25" s="37" t="s">
        <v>691</v>
      </c>
      <c r="C25" s="38" t="s">
        <v>692</v>
      </c>
      <c r="D25" s="39" t="s">
        <v>16</v>
      </c>
      <c r="E25" s="39" t="s">
        <v>395</v>
      </c>
      <c r="F25" s="39" t="s">
        <v>689</v>
      </c>
      <c r="G25" s="39" t="s">
        <v>690</v>
      </c>
      <c r="H25" s="39" t="s">
        <v>689</v>
      </c>
      <c r="I25" s="39" t="s">
        <v>568</v>
      </c>
      <c r="J25" s="39" t="s">
        <v>569</v>
      </c>
      <c r="K25" s="40">
        <v>5</v>
      </c>
      <c r="L25" s="39">
        <v>384306</v>
      </c>
      <c r="M25" s="39">
        <v>378694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171575</v>
      </c>
      <c r="B26" s="37" t="s">
        <v>693</v>
      </c>
      <c r="C26" s="38" t="s">
        <v>694</v>
      </c>
      <c r="D26" s="39" t="s">
        <v>16</v>
      </c>
      <c r="E26" s="39" t="s">
        <v>395</v>
      </c>
      <c r="F26" s="39" t="s">
        <v>689</v>
      </c>
      <c r="G26" s="39" t="s">
        <v>690</v>
      </c>
      <c r="H26" s="39" t="s">
        <v>689</v>
      </c>
      <c r="I26" s="39" t="s">
        <v>695</v>
      </c>
      <c r="J26" s="39" t="s">
        <v>696</v>
      </c>
      <c r="K26" s="40">
        <v>23</v>
      </c>
      <c r="L26" s="39">
        <v>383660</v>
      </c>
      <c r="M26" s="39">
        <v>378689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176546</v>
      </c>
      <c r="B27" s="37" t="s">
        <v>862</v>
      </c>
      <c r="C27" s="38" t="s">
        <v>863</v>
      </c>
      <c r="D27" s="39" t="s">
        <v>16</v>
      </c>
      <c r="E27" s="39" t="s">
        <v>395</v>
      </c>
      <c r="F27" s="39" t="s">
        <v>864</v>
      </c>
      <c r="G27" s="39" t="s">
        <v>865</v>
      </c>
      <c r="H27" s="39" t="s">
        <v>866</v>
      </c>
      <c r="I27" s="39" t="s">
        <v>21</v>
      </c>
      <c r="J27" s="39" t="s">
        <v>22</v>
      </c>
      <c r="K27" s="40">
        <v>15</v>
      </c>
      <c r="L27" s="39">
        <v>385697</v>
      </c>
      <c r="M27" s="39">
        <v>365231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176692</v>
      </c>
      <c r="B28" s="37" t="s">
        <v>867</v>
      </c>
      <c r="C28" s="38" t="s">
        <v>868</v>
      </c>
      <c r="D28" s="39" t="s">
        <v>16</v>
      </c>
      <c r="E28" s="39" t="s">
        <v>395</v>
      </c>
      <c r="F28" s="39" t="s">
        <v>864</v>
      </c>
      <c r="G28" s="39" t="s">
        <v>869</v>
      </c>
      <c r="H28" s="39" t="s">
        <v>870</v>
      </c>
      <c r="I28" s="39" t="s">
        <v>21</v>
      </c>
      <c r="J28" s="39" t="s">
        <v>22</v>
      </c>
      <c r="K28" s="40">
        <v>3</v>
      </c>
      <c r="L28" s="39">
        <v>398256</v>
      </c>
      <c r="M28" s="39">
        <v>375808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177976</v>
      </c>
      <c r="B29" s="37" t="s">
        <v>871</v>
      </c>
      <c r="C29" s="38" t="s">
        <v>872</v>
      </c>
      <c r="D29" s="39" t="s">
        <v>16</v>
      </c>
      <c r="E29" s="39" t="s">
        <v>395</v>
      </c>
      <c r="F29" s="39" t="s">
        <v>864</v>
      </c>
      <c r="G29" s="39" t="s">
        <v>873</v>
      </c>
      <c r="H29" s="39" t="s">
        <v>874</v>
      </c>
      <c r="I29" s="39" t="s">
        <v>21</v>
      </c>
      <c r="J29" s="39" t="s">
        <v>22</v>
      </c>
      <c r="K29" s="40">
        <v>70</v>
      </c>
      <c r="L29" s="39">
        <v>390194</v>
      </c>
      <c r="M29" s="39">
        <v>366864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178166</v>
      </c>
      <c r="B30" s="37" t="s">
        <v>875</v>
      </c>
      <c r="C30" s="38" t="s">
        <v>876</v>
      </c>
      <c r="D30" s="39" t="s">
        <v>16</v>
      </c>
      <c r="E30" s="39" t="s">
        <v>395</v>
      </c>
      <c r="F30" s="39" t="s">
        <v>864</v>
      </c>
      <c r="G30" s="39" t="s">
        <v>877</v>
      </c>
      <c r="H30" s="39" t="s">
        <v>878</v>
      </c>
      <c r="I30" s="39" t="s">
        <v>21</v>
      </c>
      <c r="J30" s="39" t="s">
        <v>22</v>
      </c>
      <c r="K30" s="40">
        <v>24</v>
      </c>
      <c r="L30" s="39">
        <v>391615</v>
      </c>
      <c r="M30" s="39">
        <v>376455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178727</v>
      </c>
      <c r="B31" s="37" t="s">
        <v>879</v>
      </c>
      <c r="C31" s="38" t="s">
        <v>880</v>
      </c>
      <c r="D31" s="39" t="s">
        <v>16</v>
      </c>
      <c r="E31" s="39" t="s">
        <v>395</v>
      </c>
      <c r="F31" s="39" t="s">
        <v>864</v>
      </c>
      <c r="G31" s="39" t="s">
        <v>881</v>
      </c>
      <c r="H31" s="39" t="s">
        <v>882</v>
      </c>
      <c r="I31" s="39" t="s">
        <v>21</v>
      </c>
      <c r="J31" s="39" t="s">
        <v>22</v>
      </c>
      <c r="K31" s="40" t="s">
        <v>883</v>
      </c>
      <c r="L31" s="39">
        <v>394162</v>
      </c>
      <c r="M31" s="39">
        <v>370541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25">
      <c r="A32" s="37">
        <v>184269</v>
      </c>
      <c r="B32" s="37" t="s">
        <v>995</v>
      </c>
      <c r="C32" s="38" t="s">
        <v>996</v>
      </c>
      <c r="D32" s="39" t="s">
        <v>16</v>
      </c>
      <c r="E32" s="39" t="s">
        <v>395</v>
      </c>
      <c r="F32" s="39" t="s">
        <v>997</v>
      </c>
      <c r="G32" s="39" t="s">
        <v>998</v>
      </c>
      <c r="H32" s="39" t="s">
        <v>999</v>
      </c>
      <c r="I32" s="39" t="s">
        <v>192</v>
      </c>
      <c r="J32" s="39" t="s">
        <v>193</v>
      </c>
      <c r="K32" s="40">
        <v>1</v>
      </c>
      <c r="L32" s="39">
        <v>394237</v>
      </c>
      <c r="M32" s="39">
        <v>393011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25">
      <c r="A33" s="37">
        <v>9633148</v>
      </c>
      <c r="B33" s="37" t="s">
        <v>1000</v>
      </c>
      <c r="C33" s="38" t="s">
        <v>1001</v>
      </c>
      <c r="D33" s="39" t="s">
        <v>16</v>
      </c>
      <c r="E33" s="39" t="s">
        <v>395</v>
      </c>
      <c r="F33" s="39" t="s">
        <v>997</v>
      </c>
      <c r="G33" s="39" t="s">
        <v>1002</v>
      </c>
      <c r="H33" s="39" t="s">
        <v>1003</v>
      </c>
      <c r="I33" s="39" t="s">
        <v>21</v>
      </c>
      <c r="J33" s="39" t="s">
        <v>22</v>
      </c>
      <c r="K33" s="40" t="s">
        <v>1004</v>
      </c>
      <c r="L33" s="39">
        <v>390083</v>
      </c>
      <c r="M33" s="39">
        <v>387975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25">
      <c r="A34" s="37">
        <v>174262</v>
      </c>
      <c r="B34" s="37" t="s">
        <v>1346</v>
      </c>
      <c r="C34" s="38" t="s">
        <v>1347</v>
      </c>
      <c r="D34" s="39" t="s">
        <v>16</v>
      </c>
      <c r="E34" s="39" t="s">
        <v>395</v>
      </c>
      <c r="F34" s="39" t="s">
        <v>406</v>
      </c>
      <c r="G34" s="39" t="s">
        <v>1348</v>
      </c>
      <c r="H34" s="39" t="s">
        <v>406</v>
      </c>
      <c r="I34" s="39" t="s">
        <v>572</v>
      </c>
      <c r="J34" s="39" t="s">
        <v>573</v>
      </c>
      <c r="K34" s="40">
        <v>2</v>
      </c>
      <c r="L34" s="39">
        <v>407117</v>
      </c>
      <c r="M34" s="39">
        <v>392802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25">
      <c r="A35" s="37">
        <v>174347</v>
      </c>
      <c r="B35" s="37" t="s">
        <v>1349</v>
      </c>
      <c r="C35" s="38" t="s">
        <v>1350</v>
      </c>
      <c r="D35" s="39" t="s">
        <v>16</v>
      </c>
      <c r="E35" s="39" t="s">
        <v>395</v>
      </c>
      <c r="F35" s="39" t="s">
        <v>406</v>
      </c>
      <c r="G35" s="39" t="s">
        <v>1348</v>
      </c>
      <c r="H35" s="39" t="s">
        <v>406</v>
      </c>
      <c r="I35" s="39" t="s">
        <v>572</v>
      </c>
      <c r="J35" s="39" t="s">
        <v>573</v>
      </c>
      <c r="K35" s="40">
        <v>6</v>
      </c>
      <c r="L35" s="39">
        <v>407208</v>
      </c>
      <c r="M35" s="39">
        <v>392914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25">
      <c r="A36" s="37">
        <v>174353</v>
      </c>
      <c r="B36" s="37" t="s">
        <v>1351</v>
      </c>
      <c r="C36" s="38" t="s">
        <v>1352</v>
      </c>
      <c r="D36" s="39" t="s">
        <v>16</v>
      </c>
      <c r="E36" s="39" t="s">
        <v>395</v>
      </c>
      <c r="F36" s="39" t="s">
        <v>406</v>
      </c>
      <c r="G36" s="39" t="s">
        <v>1348</v>
      </c>
      <c r="H36" s="39" t="s">
        <v>406</v>
      </c>
      <c r="I36" s="39" t="s">
        <v>572</v>
      </c>
      <c r="J36" s="39" t="s">
        <v>573</v>
      </c>
      <c r="K36" s="39" t="s">
        <v>1353</v>
      </c>
      <c r="L36" s="39">
        <v>407196</v>
      </c>
      <c r="M36" s="39">
        <v>392885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25">
      <c r="A37" s="37">
        <v>180446</v>
      </c>
      <c r="B37" s="37" t="s">
        <v>1355</v>
      </c>
      <c r="C37" s="38" t="s">
        <v>1356</v>
      </c>
      <c r="D37" s="39" t="s">
        <v>16</v>
      </c>
      <c r="E37" s="39" t="s">
        <v>395</v>
      </c>
      <c r="F37" s="39" t="s">
        <v>415</v>
      </c>
      <c r="G37" s="39" t="s">
        <v>1354</v>
      </c>
      <c r="H37" s="39" t="s">
        <v>415</v>
      </c>
      <c r="I37" s="39" t="s">
        <v>113</v>
      </c>
      <c r="J37" s="39" t="s">
        <v>114</v>
      </c>
      <c r="K37" s="40">
        <v>3</v>
      </c>
      <c r="L37" s="39">
        <v>410714</v>
      </c>
      <c r="M37" s="39">
        <v>383247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  <row r="38" spans="1:23" x14ac:dyDescent="0.25">
      <c r="A38" s="37">
        <v>180466</v>
      </c>
      <c r="B38" s="37" t="s">
        <v>1357</v>
      </c>
      <c r="C38" s="38" t="s">
        <v>1358</v>
      </c>
      <c r="D38" s="39" t="s">
        <v>16</v>
      </c>
      <c r="E38" s="39" t="s">
        <v>395</v>
      </c>
      <c r="F38" s="39" t="s">
        <v>415</v>
      </c>
      <c r="G38" s="39" t="s">
        <v>1354</v>
      </c>
      <c r="H38" s="39" t="s">
        <v>415</v>
      </c>
      <c r="I38" s="39" t="s">
        <v>1044</v>
      </c>
      <c r="J38" s="39" t="s">
        <v>1045</v>
      </c>
      <c r="K38" s="40">
        <v>5</v>
      </c>
      <c r="L38" s="39">
        <v>411010</v>
      </c>
      <c r="M38" s="39">
        <v>383367</v>
      </c>
      <c r="N38" s="39">
        <v>1</v>
      </c>
      <c r="O38" s="41"/>
      <c r="P38" s="41"/>
      <c r="Q38" s="41"/>
      <c r="R38" s="25">
        <f t="shared" si="1"/>
        <v>0</v>
      </c>
      <c r="S38" s="26">
        <f t="shared" si="2"/>
        <v>0</v>
      </c>
      <c r="T38" s="41"/>
      <c r="U38" s="41"/>
      <c r="V38" s="25">
        <f t="shared" si="3"/>
        <v>0</v>
      </c>
      <c r="W38" s="26">
        <f t="shared" si="4"/>
        <v>0</v>
      </c>
    </row>
    <row r="39" spans="1:23" x14ac:dyDescent="0.25">
      <c r="A39" s="37">
        <v>169247</v>
      </c>
      <c r="B39" s="37" t="s">
        <v>1380</v>
      </c>
      <c r="C39" s="38" t="s">
        <v>1381</v>
      </c>
      <c r="D39" s="39" t="s">
        <v>16</v>
      </c>
      <c r="E39" s="39" t="s">
        <v>395</v>
      </c>
      <c r="F39" s="39" t="s">
        <v>578</v>
      </c>
      <c r="G39" s="39" t="s">
        <v>1382</v>
      </c>
      <c r="H39" s="39" t="s">
        <v>578</v>
      </c>
      <c r="I39" s="39" t="s">
        <v>359</v>
      </c>
      <c r="J39" s="39" t="s">
        <v>360</v>
      </c>
      <c r="K39" s="39">
        <v>7</v>
      </c>
      <c r="L39" s="39">
        <v>398237</v>
      </c>
      <c r="M39" s="39">
        <v>363301</v>
      </c>
      <c r="N39" s="39">
        <v>1</v>
      </c>
      <c r="O39" s="41"/>
      <c r="P39" s="41"/>
      <c r="Q39" s="41"/>
      <c r="R39" s="25">
        <f t="shared" si="1"/>
        <v>0</v>
      </c>
      <c r="S39" s="26">
        <f t="shared" si="2"/>
        <v>0</v>
      </c>
      <c r="T39" s="41"/>
      <c r="U39" s="41"/>
      <c r="V39" s="25">
        <f t="shared" si="3"/>
        <v>0</v>
      </c>
      <c r="W39" s="26">
        <f t="shared" si="4"/>
        <v>0</v>
      </c>
    </row>
    <row r="40" spans="1:23" x14ac:dyDescent="0.25">
      <c r="A40" s="37">
        <v>169196</v>
      </c>
      <c r="B40" s="37" t="s">
        <v>1383</v>
      </c>
      <c r="C40" s="38" t="s">
        <v>1384</v>
      </c>
      <c r="D40" s="39" t="s">
        <v>16</v>
      </c>
      <c r="E40" s="39" t="s">
        <v>395</v>
      </c>
      <c r="F40" s="39" t="s">
        <v>578</v>
      </c>
      <c r="G40" s="39" t="s">
        <v>1382</v>
      </c>
      <c r="H40" s="39" t="s">
        <v>578</v>
      </c>
      <c r="I40" s="39" t="s">
        <v>1196</v>
      </c>
      <c r="J40" s="39" t="s">
        <v>1197</v>
      </c>
      <c r="K40" s="39">
        <v>2</v>
      </c>
      <c r="L40" s="39">
        <v>398144</v>
      </c>
      <c r="M40" s="39">
        <v>362801</v>
      </c>
      <c r="N40" s="39">
        <v>1</v>
      </c>
      <c r="O40" s="41"/>
      <c r="P40" s="41"/>
      <c r="Q40" s="41"/>
      <c r="R40" s="25">
        <f t="shared" si="1"/>
        <v>0</v>
      </c>
      <c r="S40" s="26">
        <f t="shared" si="2"/>
        <v>0</v>
      </c>
      <c r="T40" s="41"/>
      <c r="U40" s="41"/>
      <c r="V40" s="25">
        <f t="shared" si="3"/>
        <v>0</v>
      </c>
      <c r="W40" s="26">
        <f t="shared" si="4"/>
        <v>0</v>
      </c>
    </row>
    <row r="41" spans="1:23" x14ac:dyDescent="0.25">
      <c r="A41" s="37">
        <v>169261</v>
      </c>
      <c r="B41" s="37" t="s">
        <v>1385</v>
      </c>
      <c r="C41" s="38" t="s">
        <v>1386</v>
      </c>
      <c r="D41" s="39" t="s">
        <v>16</v>
      </c>
      <c r="E41" s="39" t="s">
        <v>395</v>
      </c>
      <c r="F41" s="39" t="s">
        <v>578</v>
      </c>
      <c r="G41" s="39" t="s">
        <v>1382</v>
      </c>
      <c r="H41" s="39" t="s">
        <v>578</v>
      </c>
      <c r="I41" s="39" t="s">
        <v>1387</v>
      </c>
      <c r="J41" s="39" t="s">
        <v>1388</v>
      </c>
      <c r="K41" s="39">
        <v>3</v>
      </c>
      <c r="L41" s="39">
        <v>397982</v>
      </c>
      <c r="M41" s="39">
        <v>363274</v>
      </c>
      <c r="N41" s="39">
        <v>1</v>
      </c>
      <c r="O41" s="41"/>
      <c r="P41" s="41"/>
      <c r="Q41" s="41"/>
      <c r="R41" s="25">
        <f t="shared" si="1"/>
        <v>0</v>
      </c>
      <c r="S41" s="26">
        <f t="shared" si="2"/>
        <v>0</v>
      </c>
      <c r="T41" s="41"/>
      <c r="U41" s="41"/>
      <c r="V41" s="25">
        <f t="shared" si="3"/>
        <v>0</v>
      </c>
      <c r="W41" s="26">
        <f t="shared" si="4"/>
        <v>0</v>
      </c>
    </row>
    <row r="42" spans="1:23" x14ac:dyDescent="0.25">
      <c r="A42" s="37">
        <v>183317</v>
      </c>
      <c r="B42" s="37" t="s">
        <v>1497</v>
      </c>
      <c r="C42" s="38" t="s">
        <v>1498</v>
      </c>
      <c r="D42" s="39" t="s">
        <v>16</v>
      </c>
      <c r="E42" s="39" t="s">
        <v>395</v>
      </c>
      <c r="F42" s="39" t="s">
        <v>997</v>
      </c>
      <c r="G42" s="39" t="s">
        <v>1499</v>
      </c>
      <c r="H42" s="39" t="s">
        <v>997</v>
      </c>
      <c r="I42" s="39" t="s">
        <v>1376</v>
      </c>
      <c r="J42" s="39" t="s">
        <v>1377</v>
      </c>
      <c r="K42" s="39">
        <v>5</v>
      </c>
      <c r="L42" s="39">
        <v>392947</v>
      </c>
      <c r="M42" s="39">
        <v>389812</v>
      </c>
      <c r="N42" s="39">
        <v>1</v>
      </c>
      <c r="O42" s="41"/>
      <c r="P42" s="41"/>
      <c r="Q42" s="41"/>
      <c r="R42" s="25">
        <f t="shared" si="1"/>
        <v>0</v>
      </c>
      <c r="S42" s="26">
        <f t="shared" si="2"/>
        <v>0</v>
      </c>
      <c r="T42" s="41"/>
      <c r="U42" s="41"/>
      <c r="V42" s="25">
        <f t="shared" si="3"/>
        <v>0</v>
      </c>
      <c r="W42" s="26">
        <f t="shared" si="4"/>
        <v>0</v>
      </c>
    </row>
    <row r="43" spans="1:23" x14ac:dyDescent="0.25">
      <c r="A43" s="37">
        <v>183334</v>
      </c>
      <c r="B43" s="37" t="s">
        <v>1500</v>
      </c>
      <c r="C43" s="38" t="s">
        <v>1501</v>
      </c>
      <c r="D43" s="39" t="s">
        <v>16</v>
      </c>
      <c r="E43" s="39" t="s">
        <v>395</v>
      </c>
      <c r="F43" s="39" t="s">
        <v>997</v>
      </c>
      <c r="G43" s="39" t="s">
        <v>1499</v>
      </c>
      <c r="H43" s="39" t="s">
        <v>997</v>
      </c>
      <c r="I43" s="39" t="s">
        <v>1454</v>
      </c>
      <c r="J43" s="39" t="s">
        <v>1455</v>
      </c>
      <c r="K43" s="39">
        <v>7</v>
      </c>
      <c r="L43" s="39">
        <v>393811</v>
      </c>
      <c r="M43" s="39">
        <v>390015</v>
      </c>
      <c r="N43" s="39">
        <v>1</v>
      </c>
      <c r="O43" s="41"/>
      <c r="P43" s="41"/>
      <c r="Q43" s="41"/>
      <c r="R43" s="25">
        <f t="shared" si="1"/>
        <v>0</v>
      </c>
      <c r="S43" s="26">
        <f t="shared" si="2"/>
        <v>0</v>
      </c>
      <c r="T43" s="41"/>
      <c r="U43" s="41"/>
      <c r="V43" s="25">
        <f t="shared" si="3"/>
        <v>0</v>
      </c>
      <c r="W43" s="26">
        <f t="shared" si="4"/>
        <v>0</v>
      </c>
    </row>
    <row r="44" spans="1:23" x14ac:dyDescent="0.25">
      <c r="A44" s="37">
        <v>183423</v>
      </c>
      <c r="B44" s="37" t="s">
        <v>1502</v>
      </c>
      <c r="C44" s="38" t="s">
        <v>1503</v>
      </c>
      <c r="D44" s="39" t="s">
        <v>16</v>
      </c>
      <c r="E44" s="39" t="s">
        <v>395</v>
      </c>
      <c r="F44" s="39" t="s">
        <v>997</v>
      </c>
      <c r="G44" s="39" t="s">
        <v>1499</v>
      </c>
      <c r="H44" s="39" t="s">
        <v>997</v>
      </c>
      <c r="I44" s="39" t="s">
        <v>1226</v>
      </c>
      <c r="J44" s="39" t="s">
        <v>1227</v>
      </c>
      <c r="K44" s="39">
        <v>3</v>
      </c>
      <c r="L44" s="39">
        <v>393539</v>
      </c>
      <c r="M44" s="39">
        <v>390255</v>
      </c>
      <c r="N44" s="39">
        <v>1</v>
      </c>
      <c r="O44" s="41"/>
      <c r="P44" s="41"/>
      <c r="Q44" s="41"/>
      <c r="R44" s="25">
        <f t="shared" si="1"/>
        <v>0</v>
      </c>
      <c r="S44" s="26">
        <f t="shared" si="2"/>
        <v>0</v>
      </c>
      <c r="T44" s="41"/>
      <c r="U44" s="41"/>
      <c r="V44" s="25">
        <f t="shared" si="3"/>
        <v>0</v>
      </c>
      <c r="W44" s="26">
        <f t="shared" si="4"/>
        <v>0</v>
      </c>
    </row>
  </sheetData>
  <sheetProtection algorithmName="SHA-512" hashValue="cjhTpSzyc6J8YTuiD9mCwPU39GWESOpgMr2QtpzkIvqv6Zw8j6OvdJVpCBLFL+p+mHs1/LhHWGiYQ2F8HS5rpQ==" saltValue="S7pxM3wbAEiqBMwbOMx5y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4"/>
  <sheetViews>
    <sheetView topLeftCell="M12" workbookViewId="0">
      <selection activeCell="U27" sqref="U27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1559</v>
      </c>
      <c r="B2" s="1">
        <f>M14</f>
        <v>9</v>
      </c>
      <c r="C2" s="1" t="str">
        <f>E16</f>
        <v>MILICKI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ROUND(SUM(Q16:Q24)*60,2)</f>
        <v>0</v>
      </c>
      <c r="K4" s="2">
        <f>SUM(R16:R24)*60</f>
        <v>0</v>
      </c>
      <c r="L4" s="29">
        <f>SUM(S16:S24)*60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ROUND(SUM(U16:U24)*60,2)</f>
        <v>0</v>
      </c>
      <c r="K5" s="2">
        <f>SUM(V16:V24)*60</f>
        <v>0</v>
      </c>
      <c r="L5" s="29">
        <f>SUM(W16:W24)*60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9</v>
      </c>
      <c r="N14" s="23">
        <f>SUM(N16:N24)</f>
        <v>9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156047</v>
      </c>
      <c r="B16" s="37" t="s">
        <v>613</v>
      </c>
      <c r="C16" s="38" t="s">
        <v>614</v>
      </c>
      <c r="D16" s="39" t="s">
        <v>16</v>
      </c>
      <c r="E16" s="39" t="s">
        <v>615</v>
      </c>
      <c r="F16" s="39" t="s">
        <v>616</v>
      </c>
      <c r="G16" s="39" t="s">
        <v>617</v>
      </c>
      <c r="H16" s="39" t="s">
        <v>616</v>
      </c>
      <c r="I16" s="39" t="s">
        <v>618</v>
      </c>
      <c r="J16" s="39" t="s">
        <v>619</v>
      </c>
      <c r="K16" s="40">
        <v>3</v>
      </c>
      <c r="L16" s="39">
        <v>386168</v>
      </c>
      <c r="M16" s="39">
        <v>419133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157111</v>
      </c>
      <c r="B17" s="37" t="s">
        <v>802</v>
      </c>
      <c r="C17" s="38" t="s">
        <v>803</v>
      </c>
      <c r="D17" s="39" t="s">
        <v>16</v>
      </c>
      <c r="E17" s="39" t="s">
        <v>615</v>
      </c>
      <c r="F17" s="39" t="s">
        <v>804</v>
      </c>
      <c r="G17" s="39" t="s">
        <v>805</v>
      </c>
      <c r="H17" s="39" t="s">
        <v>806</v>
      </c>
      <c r="I17" s="39" t="s">
        <v>572</v>
      </c>
      <c r="J17" s="39" t="s">
        <v>573</v>
      </c>
      <c r="K17" s="40">
        <v>43</v>
      </c>
      <c r="L17" s="39">
        <v>385951</v>
      </c>
      <c r="M17" s="39">
        <v>393443</v>
      </c>
      <c r="N17" s="39">
        <v>1</v>
      </c>
      <c r="O17" s="41"/>
      <c r="P17" s="41"/>
      <c r="Q17" s="41"/>
      <c r="R17" s="25">
        <f t="shared" ref="R17:R24" si="1">ROUND(Q17*0.23,2)</f>
        <v>0</v>
      </c>
      <c r="S17" s="26">
        <f t="shared" ref="S17:S24" si="2">ROUND(Q17,2)+R17</f>
        <v>0</v>
      </c>
      <c r="T17" s="41"/>
      <c r="U17" s="41"/>
      <c r="V17" s="25">
        <f t="shared" ref="V17:V24" si="3">ROUND(U17*0.23,2)</f>
        <v>0</v>
      </c>
      <c r="W17" s="26">
        <f t="shared" ref="W17:W24" si="4">ROUND(U17,2)+V17</f>
        <v>0</v>
      </c>
    </row>
    <row r="18" spans="1:23" x14ac:dyDescent="0.25">
      <c r="A18" s="37">
        <v>157963</v>
      </c>
      <c r="B18" s="37" t="s">
        <v>807</v>
      </c>
      <c r="C18" s="38" t="s">
        <v>808</v>
      </c>
      <c r="D18" s="39" t="s">
        <v>16</v>
      </c>
      <c r="E18" s="39" t="s">
        <v>615</v>
      </c>
      <c r="F18" s="39" t="s">
        <v>804</v>
      </c>
      <c r="G18" s="39" t="s">
        <v>809</v>
      </c>
      <c r="H18" s="39" t="s">
        <v>804</v>
      </c>
      <c r="I18" s="39" t="s">
        <v>568</v>
      </c>
      <c r="J18" s="39" t="s">
        <v>569</v>
      </c>
      <c r="K18" s="40">
        <v>14</v>
      </c>
      <c r="L18" s="39">
        <v>385884</v>
      </c>
      <c r="M18" s="39">
        <v>402438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159628</v>
      </c>
      <c r="B19" s="37" t="s">
        <v>1424</v>
      </c>
      <c r="C19" s="38" t="s">
        <v>1425</v>
      </c>
      <c r="D19" s="39" t="s">
        <v>16</v>
      </c>
      <c r="E19" s="39" t="s">
        <v>615</v>
      </c>
      <c r="F19" s="39" t="s">
        <v>831</v>
      </c>
      <c r="G19" s="39" t="s">
        <v>1426</v>
      </c>
      <c r="H19" s="39" t="s">
        <v>831</v>
      </c>
      <c r="I19" s="39" t="s">
        <v>1103</v>
      </c>
      <c r="J19" s="39" t="s">
        <v>1104</v>
      </c>
      <c r="K19" s="39">
        <v>2</v>
      </c>
      <c r="L19" s="39">
        <v>380281</v>
      </c>
      <c r="M19" s="39">
        <v>408164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160285</v>
      </c>
      <c r="B20" s="37" t="s">
        <v>1427</v>
      </c>
      <c r="C20" s="38" t="s">
        <v>1428</v>
      </c>
      <c r="D20" s="39" t="s">
        <v>16</v>
      </c>
      <c r="E20" s="39" t="s">
        <v>615</v>
      </c>
      <c r="F20" s="39" t="s">
        <v>831</v>
      </c>
      <c r="G20" s="39" t="s">
        <v>1426</v>
      </c>
      <c r="H20" s="39" t="s">
        <v>831</v>
      </c>
      <c r="I20" s="39" t="s">
        <v>1103</v>
      </c>
      <c r="J20" s="39" t="s">
        <v>1104</v>
      </c>
      <c r="K20" s="39">
        <v>7</v>
      </c>
      <c r="L20" s="39">
        <v>380460</v>
      </c>
      <c r="M20" s="39">
        <v>408170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160291</v>
      </c>
      <c r="B21" s="37" t="s">
        <v>1429</v>
      </c>
      <c r="C21" s="38" t="s">
        <v>1430</v>
      </c>
      <c r="D21" s="39" t="s">
        <v>16</v>
      </c>
      <c r="E21" s="39" t="s">
        <v>615</v>
      </c>
      <c r="F21" s="39" t="s">
        <v>831</v>
      </c>
      <c r="G21" s="39" t="s">
        <v>1426</v>
      </c>
      <c r="H21" s="39" t="s">
        <v>831</v>
      </c>
      <c r="I21" s="39" t="s">
        <v>1431</v>
      </c>
      <c r="J21" s="39" t="s">
        <v>1432</v>
      </c>
      <c r="K21" s="39">
        <v>3</v>
      </c>
      <c r="L21" s="39">
        <v>380680</v>
      </c>
      <c r="M21" s="39">
        <v>407485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160315</v>
      </c>
      <c r="B22" s="37" t="s">
        <v>1433</v>
      </c>
      <c r="C22" s="38" t="s">
        <v>1434</v>
      </c>
      <c r="D22" s="39" t="s">
        <v>16</v>
      </c>
      <c r="E22" s="39" t="s">
        <v>615</v>
      </c>
      <c r="F22" s="39" t="s">
        <v>831</v>
      </c>
      <c r="G22" s="39" t="s">
        <v>1426</v>
      </c>
      <c r="H22" s="39" t="s">
        <v>831</v>
      </c>
      <c r="I22" s="39" t="s">
        <v>1094</v>
      </c>
      <c r="J22" s="39" t="s">
        <v>1095</v>
      </c>
      <c r="K22" s="39">
        <v>18</v>
      </c>
      <c r="L22" s="39">
        <v>379642</v>
      </c>
      <c r="M22" s="39">
        <v>407811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160357</v>
      </c>
      <c r="B23" s="37" t="s">
        <v>1435</v>
      </c>
      <c r="C23" s="38" t="s">
        <v>1436</v>
      </c>
      <c r="D23" s="39" t="s">
        <v>16</v>
      </c>
      <c r="E23" s="39" t="s">
        <v>615</v>
      </c>
      <c r="F23" s="39" t="s">
        <v>831</v>
      </c>
      <c r="G23" s="39" t="s">
        <v>1426</v>
      </c>
      <c r="H23" s="39" t="s">
        <v>831</v>
      </c>
      <c r="I23" s="39" t="s">
        <v>1296</v>
      </c>
      <c r="J23" s="39" t="s">
        <v>1297</v>
      </c>
      <c r="K23" s="39">
        <v>5</v>
      </c>
      <c r="L23" s="39">
        <v>380386</v>
      </c>
      <c r="M23" s="39">
        <v>408003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159688</v>
      </c>
      <c r="B24" s="37" t="s">
        <v>1437</v>
      </c>
      <c r="C24" s="38" t="s">
        <v>1438</v>
      </c>
      <c r="D24" s="39" t="s">
        <v>16</v>
      </c>
      <c r="E24" s="39" t="s">
        <v>615</v>
      </c>
      <c r="F24" s="39" t="s">
        <v>831</v>
      </c>
      <c r="G24" s="39" t="s">
        <v>1426</v>
      </c>
      <c r="H24" s="39" t="s">
        <v>831</v>
      </c>
      <c r="I24" s="39" t="s">
        <v>683</v>
      </c>
      <c r="J24" s="39" t="s">
        <v>684</v>
      </c>
      <c r="K24" s="39">
        <v>4</v>
      </c>
      <c r="L24" s="39">
        <v>380289</v>
      </c>
      <c r="M24" s="39">
        <v>407566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</sheetData>
  <sheetProtection algorithmName="SHA-512" hashValue="irGt8NaGU67GHDf27+h9Ir2QhfxMcsw2vJfWBdVvpXJdsHG2E/IN0L1YGTLBNQm9d8WQWlsi73kpJlWfaG79GQ==" saltValue="4gfabmtTt8BXrh0zEFukM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20"/>
  <sheetViews>
    <sheetView topLeftCell="K13" workbookViewId="0">
      <selection activeCell="R15" sqref="R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1558</v>
      </c>
      <c r="B2" s="1">
        <f>M14</f>
        <v>5</v>
      </c>
      <c r="C2" s="1" t="str">
        <f>E16</f>
        <v>MILICKI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ROUND(SUM(Q16:Q20)*60,2)</f>
        <v>0</v>
      </c>
      <c r="K4" s="2">
        <f>SUM(R16:R20)*60</f>
        <v>0</v>
      </c>
      <c r="L4" s="29">
        <f>SUM(S16:S20)*60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ROUND(SUM(U16:U20)*60,2)</f>
        <v>0</v>
      </c>
      <c r="K5" s="2">
        <f>SUM(V16:V20)*60</f>
        <v>0</v>
      </c>
      <c r="L5" s="29">
        <f>SUM(W16:W20)*60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5</v>
      </c>
      <c r="N14" s="23">
        <f>SUM(N16:N20)</f>
        <v>5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156637</v>
      </c>
      <c r="B16" s="37" t="s">
        <v>620</v>
      </c>
      <c r="C16" s="38" t="s">
        <v>621</v>
      </c>
      <c r="D16" s="39" t="s">
        <v>16</v>
      </c>
      <c r="E16" s="39" t="s">
        <v>615</v>
      </c>
      <c r="F16" s="39" t="s">
        <v>616</v>
      </c>
      <c r="G16" s="39" t="s">
        <v>622</v>
      </c>
      <c r="H16" s="39" t="s">
        <v>623</v>
      </c>
      <c r="I16" s="39" t="s">
        <v>21</v>
      </c>
      <c r="J16" s="39" t="s">
        <v>22</v>
      </c>
      <c r="K16" s="40">
        <v>58</v>
      </c>
      <c r="L16" s="39">
        <v>382226</v>
      </c>
      <c r="M16" s="39">
        <v>417716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158059</v>
      </c>
      <c r="B17" s="37" t="s">
        <v>810</v>
      </c>
      <c r="C17" s="38" t="s">
        <v>811</v>
      </c>
      <c r="D17" s="39" t="s">
        <v>16</v>
      </c>
      <c r="E17" s="39" t="s">
        <v>615</v>
      </c>
      <c r="F17" s="39" t="s">
        <v>804</v>
      </c>
      <c r="G17" s="39" t="s">
        <v>812</v>
      </c>
      <c r="H17" s="39" t="s">
        <v>813</v>
      </c>
      <c r="I17" s="39" t="s">
        <v>21</v>
      </c>
      <c r="J17" s="39" t="s">
        <v>22</v>
      </c>
      <c r="K17" s="40">
        <v>1</v>
      </c>
      <c r="L17" s="39">
        <v>395268</v>
      </c>
      <c r="M17" s="39">
        <v>403160</v>
      </c>
      <c r="N17" s="39">
        <v>1</v>
      </c>
      <c r="O17" s="41"/>
      <c r="P17" s="41"/>
      <c r="Q17" s="41"/>
      <c r="R17" s="25">
        <f t="shared" ref="R17:R20" si="1">ROUND(Q17*0.23,2)</f>
        <v>0</v>
      </c>
      <c r="S17" s="26">
        <f t="shared" ref="S17:S20" si="2">ROUND(Q17,2)+R17</f>
        <v>0</v>
      </c>
      <c r="T17" s="41"/>
      <c r="U17" s="41"/>
      <c r="V17" s="25">
        <f t="shared" ref="V17:V20" si="3">ROUND(U17*0.23,2)</f>
        <v>0</v>
      </c>
      <c r="W17" s="26">
        <f t="shared" ref="W17:W20" si="4">ROUND(U17,2)+V17</f>
        <v>0</v>
      </c>
    </row>
    <row r="18" spans="1:23" x14ac:dyDescent="0.25">
      <c r="A18" s="37">
        <v>160809</v>
      </c>
      <c r="B18" s="37" t="s">
        <v>832</v>
      </c>
      <c r="C18" s="38" t="s">
        <v>833</v>
      </c>
      <c r="D18" s="39" t="s">
        <v>16</v>
      </c>
      <c r="E18" s="39" t="s">
        <v>615</v>
      </c>
      <c r="F18" s="39" t="s">
        <v>831</v>
      </c>
      <c r="G18" s="39" t="s">
        <v>834</v>
      </c>
      <c r="H18" s="39" t="s">
        <v>835</v>
      </c>
      <c r="I18" s="39" t="s">
        <v>21</v>
      </c>
      <c r="J18" s="39" t="s">
        <v>22</v>
      </c>
      <c r="K18" s="40">
        <v>1</v>
      </c>
      <c r="L18" s="39">
        <v>372976</v>
      </c>
      <c r="M18" s="39">
        <v>409275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161983</v>
      </c>
      <c r="B19" s="37" t="s">
        <v>836</v>
      </c>
      <c r="C19" s="38" t="s">
        <v>837</v>
      </c>
      <c r="D19" s="39" t="s">
        <v>16</v>
      </c>
      <c r="E19" s="39" t="s">
        <v>615</v>
      </c>
      <c r="F19" s="39" t="s">
        <v>831</v>
      </c>
      <c r="G19" s="39" t="s">
        <v>838</v>
      </c>
      <c r="H19" s="39" t="s">
        <v>839</v>
      </c>
      <c r="I19" s="39" t="s">
        <v>21</v>
      </c>
      <c r="J19" s="39" t="s">
        <v>22</v>
      </c>
      <c r="K19" s="40">
        <v>9</v>
      </c>
      <c r="L19" s="39">
        <v>386182</v>
      </c>
      <c r="M19" s="39">
        <v>411450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163647</v>
      </c>
      <c r="B20" s="37" t="s">
        <v>840</v>
      </c>
      <c r="C20" s="38" t="s">
        <v>841</v>
      </c>
      <c r="D20" s="39" t="s">
        <v>16</v>
      </c>
      <c r="E20" s="39" t="s">
        <v>615</v>
      </c>
      <c r="F20" s="39" t="s">
        <v>831</v>
      </c>
      <c r="G20" s="39" t="s">
        <v>842</v>
      </c>
      <c r="H20" s="39" t="s">
        <v>843</v>
      </c>
      <c r="I20" s="39" t="s">
        <v>21</v>
      </c>
      <c r="J20" s="39" t="s">
        <v>22</v>
      </c>
      <c r="K20" s="40">
        <v>24</v>
      </c>
      <c r="L20" s="39">
        <v>399571</v>
      </c>
      <c r="M20" s="39">
        <v>409348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</sheetData>
  <sheetProtection algorithmName="SHA-512" hashValue="KqSdLjNJU028x4NzjwCeXVfU0K6bda+XnDJ7JdsTQceUX+aHOxMs+UwPg2gVFc+Y8NlKqxfL2dh+hwY5mRCnsg==" saltValue="pGdy0VWWmJzVxbv6nnpE7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25"/>
  <sheetViews>
    <sheetView topLeftCell="H12" workbookViewId="0">
      <selection activeCell="S19" sqref="S19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1556</v>
      </c>
      <c r="B2" s="1">
        <f>M14</f>
        <v>10</v>
      </c>
      <c r="C2" s="1" t="str">
        <f>E16</f>
        <v>LWÓWECKI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ROUND(SUM(Q16:Q25)*60,2)</f>
        <v>0</v>
      </c>
      <c r="K4" s="2">
        <f>SUM(R16:R25)*60</f>
        <v>0</v>
      </c>
      <c r="L4" s="29">
        <f>SUM(S16:S25)*60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ROUND(SUM(U16:U25)*60,2)</f>
        <v>0</v>
      </c>
      <c r="K5" s="2">
        <f>SUM(V16:V25)*60</f>
        <v>0</v>
      </c>
      <c r="L5" s="29">
        <f>SUM(W16:W25)*60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10</v>
      </c>
      <c r="N14" s="23">
        <f>SUM(N16:N25)</f>
        <v>10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147007</v>
      </c>
      <c r="B16" s="37" t="s">
        <v>92</v>
      </c>
      <c r="C16" s="38" t="s">
        <v>93</v>
      </c>
      <c r="D16" s="39" t="s">
        <v>16</v>
      </c>
      <c r="E16" s="39" t="s">
        <v>94</v>
      </c>
      <c r="F16" s="39" t="s">
        <v>95</v>
      </c>
      <c r="G16" s="39" t="s">
        <v>96</v>
      </c>
      <c r="H16" s="39" t="s">
        <v>97</v>
      </c>
      <c r="I16" s="39" t="s">
        <v>21</v>
      </c>
      <c r="J16" s="39" t="s">
        <v>22</v>
      </c>
      <c r="K16" s="40">
        <v>95</v>
      </c>
      <c r="L16" s="39">
        <v>250405</v>
      </c>
      <c r="M16" s="39">
        <v>363079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147339</v>
      </c>
      <c r="B17" s="37" t="s">
        <v>98</v>
      </c>
      <c r="C17" s="38" t="s">
        <v>99</v>
      </c>
      <c r="D17" s="39" t="s">
        <v>16</v>
      </c>
      <c r="E17" s="39" t="s">
        <v>94</v>
      </c>
      <c r="F17" s="39" t="s">
        <v>95</v>
      </c>
      <c r="G17" s="39" t="s">
        <v>100</v>
      </c>
      <c r="H17" s="39" t="s">
        <v>101</v>
      </c>
      <c r="I17" s="39" t="s">
        <v>21</v>
      </c>
      <c r="J17" s="39" t="s">
        <v>22</v>
      </c>
      <c r="K17" s="40">
        <v>169</v>
      </c>
      <c r="L17" s="39">
        <v>249696</v>
      </c>
      <c r="M17" s="39">
        <v>359941</v>
      </c>
      <c r="N17" s="39">
        <v>1</v>
      </c>
      <c r="O17" s="41"/>
      <c r="P17" s="41"/>
      <c r="Q17" s="41"/>
      <c r="R17" s="25">
        <f t="shared" ref="R17:R25" si="1">ROUND(Q17*0.23,2)</f>
        <v>0</v>
      </c>
      <c r="S17" s="26">
        <f t="shared" ref="S17:S25" si="2">ROUND(Q17,2)+R17</f>
        <v>0</v>
      </c>
      <c r="T17" s="41"/>
      <c r="U17" s="41"/>
      <c r="V17" s="25">
        <f t="shared" ref="V17:V25" si="3">ROUND(U17*0.23,2)</f>
        <v>0</v>
      </c>
      <c r="W17" s="26">
        <f t="shared" ref="W17:W25" si="4">ROUND(U17,2)+V17</f>
        <v>0</v>
      </c>
    </row>
    <row r="18" spans="1:23" x14ac:dyDescent="0.25">
      <c r="A18" s="37">
        <v>148701</v>
      </c>
      <c r="B18" s="37" t="s">
        <v>162</v>
      </c>
      <c r="C18" s="38" t="s">
        <v>163</v>
      </c>
      <c r="D18" s="39" t="s">
        <v>16</v>
      </c>
      <c r="E18" s="39" t="s">
        <v>94</v>
      </c>
      <c r="F18" s="39" t="s">
        <v>164</v>
      </c>
      <c r="G18" s="39" t="s">
        <v>165</v>
      </c>
      <c r="H18" s="39" t="s">
        <v>166</v>
      </c>
      <c r="I18" s="39" t="s">
        <v>21</v>
      </c>
      <c r="J18" s="39" t="s">
        <v>22</v>
      </c>
      <c r="K18" s="40">
        <v>23</v>
      </c>
      <c r="L18" s="39">
        <v>260913</v>
      </c>
      <c r="M18" s="39">
        <v>359200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151201</v>
      </c>
      <c r="B19" s="37" t="s">
        <v>167</v>
      </c>
      <c r="C19" s="38" t="s">
        <v>168</v>
      </c>
      <c r="D19" s="39" t="s">
        <v>16</v>
      </c>
      <c r="E19" s="39" t="s">
        <v>94</v>
      </c>
      <c r="F19" s="39" t="s">
        <v>169</v>
      </c>
      <c r="G19" s="39" t="s">
        <v>170</v>
      </c>
      <c r="H19" s="39" t="s">
        <v>171</v>
      </c>
      <c r="I19" s="39" t="s">
        <v>21</v>
      </c>
      <c r="J19" s="39" t="s">
        <v>22</v>
      </c>
      <c r="K19" s="40">
        <v>149</v>
      </c>
      <c r="L19" s="39">
        <v>255153</v>
      </c>
      <c r="M19" s="39">
        <v>368810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151586</v>
      </c>
      <c r="B20" s="37" t="s">
        <v>172</v>
      </c>
      <c r="C20" s="38" t="s">
        <v>173</v>
      </c>
      <c r="D20" s="39" t="s">
        <v>16</v>
      </c>
      <c r="E20" s="39" t="s">
        <v>94</v>
      </c>
      <c r="F20" s="39" t="s">
        <v>169</v>
      </c>
      <c r="G20" s="39" t="s">
        <v>174</v>
      </c>
      <c r="H20" s="39" t="s">
        <v>175</v>
      </c>
      <c r="I20" s="39" t="s">
        <v>21</v>
      </c>
      <c r="J20" s="39" t="s">
        <v>22</v>
      </c>
      <c r="K20" s="40">
        <v>58</v>
      </c>
      <c r="L20" s="39">
        <v>257250</v>
      </c>
      <c r="M20" s="39">
        <v>362460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152462</v>
      </c>
      <c r="B21" s="37" t="s">
        <v>180</v>
      </c>
      <c r="C21" s="38" t="s">
        <v>181</v>
      </c>
      <c r="D21" s="39" t="s">
        <v>16</v>
      </c>
      <c r="E21" s="39" t="s">
        <v>94</v>
      </c>
      <c r="F21" s="39" t="s">
        <v>169</v>
      </c>
      <c r="G21" s="39" t="s">
        <v>182</v>
      </c>
      <c r="H21" s="39" t="s">
        <v>183</v>
      </c>
      <c r="I21" s="39" t="s">
        <v>21</v>
      </c>
      <c r="J21" s="39" t="s">
        <v>22</v>
      </c>
      <c r="K21" s="40">
        <v>32</v>
      </c>
      <c r="L21" s="39">
        <v>259119</v>
      </c>
      <c r="M21" s="39">
        <v>373969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153554</v>
      </c>
      <c r="B22" s="37" t="s">
        <v>194</v>
      </c>
      <c r="C22" s="38" t="s">
        <v>195</v>
      </c>
      <c r="D22" s="39" t="s">
        <v>16</v>
      </c>
      <c r="E22" s="39" t="s">
        <v>94</v>
      </c>
      <c r="F22" s="39" t="s">
        <v>196</v>
      </c>
      <c r="G22" s="39" t="s">
        <v>197</v>
      </c>
      <c r="H22" s="39" t="s">
        <v>198</v>
      </c>
      <c r="I22" s="39" t="s">
        <v>21</v>
      </c>
      <c r="J22" s="39" t="s">
        <v>22</v>
      </c>
      <c r="K22" s="40">
        <v>1</v>
      </c>
      <c r="L22" s="39">
        <v>244146</v>
      </c>
      <c r="M22" s="39">
        <v>351900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154041</v>
      </c>
      <c r="B23" s="37" t="s">
        <v>199</v>
      </c>
      <c r="C23" s="38" t="s">
        <v>200</v>
      </c>
      <c r="D23" s="39" t="s">
        <v>16</v>
      </c>
      <c r="E23" s="39" t="s">
        <v>94</v>
      </c>
      <c r="F23" s="39" t="s">
        <v>196</v>
      </c>
      <c r="G23" s="39" t="s">
        <v>201</v>
      </c>
      <c r="H23" s="39" t="s">
        <v>202</v>
      </c>
      <c r="I23" s="39" t="s">
        <v>21</v>
      </c>
      <c r="J23" s="39" t="s">
        <v>22</v>
      </c>
      <c r="K23" s="40">
        <v>33</v>
      </c>
      <c r="L23" s="39">
        <v>244348</v>
      </c>
      <c r="M23" s="39">
        <v>347249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154605</v>
      </c>
      <c r="B24" s="37" t="s">
        <v>203</v>
      </c>
      <c r="C24" s="38" t="s">
        <v>204</v>
      </c>
      <c r="D24" s="39" t="s">
        <v>16</v>
      </c>
      <c r="E24" s="39" t="s">
        <v>94</v>
      </c>
      <c r="F24" s="39" t="s">
        <v>196</v>
      </c>
      <c r="G24" s="39" t="s">
        <v>205</v>
      </c>
      <c r="H24" s="39" t="s">
        <v>206</v>
      </c>
      <c r="I24" s="39" t="s">
        <v>21</v>
      </c>
      <c r="J24" s="39" t="s">
        <v>22</v>
      </c>
      <c r="K24" s="40">
        <v>125</v>
      </c>
      <c r="L24" s="39">
        <v>250290</v>
      </c>
      <c r="M24" s="39">
        <v>349051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155552</v>
      </c>
      <c r="B25" s="37" t="s">
        <v>371</v>
      </c>
      <c r="C25" s="38" t="s">
        <v>372</v>
      </c>
      <c r="D25" s="39" t="s">
        <v>16</v>
      </c>
      <c r="E25" s="39" t="s">
        <v>94</v>
      </c>
      <c r="F25" s="39" t="s">
        <v>373</v>
      </c>
      <c r="G25" s="39" t="s">
        <v>374</v>
      </c>
      <c r="H25" s="39" t="s">
        <v>375</v>
      </c>
      <c r="I25" s="39" t="s">
        <v>21</v>
      </c>
      <c r="J25" s="39" t="s">
        <v>22</v>
      </c>
      <c r="K25" s="40">
        <v>50</v>
      </c>
      <c r="L25" s="39">
        <v>263979</v>
      </c>
      <c r="M25" s="39">
        <v>351132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</sheetData>
  <sheetProtection algorithmName="SHA-512" hashValue="YlrKmOcXC78fNT2b1bakmKNlTCGYCbSKfA1KcRcUKRN7iMX3LJtqnmGY/Tl1VBllsIjWkF7FUH0whtqVqvIyGQ==" saltValue="UlFrBzdY//D9q3IzA0IIN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29"/>
  <sheetViews>
    <sheetView topLeftCell="H15" workbookViewId="0">
      <selection activeCell="R19" sqref="R19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1557</v>
      </c>
      <c r="B2" s="1">
        <f>M14</f>
        <v>14</v>
      </c>
      <c r="C2" s="1" t="str">
        <f>E16</f>
        <v>LWÓWECKI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ROUND(SUM(Q16:Q29)*60,2)</f>
        <v>0</v>
      </c>
      <c r="K4" s="2">
        <f>SUM(R16:R29)*60</f>
        <v>0</v>
      </c>
      <c r="L4" s="29">
        <f>SUM(S16:S29)*60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ROUND(SUM(U16:U29)*60,2)</f>
        <v>0</v>
      </c>
      <c r="K5" s="2">
        <f>SUM(V16:V29)*60</f>
        <v>0</v>
      </c>
      <c r="L5" s="29">
        <f>SUM(W16:W29)*60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14</v>
      </c>
      <c r="N14" s="23">
        <f>SUM(N16:N29)</f>
        <v>14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151909</v>
      </c>
      <c r="B16" s="37" t="s">
        <v>176</v>
      </c>
      <c r="C16" s="38" t="s">
        <v>177</v>
      </c>
      <c r="D16" s="39" t="s">
        <v>16</v>
      </c>
      <c r="E16" s="39" t="s">
        <v>94</v>
      </c>
      <c r="F16" s="39" t="s">
        <v>169</v>
      </c>
      <c r="G16" s="39" t="s">
        <v>178</v>
      </c>
      <c r="H16" s="39" t="s">
        <v>179</v>
      </c>
      <c r="I16" s="39" t="s">
        <v>21</v>
      </c>
      <c r="J16" s="39" t="s">
        <v>22</v>
      </c>
      <c r="K16" s="40">
        <v>48</v>
      </c>
      <c r="L16" s="39">
        <v>259787</v>
      </c>
      <c r="M16" s="39">
        <v>368080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152618</v>
      </c>
      <c r="B17" s="37" t="s">
        <v>184</v>
      </c>
      <c r="C17" s="38" t="s">
        <v>185</v>
      </c>
      <c r="D17" s="39" t="s">
        <v>16</v>
      </c>
      <c r="E17" s="39" t="s">
        <v>94</v>
      </c>
      <c r="F17" s="39" t="s">
        <v>169</v>
      </c>
      <c r="G17" s="39" t="s">
        <v>186</v>
      </c>
      <c r="H17" s="39" t="s">
        <v>187</v>
      </c>
      <c r="I17" s="39" t="s">
        <v>21</v>
      </c>
      <c r="J17" s="39" t="s">
        <v>22</v>
      </c>
      <c r="K17" s="40">
        <v>133</v>
      </c>
      <c r="L17" s="39">
        <v>267444</v>
      </c>
      <c r="M17" s="39">
        <v>369547</v>
      </c>
      <c r="N17" s="39">
        <v>1</v>
      </c>
      <c r="O17" s="41"/>
      <c r="P17" s="41"/>
      <c r="Q17" s="41"/>
      <c r="R17" s="25">
        <f t="shared" ref="R17:R29" si="1">ROUND(Q17*0.23,2)</f>
        <v>0</v>
      </c>
      <c r="S17" s="26">
        <f t="shared" ref="S17:S29" si="2">ROUND(Q17,2)+R17</f>
        <v>0</v>
      </c>
      <c r="T17" s="41"/>
      <c r="U17" s="41"/>
      <c r="V17" s="25">
        <f t="shared" ref="V17:V29" si="3">ROUND(U17*0.23,2)</f>
        <v>0</v>
      </c>
      <c r="W17" s="26">
        <f t="shared" ref="W17:W29" si="4">ROUND(U17,2)+V17</f>
        <v>0</v>
      </c>
    </row>
    <row r="18" spans="1:23" x14ac:dyDescent="0.25">
      <c r="A18" s="37">
        <v>146471</v>
      </c>
      <c r="B18" s="37" t="s">
        <v>1184</v>
      </c>
      <c r="C18" s="38" t="s">
        <v>1185</v>
      </c>
      <c r="D18" s="39" t="s">
        <v>16</v>
      </c>
      <c r="E18" s="39" t="s">
        <v>94</v>
      </c>
      <c r="F18" s="39" t="s">
        <v>95</v>
      </c>
      <c r="G18" s="39" t="s">
        <v>1186</v>
      </c>
      <c r="H18" s="39" t="s">
        <v>95</v>
      </c>
      <c r="I18" s="39" t="s">
        <v>359</v>
      </c>
      <c r="J18" s="39" t="s">
        <v>360</v>
      </c>
      <c r="K18" s="40">
        <v>16</v>
      </c>
      <c r="L18" s="39">
        <v>248847</v>
      </c>
      <c r="M18" s="39">
        <v>357743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146540</v>
      </c>
      <c r="B19" s="37" t="s">
        <v>1187</v>
      </c>
      <c r="C19" s="38" t="s">
        <v>1188</v>
      </c>
      <c r="D19" s="39" t="s">
        <v>16</v>
      </c>
      <c r="E19" s="39" t="s">
        <v>94</v>
      </c>
      <c r="F19" s="39" t="s">
        <v>95</v>
      </c>
      <c r="G19" s="39" t="s">
        <v>1186</v>
      </c>
      <c r="H19" s="39" t="s">
        <v>95</v>
      </c>
      <c r="I19" s="39" t="s">
        <v>1189</v>
      </c>
      <c r="J19" s="39" t="s">
        <v>1190</v>
      </c>
      <c r="K19" s="40">
        <v>11</v>
      </c>
      <c r="L19" s="39">
        <v>248815</v>
      </c>
      <c r="M19" s="39">
        <v>357805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146542</v>
      </c>
      <c r="B20" s="37" t="s">
        <v>1191</v>
      </c>
      <c r="C20" s="38" t="s">
        <v>1192</v>
      </c>
      <c r="D20" s="39" t="s">
        <v>16</v>
      </c>
      <c r="E20" s="39" t="s">
        <v>94</v>
      </c>
      <c r="F20" s="39" t="s">
        <v>95</v>
      </c>
      <c r="G20" s="39" t="s">
        <v>1186</v>
      </c>
      <c r="H20" s="39" t="s">
        <v>95</v>
      </c>
      <c r="I20" s="39" t="s">
        <v>1189</v>
      </c>
      <c r="J20" s="39" t="s">
        <v>1190</v>
      </c>
      <c r="K20" s="40">
        <v>17</v>
      </c>
      <c r="L20" s="39">
        <v>248536</v>
      </c>
      <c r="M20" s="39">
        <v>358027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147705</v>
      </c>
      <c r="B21" s="37" t="s">
        <v>1242</v>
      </c>
      <c r="C21" s="38" t="s">
        <v>1243</v>
      </c>
      <c r="D21" s="39" t="s">
        <v>16</v>
      </c>
      <c r="E21" s="39" t="s">
        <v>94</v>
      </c>
      <c r="F21" s="39" t="s">
        <v>164</v>
      </c>
      <c r="G21" s="39" t="s">
        <v>1244</v>
      </c>
      <c r="H21" s="39" t="s">
        <v>164</v>
      </c>
      <c r="I21" s="39" t="s">
        <v>1160</v>
      </c>
      <c r="J21" s="39" t="s">
        <v>1161</v>
      </c>
      <c r="K21" s="40">
        <v>9</v>
      </c>
      <c r="L21" s="39">
        <v>255230</v>
      </c>
      <c r="M21" s="39">
        <v>355144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147750</v>
      </c>
      <c r="B22" s="37" t="s">
        <v>1245</v>
      </c>
      <c r="C22" s="38" t="s">
        <v>1246</v>
      </c>
      <c r="D22" s="39" t="s">
        <v>16</v>
      </c>
      <c r="E22" s="39" t="s">
        <v>94</v>
      </c>
      <c r="F22" s="39" t="s">
        <v>164</v>
      </c>
      <c r="G22" s="39" t="s">
        <v>1244</v>
      </c>
      <c r="H22" s="39" t="s">
        <v>164</v>
      </c>
      <c r="I22" s="39" t="s">
        <v>889</v>
      </c>
      <c r="J22" s="39" t="s">
        <v>890</v>
      </c>
      <c r="K22" s="40">
        <v>5</v>
      </c>
      <c r="L22" s="39">
        <v>255161</v>
      </c>
      <c r="M22" s="39">
        <v>355085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149480</v>
      </c>
      <c r="B23" s="37" t="s">
        <v>1248</v>
      </c>
      <c r="C23" s="38" t="s">
        <v>1249</v>
      </c>
      <c r="D23" s="39" t="s">
        <v>16</v>
      </c>
      <c r="E23" s="39" t="s">
        <v>94</v>
      </c>
      <c r="F23" s="39" t="s">
        <v>169</v>
      </c>
      <c r="G23" s="39" t="s">
        <v>1247</v>
      </c>
      <c r="H23" s="39" t="s">
        <v>169</v>
      </c>
      <c r="I23" s="39" t="s">
        <v>1250</v>
      </c>
      <c r="J23" s="39" t="s">
        <v>1251</v>
      </c>
      <c r="K23" s="40">
        <v>11</v>
      </c>
      <c r="L23" s="39">
        <v>261209</v>
      </c>
      <c r="M23" s="39">
        <v>365877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150344</v>
      </c>
      <c r="B24" s="37" t="s">
        <v>1252</v>
      </c>
      <c r="C24" s="38" t="s">
        <v>1253</v>
      </c>
      <c r="D24" s="39" t="s">
        <v>16</v>
      </c>
      <c r="E24" s="39" t="s">
        <v>94</v>
      </c>
      <c r="F24" s="39" t="s">
        <v>169</v>
      </c>
      <c r="G24" s="39" t="s">
        <v>1247</v>
      </c>
      <c r="H24" s="39" t="s">
        <v>169</v>
      </c>
      <c r="I24" s="39" t="s">
        <v>1254</v>
      </c>
      <c r="J24" s="39" t="s">
        <v>1255</v>
      </c>
      <c r="K24" s="40">
        <v>11</v>
      </c>
      <c r="L24" s="39">
        <v>263167</v>
      </c>
      <c r="M24" s="39">
        <v>366639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150345</v>
      </c>
      <c r="B25" s="37" t="s">
        <v>1256</v>
      </c>
      <c r="C25" s="38" t="s">
        <v>1257</v>
      </c>
      <c r="D25" s="39" t="s">
        <v>16</v>
      </c>
      <c r="E25" s="39" t="s">
        <v>94</v>
      </c>
      <c r="F25" s="39" t="s">
        <v>169</v>
      </c>
      <c r="G25" s="39" t="s">
        <v>1247</v>
      </c>
      <c r="H25" s="39" t="s">
        <v>169</v>
      </c>
      <c r="I25" s="39" t="s">
        <v>1254</v>
      </c>
      <c r="J25" s="39" t="s">
        <v>1255</v>
      </c>
      <c r="K25" s="40">
        <v>8</v>
      </c>
      <c r="L25" s="39">
        <v>263234</v>
      </c>
      <c r="M25" s="39">
        <v>366564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149501</v>
      </c>
      <c r="B26" s="37" t="s">
        <v>1258</v>
      </c>
      <c r="C26" s="38" t="s">
        <v>1259</v>
      </c>
      <c r="D26" s="39" t="s">
        <v>16</v>
      </c>
      <c r="E26" s="39" t="s">
        <v>94</v>
      </c>
      <c r="F26" s="39" t="s">
        <v>169</v>
      </c>
      <c r="G26" s="39" t="s">
        <v>1247</v>
      </c>
      <c r="H26" s="39" t="s">
        <v>169</v>
      </c>
      <c r="I26" s="39" t="s">
        <v>192</v>
      </c>
      <c r="J26" s="39" t="s">
        <v>193</v>
      </c>
      <c r="K26" s="40">
        <v>1</v>
      </c>
      <c r="L26" s="39">
        <v>261107</v>
      </c>
      <c r="M26" s="39">
        <v>365816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152977</v>
      </c>
      <c r="B27" s="37" t="s">
        <v>1260</v>
      </c>
      <c r="C27" s="38" t="s">
        <v>1261</v>
      </c>
      <c r="D27" s="39" t="s">
        <v>16</v>
      </c>
      <c r="E27" s="39" t="s">
        <v>94</v>
      </c>
      <c r="F27" s="39" t="s">
        <v>196</v>
      </c>
      <c r="G27" s="39" t="s">
        <v>1262</v>
      </c>
      <c r="H27" s="39" t="s">
        <v>196</v>
      </c>
      <c r="I27" s="39" t="s">
        <v>1263</v>
      </c>
      <c r="J27" s="39" t="s">
        <v>1264</v>
      </c>
      <c r="K27" s="40">
        <v>32</v>
      </c>
      <c r="L27" s="39">
        <v>246274</v>
      </c>
      <c r="M27" s="39">
        <v>351400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152829</v>
      </c>
      <c r="B28" s="37" t="s">
        <v>1265</v>
      </c>
      <c r="C28" s="38" t="s">
        <v>1266</v>
      </c>
      <c r="D28" s="39" t="s">
        <v>16</v>
      </c>
      <c r="E28" s="39" t="s">
        <v>94</v>
      </c>
      <c r="F28" s="39" t="s">
        <v>196</v>
      </c>
      <c r="G28" s="39" t="s">
        <v>1262</v>
      </c>
      <c r="H28" s="39" t="s">
        <v>196</v>
      </c>
      <c r="I28" s="39" t="s">
        <v>1267</v>
      </c>
      <c r="J28" s="39" t="s">
        <v>1268</v>
      </c>
      <c r="K28" s="40">
        <v>2</v>
      </c>
      <c r="L28" s="39">
        <v>245787</v>
      </c>
      <c r="M28" s="39">
        <v>350567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154994</v>
      </c>
      <c r="B29" s="37" t="s">
        <v>1322</v>
      </c>
      <c r="C29" s="38" t="s">
        <v>1323</v>
      </c>
      <c r="D29" s="39" t="s">
        <v>16</v>
      </c>
      <c r="E29" s="39" t="s">
        <v>94</v>
      </c>
      <c r="F29" s="39" t="s">
        <v>373</v>
      </c>
      <c r="G29" s="39" t="s">
        <v>1324</v>
      </c>
      <c r="H29" s="39" t="s">
        <v>373</v>
      </c>
      <c r="I29" s="39" t="s">
        <v>1311</v>
      </c>
      <c r="J29" s="39" t="s">
        <v>1312</v>
      </c>
      <c r="K29" s="40">
        <v>10</v>
      </c>
      <c r="L29" s="39">
        <v>266697</v>
      </c>
      <c r="M29" s="39">
        <v>355250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</sheetData>
  <sheetProtection algorithmName="SHA-512" hashValue="89dGI9TDzqhr/3czjvix0lNDoJSLvcmauY+Y0L8gWSYFv7zDcGTHlj02HU9MCHrcn1CNRiItUVYOi8toqU5jxA==" saltValue="JZ6F1ZkyVenvr7pTzpF14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>
      <selection activeCell="A2" sqref="A2:F26"/>
    </sheetView>
  </sheetViews>
  <sheetFormatPr defaultRowHeight="15" x14ac:dyDescent="0.25"/>
  <cols>
    <col min="2" max="2" width="12.85546875" bestFit="1" customWidth="1"/>
    <col min="3" max="3" width="7" customWidth="1"/>
    <col min="4" max="4" width="15.28515625" bestFit="1" customWidth="1"/>
    <col min="5" max="5" width="22.5703125" bestFit="1" customWidth="1"/>
    <col min="6" max="6" width="23.42578125" bestFit="1" customWidth="1"/>
  </cols>
  <sheetData>
    <row r="1" spans="1:6" x14ac:dyDescent="0.25">
      <c r="D1">
        <f>SUM(D3:D26)</f>
        <v>356</v>
      </c>
    </row>
    <row r="2" spans="1:6" x14ac:dyDescent="0.25">
      <c r="A2" t="s">
        <v>1542</v>
      </c>
      <c r="B2" t="s">
        <v>1543</v>
      </c>
      <c r="C2" t="s">
        <v>1544</v>
      </c>
      <c r="D2" t="s">
        <v>1545</v>
      </c>
      <c r="E2" t="s">
        <v>1546</v>
      </c>
      <c r="F2" t="s">
        <v>1547</v>
      </c>
    </row>
    <row r="3" spans="1:6" x14ac:dyDescent="0.25">
      <c r="A3">
        <v>1</v>
      </c>
      <c r="B3" t="s">
        <v>1549</v>
      </c>
      <c r="C3" t="s">
        <v>1548</v>
      </c>
      <c r="D3">
        <v>8</v>
      </c>
      <c r="E3" t="s">
        <v>16</v>
      </c>
      <c r="F3" t="s">
        <v>40</v>
      </c>
    </row>
    <row r="4" spans="1:6" x14ac:dyDescent="0.25">
      <c r="A4">
        <v>2</v>
      </c>
      <c r="B4" t="s">
        <v>1550</v>
      </c>
      <c r="C4" t="s">
        <v>1548</v>
      </c>
      <c r="D4">
        <v>17</v>
      </c>
      <c r="E4" t="s">
        <v>16</v>
      </c>
      <c r="F4" t="s">
        <v>40</v>
      </c>
    </row>
    <row r="5" spans="1:6" x14ac:dyDescent="0.25">
      <c r="A5">
        <v>3</v>
      </c>
      <c r="B5" t="s">
        <v>1551</v>
      </c>
      <c r="C5" t="s">
        <v>1548</v>
      </c>
      <c r="D5">
        <v>17</v>
      </c>
      <c r="E5" t="s">
        <v>16</v>
      </c>
      <c r="F5" t="s">
        <v>78</v>
      </c>
    </row>
    <row r="6" spans="1:6" x14ac:dyDescent="0.25">
      <c r="A6">
        <v>4</v>
      </c>
      <c r="B6" t="s">
        <v>1552</v>
      </c>
      <c r="C6" t="s">
        <v>1548</v>
      </c>
      <c r="D6">
        <v>16</v>
      </c>
      <c r="E6" t="s">
        <v>16</v>
      </c>
      <c r="F6" t="s">
        <v>23</v>
      </c>
    </row>
    <row r="7" spans="1:6" x14ac:dyDescent="0.25">
      <c r="A7">
        <v>5</v>
      </c>
      <c r="B7" t="s">
        <v>1553</v>
      </c>
      <c r="C7" t="s">
        <v>1548</v>
      </c>
      <c r="D7">
        <v>22</v>
      </c>
      <c r="E7" t="s">
        <v>16</v>
      </c>
      <c r="F7" t="s">
        <v>23</v>
      </c>
    </row>
    <row r="8" spans="1:6" x14ac:dyDescent="0.25">
      <c r="A8">
        <v>6</v>
      </c>
      <c r="B8" t="s">
        <v>1554</v>
      </c>
      <c r="C8" t="s">
        <v>1548</v>
      </c>
      <c r="D8">
        <v>8</v>
      </c>
      <c r="E8" t="s">
        <v>16</v>
      </c>
      <c r="F8" t="s">
        <v>117</v>
      </c>
    </row>
    <row r="9" spans="1:6" x14ac:dyDescent="0.25">
      <c r="A9">
        <v>7</v>
      </c>
      <c r="B9" t="s">
        <v>1555</v>
      </c>
      <c r="C9" t="s">
        <v>1548</v>
      </c>
      <c r="D9">
        <v>14</v>
      </c>
      <c r="E9" t="s">
        <v>16</v>
      </c>
      <c r="F9" t="s">
        <v>131</v>
      </c>
    </row>
    <row r="10" spans="1:6" x14ac:dyDescent="0.25">
      <c r="A10">
        <v>8</v>
      </c>
      <c r="B10" t="s">
        <v>1556</v>
      </c>
      <c r="C10" t="s">
        <v>1548</v>
      </c>
      <c r="D10">
        <v>10</v>
      </c>
      <c r="E10" t="s">
        <v>16</v>
      </c>
      <c r="F10" t="s">
        <v>94</v>
      </c>
    </row>
    <row r="11" spans="1:6" x14ac:dyDescent="0.25">
      <c r="A11">
        <v>9</v>
      </c>
      <c r="B11" t="s">
        <v>1557</v>
      </c>
      <c r="C11" t="s">
        <v>1548</v>
      </c>
      <c r="D11">
        <v>14</v>
      </c>
      <c r="E11" t="s">
        <v>16</v>
      </c>
      <c r="F11" t="s">
        <v>94</v>
      </c>
    </row>
    <row r="12" spans="1:6" x14ac:dyDescent="0.25">
      <c r="A12">
        <v>10</v>
      </c>
      <c r="B12" t="s">
        <v>1558</v>
      </c>
      <c r="C12" t="s">
        <v>1548</v>
      </c>
      <c r="D12">
        <v>5</v>
      </c>
      <c r="E12" t="s">
        <v>16</v>
      </c>
      <c r="F12" t="s">
        <v>615</v>
      </c>
    </row>
    <row r="13" spans="1:6" x14ac:dyDescent="0.25">
      <c r="A13">
        <v>11</v>
      </c>
      <c r="B13" t="s">
        <v>1559</v>
      </c>
      <c r="C13" t="s">
        <v>1548</v>
      </c>
      <c r="D13">
        <v>9</v>
      </c>
      <c r="E13" t="s">
        <v>16</v>
      </c>
      <c r="F13" t="s">
        <v>615</v>
      </c>
    </row>
    <row r="14" spans="1:6" x14ac:dyDescent="0.25">
      <c r="A14">
        <v>12</v>
      </c>
      <c r="B14" t="s">
        <v>1560</v>
      </c>
      <c r="C14" t="s">
        <v>1548</v>
      </c>
      <c r="D14">
        <v>29</v>
      </c>
      <c r="E14" t="s">
        <v>16</v>
      </c>
      <c r="F14" t="s">
        <v>395</v>
      </c>
    </row>
    <row r="15" spans="1:6" x14ac:dyDescent="0.25">
      <c r="A15">
        <v>13</v>
      </c>
      <c r="B15" t="s">
        <v>1561</v>
      </c>
      <c r="C15" t="s">
        <v>1548</v>
      </c>
      <c r="D15">
        <v>13</v>
      </c>
      <c r="E15" t="s">
        <v>16</v>
      </c>
      <c r="F15" t="s">
        <v>699</v>
      </c>
    </row>
    <row r="16" spans="1:6" x14ac:dyDescent="0.25">
      <c r="A16">
        <v>14</v>
      </c>
      <c r="B16" t="s">
        <v>1562</v>
      </c>
      <c r="C16" t="s">
        <v>1548</v>
      </c>
      <c r="D16">
        <v>12</v>
      </c>
      <c r="E16" t="s">
        <v>16</v>
      </c>
      <c r="F16" t="s">
        <v>564</v>
      </c>
    </row>
    <row r="17" spans="1:6" x14ac:dyDescent="0.25">
      <c r="A17">
        <v>15</v>
      </c>
      <c r="B17" t="s">
        <v>1563</v>
      </c>
      <c r="C17" t="s">
        <v>1548</v>
      </c>
      <c r="D17">
        <v>8</v>
      </c>
      <c r="E17" t="s">
        <v>16</v>
      </c>
      <c r="F17" t="s">
        <v>496</v>
      </c>
    </row>
    <row r="18" spans="1:6" x14ac:dyDescent="0.25">
      <c r="A18">
        <v>16</v>
      </c>
      <c r="B18" t="s">
        <v>1564</v>
      </c>
      <c r="C18" t="s">
        <v>1548</v>
      </c>
      <c r="D18">
        <v>6</v>
      </c>
      <c r="E18" t="s">
        <v>16</v>
      </c>
      <c r="F18" t="s">
        <v>496</v>
      </c>
    </row>
    <row r="19" spans="1:6" x14ac:dyDescent="0.25">
      <c r="A19">
        <v>17</v>
      </c>
      <c r="B19" t="s">
        <v>1565</v>
      </c>
      <c r="C19" t="s">
        <v>1548</v>
      </c>
      <c r="D19">
        <v>35</v>
      </c>
      <c r="E19" t="s">
        <v>16</v>
      </c>
      <c r="F19" t="s">
        <v>846</v>
      </c>
    </row>
    <row r="20" spans="1:6" x14ac:dyDescent="0.25">
      <c r="A20">
        <v>18</v>
      </c>
      <c r="B20" t="s">
        <v>1566</v>
      </c>
      <c r="C20" t="s">
        <v>1548</v>
      </c>
      <c r="D20">
        <v>24</v>
      </c>
      <c r="E20" t="s">
        <v>16</v>
      </c>
      <c r="F20" t="s">
        <v>600</v>
      </c>
    </row>
    <row r="21" spans="1:6" x14ac:dyDescent="0.25">
      <c r="A21">
        <v>19</v>
      </c>
      <c r="B21" t="s">
        <v>1567</v>
      </c>
      <c r="C21" t="s">
        <v>1548</v>
      </c>
      <c r="D21">
        <v>25</v>
      </c>
      <c r="E21" t="s">
        <v>16</v>
      </c>
      <c r="F21" t="s">
        <v>626</v>
      </c>
    </row>
    <row r="22" spans="1:6" x14ac:dyDescent="0.25">
      <c r="A22">
        <v>20</v>
      </c>
      <c r="B22" t="s">
        <v>1568</v>
      </c>
      <c r="C22" t="s">
        <v>1548</v>
      </c>
      <c r="D22">
        <v>20</v>
      </c>
      <c r="E22" t="s">
        <v>16</v>
      </c>
      <c r="F22" t="s">
        <v>626</v>
      </c>
    </row>
    <row r="23" spans="1:6" x14ac:dyDescent="0.25">
      <c r="A23">
        <v>21</v>
      </c>
      <c r="B23" t="s">
        <v>1570</v>
      </c>
      <c r="C23" t="s">
        <v>1548</v>
      </c>
      <c r="D23">
        <v>21</v>
      </c>
      <c r="E23" t="s">
        <v>16</v>
      </c>
      <c r="F23" t="s">
        <v>17</v>
      </c>
    </row>
    <row r="24" spans="1:6" x14ac:dyDescent="0.25">
      <c r="A24">
        <v>22</v>
      </c>
      <c r="B24" t="s">
        <v>1569</v>
      </c>
      <c r="C24" t="s">
        <v>1548</v>
      </c>
      <c r="D24">
        <v>5</v>
      </c>
      <c r="E24" t="s">
        <v>16</v>
      </c>
      <c r="F24" t="s">
        <v>17</v>
      </c>
    </row>
    <row r="25" spans="1:6" x14ac:dyDescent="0.25">
      <c r="A25">
        <v>23</v>
      </c>
      <c r="B25" t="s">
        <v>1571</v>
      </c>
      <c r="C25" t="s">
        <v>1548</v>
      </c>
      <c r="D25">
        <v>6</v>
      </c>
      <c r="E25" t="s">
        <v>16</v>
      </c>
      <c r="F25" t="s">
        <v>350</v>
      </c>
    </row>
    <row r="26" spans="1:6" x14ac:dyDescent="0.25">
      <c r="A26">
        <v>24</v>
      </c>
      <c r="B26" t="s">
        <v>1572</v>
      </c>
      <c r="C26" t="s">
        <v>1548</v>
      </c>
      <c r="D26">
        <v>12</v>
      </c>
      <c r="E26" t="s">
        <v>16</v>
      </c>
      <c r="F26" t="s">
        <v>350</v>
      </c>
    </row>
  </sheetData>
  <autoFilter ref="A2:F26" xr:uid="{00000000-0009-0000-0000-000000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29"/>
  <sheetViews>
    <sheetView topLeftCell="H15" workbookViewId="0">
      <selection activeCell="Q30" sqref="Q30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1555</v>
      </c>
      <c r="B2" s="1">
        <f>M14</f>
        <v>14</v>
      </c>
      <c r="C2" s="1" t="str">
        <f>E16</f>
        <v>LUBAŃSKI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ROUND(SUM(Q16:Q29)*60,2)</f>
        <v>0</v>
      </c>
      <c r="K4" s="2">
        <f>SUM(R16:R29)*60</f>
        <v>0</v>
      </c>
      <c r="L4" s="29">
        <f>SUM(S16:S29)*60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ROUND(SUM(U16:U29)*60,2)</f>
        <v>0</v>
      </c>
      <c r="K5" s="2">
        <f>SUM(V16:V29)*60</f>
        <v>0</v>
      </c>
      <c r="L5" s="29">
        <f>SUM(W16:W29)*60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14</v>
      </c>
      <c r="N14" s="23">
        <f>SUM(N16:N29)</f>
        <v>14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125938</v>
      </c>
      <c r="B16" s="37" t="s">
        <v>133</v>
      </c>
      <c r="C16" s="38" t="s">
        <v>134</v>
      </c>
      <c r="D16" s="39" t="s">
        <v>16</v>
      </c>
      <c r="E16" s="39" t="s">
        <v>131</v>
      </c>
      <c r="F16" s="39" t="s">
        <v>132</v>
      </c>
      <c r="G16" s="39" t="s">
        <v>135</v>
      </c>
      <c r="H16" s="39" t="s">
        <v>136</v>
      </c>
      <c r="I16" s="39" t="s">
        <v>137</v>
      </c>
      <c r="J16" s="39" t="s">
        <v>138</v>
      </c>
      <c r="K16" s="40">
        <v>3</v>
      </c>
      <c r="L16" s="39">
        <v>239942</v>
      </c>
      <c r="M16" s="39">
        <v>348040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126054</v>
      </c>
      <c r="B17" s="37" t="s">
        <v>141</v>
      </c>
      <c r="C17" s="38" t="s">
        <v>142</v>
      </c>
      <c r="D17" s="39" t="s">
        <v>16</v>
      </c>
      <c r="E17" s="39" t="s">
        <v>131</v>
      </c>
      <c r="F17" s="39" t="s">
        <v>132</v>
      </c>
      <c r="G17" s="39" t="s">
        <v>139</v>
      </c>
      <c r="H17" s="39" t="s">
        <v>140</v>
      </c>
      <c r="I17" s="39" t="s">
        <v>21</v>
      </c>
      <c r="J17" s="39" t="s">
        <v>22</v>
      </c>
      <c r="K17" s="40" t="s">
        <v>143</v>
      </c>
      <c r="L17" s="39">
        <v>237828</v>
      </c>
      <c r="M17" s="39">
        <v>357347</v>
      </c>
      <c r="N17" s="39">
        <v>1</v>
      </c>
      <c r="O17" s="41"/>
      <c r="P17" s="41"/>
      <c r="Q17" s="41"/>
      <c r="R17" s="25">
        <f t="shared" ref="R17:R29" si="1">ROUND(Q17*0.23,2)</f>
        <v>0</v>
      </c>
      <c r="S17" s="26">
        <f t="shared" ref="S17:S29" si="2">ROUND(Q17,2)+R17</f>
        <v>0</v>
      </c>
      <c r="T17" s="41"/>
      <c r="U17" s="41"/>
      <c r="V17" s="25">
        <f t="shared" ref="V17:V29" si="3">ROUND(U17*0.23,2)</f>
        <v>0</v>
      </c>
      <c r="W17" s="26">
        <f t="shared" ref="W17:W29" si="4">ROUND(U17,2)+V17</f>
        <v>0</v>
      </c>
    </row>
    <row r="18" spans="1:23" x14ac:dyDescent="0.25">
      <c r="A18" s="37">
        <v>126143</v>
      </c>
      <c r="B18" s="37" t="s">
        <v>144</v>
      </c>
      <c r="C18" s="38" t="s">
        <v>145</v>
      </c>
      <c r="D18" s="39" t="s">
        <v>16</v>
      </c>
      <c r="E18" s="39" t="s">
        <v>131</v>
      </c>
      <c r="F18" s="39" t="s">
        <v>132</v>
      </c>
      <c r="G18" s="39" t="s">
        <v>146</v>
      </c>
      <c r="H18" s="39" t="s">
        <v>147</v>
      </c>
      <c r="I18" s="39" t="s">
        <v>21</v>
      </c>
      <c r="J18" s="39" t="s">
        <v>22</v>
      </c>
      <c r="K18" s="40">
        <v>97</v>
      </c>
      <c r="L18" s="39">
        <v>241672</v>
      </c>
      <c r="M18" s="39">
        <v>356729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127050</v>
      </c>
      <c r="B19" s="37" t="s">
        <v>148</v>
      </c>
      <c r="C19" s="38" t="s">
        <v>149</v>
      </c>
      <c r="D19" s="39" t="s">
        <v>16</v>
      </c>
      <c r="E19" s="39" t="s">
        <v>131</v>
      </c>
      <c r="F19" s="39" t="s">
        <v>150</v>
      </c>
      <c r="G19" s="39" t="s">
        <v>151</v>
      </c>
      <c r="H19" s="39" t="s">
        <v>152</v>
      </c>
      <c r="I19" s="39" t="s">
        <v>21</v>
      </c>
      <c r="J19" s="39" t="s">
        <v>22</v>
      </c>
      <c r="K19" s="40">
        <v>40</v>
      </c>
      <c r="L19" s="39">
        <v>240735</v>
      </c>
      <c r="M19" s="39">
        <v>363986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127895</v>
      </c>
      <c r="B20" s="37" t="s">
        <v>153</v>
      </c>
      <c r="C20" s="38" t="s">
        <v>154</v>
      </c>
      <c r="D20" s="39" t="s">
        <v>16</v>
      </c>
      <c r="E20" s="39" t="s">
        <v>131</v>
      </c>
      <c r="F20" s="39" t="s">
        <v>150</v>
      </c>
      <c r="G20" s="39" t="s">
        <v>155</v>
      </c>
      <c r="H20" s="39" t="s">
        <v>156</v>
      </c>
      <c r="I20" s="39" t="s">
        <v>21</v>
      </c>
      <c r="J20" s="39" t="s">
        <v>22</v>
      </c>
      <c r="K20" s="40">
        <v>62</v>
      </c>
      <c r="L20" s="39">
        <v>242517</v>
      </c>
      <c r="M20" s="39">
        <v>371065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128159</v>
      </c>
      <c r="B21" s="37" t="s">
        <v>157</v>
      </c>
      <c r="C21" s="38" t="s">
        <v>158</v>
      </c>
      <c r="D21" s="39" t="s">
        <v>16</v>
      </c>
      <c r="E21" s="39" t="s">
        <v>131</v>
      </c>
      <c r="F21" s="39" t="s">
        <v>150</v>
      </c>
      <c r="G21" s="39" t="s">
        <v>159</v>
      </c>
      <c r="H21" s="39" t="s">
        <v>160</v>
      </c>
      <c r="I21" s="39" t="s">
        <v>21</v>
      </c>
      <c r="J21" s="39" t="s">
        <v>22</v>
      </c>
      <c r="K21" s="40">
        <v>54</v>
      </c>
      <c r="L21" s="39">
        <v>245564</v>
      </c>
      <c r="M21" s="39">
        <v>367919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9633370</v>
      </c>
      <c r="B22" s="37" t="s">
        <v>243</v>
      </c>
      <c r="C22" s="38" t="s">
        <v>244</v>
      </c>
      <c r="D22" s="39" t="s">
        <v>16</v>
      </c>
      <c r="E22" s="39" t="s">
        <v>131</v>
      </c>
      <c r="F22" s="39" t="s">
        <v>245</v>
      </c>
      <c r="G22" s="39" t="s">
        <v>246</v>
      </c>
      <c r="H22" s="39" t="s">
        <v>247</v>
      </c>
      <c r="I22" s="39" t="s">
        <v>21</v>
      </c>
      <c r="J22" s="39" t="s">
        <v>22</v>
      </c>
      <c r="K22" s="40">
        <v>20</v>
      </c>
      <c r="L22" s="39">
        <v>245951</v>
      </c>
      <c r="M22" s="39">
        <v>359357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129250</v>
      </c>
      <c r="B23" s="37" t="s">
        <v>248</v>
      </c>
      <c r="C23" s="38" t="s">
        <v>249</v>
      </c>
      <c r="D23" s="39" t="s">
        <v>16</v>
      </c>
      <c r="E23" s="39" t="s">
        <v>131</v>
      </c>
      <c r="F23" s="39" t="s">
        <v>245</v>
      </c>
      <c r="G23" s="39" t="s">
        <v>246</v>
      </c>
      <c r="H23" s="39" t="s">
        <v>247</v>
      </c>
      <c r="I23" s="39" t="s">
        <v>21</v>
      </c>
      <c r="J23" s="39" t="s">
        <v>22</v>
      </c>
      <c r="K23" s="40">
        <v>93</v>
      </c>
      <c r="L23" s="39">
        <v>246289</v>
      </c>
      <c r="M23" s="39">
        <v>358785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129054</v>
      </c>
      <c r="B24" s="37" t="s">
        <v>251</v>
      </c>
      <c r="C24" s="38" t="s">
        <v>252</v>
      </c>
      <c r="D24" s="39" t="s">
        <v>16</v>
      </c>
      <c r="E24" s="39" t="s">
        <v>131</v>
      </c>
      <c r="F24" s="39" t="s">
        <v>245</v>
      </c>
      <c r="G24" s="39" t="s">
        <v>250</v>
      </c>
      <c r="H24" s="39" t="s">
        <v>245</v>
      </c>
      <c r="I24" s="39" t="s">
        <v>253</v>
      </c>
      <c r="J24" s="39" t="s">
        <v>254</v>
      </c>
      <c r="K24" s="40">
        <v>17</v>
      </c>
      <c r="L24" s="39">
        <v>246168</v>
      </c>
      <c r="M24" s="39">
        <v>361661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129744</v>
      </c>
      <c r="B25" s="37" t="s">
        <v>284</v>
      </c>
      <c r="C25" s="38" t="s">
        <v>285</v>
      </c>
      <c r="D25" s="39" t="s">
        <v>16</v>
      </c>
      <c r="E25" s="39" t="s">
        <v>131</v>
      </c>
      <c r="F25" s="39" t="s">
        <v>286</v>
      </c>
      <c r="G25" s="39" t="s">
        <v>287</v>
      </c>
      <c r="H25" s="39" t="s">
        <v>286</v>
      </c>
      <c r="I25" s="39" t="s">
        <v>21</v>
      </c>
      <c r="J25" s="39" t="s">
        <v>22</v>
      </c>
      <c r="K25" s="40">
        <v>213</v>
      </c>
      <c r="L25" s="39">
        <v>231685</v>
      </c>
      <c r="M25" s="39">
        <v>362061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130711</v>
      </c>
      <c r="B26" s="37" t="s">
        <v>313</v>
      </c>
      <c r="C26" s="38" t="s">
        <v>314</v>
      </c>
      <c r="D26" s="39" t="s">
        <v>16</v>
      </c>
      <c r="E26" s="39" t="s">
        <v>131</v>
      </c>
      <c r="F26" s="39" t="s">
        <v>315</v>
      </c>
      <c r="G26" s="39" t="s">
        <v>316</v>
      </c>
      <c r="H26" s="39" t="s">
        <v>315</v>
      </c>
      <c r="I26" s="39" t="s">
        <v>21</v>
      </c>
      <c r="J26" s="39" t="s">
        <v>22</v>
      </c>
      <c r="K26" s="39" t="s">
        <v>317</v>
      </c>
      <c r="L26" s="39">
        <v>233929</v>
      </c>
      <c r="M26" s="39">
        <v>368065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131228</v>
      </c>
      <c r="B27" s="37" t="s">
        <v>318</v>
      </c>
      <c r="C27" s="38" t="s">
        <v>319</v>
      </c>
      <c r="D27" s="39" t="s">
        <v>16</v>
      </c>
      <c r="E27" s="39" t="s">
        <v>131</v>
      </c>
      <c r="F27" s="39" t="s">
        <v>315</v>
      </c>
      <c r="G27" s="39" t="s">
        <v>320</v>
      </c>
      <c r="H27" s="39" t="s">
        <v>321</v>
      </c>
      <c r="I27" s="39" t="s">
        <v>192</v>
      </c>
      <c r="J27" s="39" t="s">
        <v>193</v>
      </c>
      <c r="K27" s="40">
        <v>2</v>
      </c>
      <c r="L27" s="39">
        <v>236641</v>
      </c>
      <c r="M27" s="39">
        <v>366652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125196</v>
      </c>
      <c r="B28" s="37" t="s">
        <v>1230</v>
      </c>
      <c r="C28" s="38" t="s">
        <v>1231</v>
      </c>
      <c r="D28" s="39" t="s">
        <v>16</v>
      </c>
      <c r="E28" s="39" t="s">
        <v>131</v>
      </c>
      <c r="F28" s="39" t="s">
        <v>132</v>
      </c>
      <c r="G28" s="39" t="s">
        <v>1232</v>
      </c>
      <c r="H28" s="39" t="s">
        <v>132</v>
      </c>
      <c r="I28" s="39" t="s">
        <v>889</v>
      </c>
      <c r="J28" s="39" t="s">
        <v>890</v>
      </c>
      <c r="K28" s="40">
        <v>7</v>
      </c>
      <c r="L28" s="39">
        <v>238361</v>
      </c>
      <c r="M28" s="39">
        <v>357379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124622</v>
      </c>
      <c r="B29" s="37" t="s">
        <v>1302</v>
      </c>
      <c r="C29" s="38" t="s">
        <v>1303</v>
      </c>
      <c r="D29" s="39" t="s">
        <v>16</v>
      </c>
      <c r="E29" s="39" t="s">
        <v>131</v>
      </c>
      <c r="F29" s="39" t="s">
        <v>1304</v>
      </c>
      <c r="G29" s="39" t="s">
        <v>1305</v>
      </c>
      <c r="H29" s="39" t="s">
        <v>1304</v>
      </c>
      <c r="I29" s="39" t="s">
        <v>1306</v>
      </c>
      <c r="J29" s="39" t="s">
        <v>1307</v>
      </c>
      <c r="K29" s="40">
        <v>3</v>
      </c>
      <c r="L29" s="39">
        <v>240588</v>
      </c>
      <c r="M29" s="39">
        <v>346495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</sheetData>
  <sheetProtection algorithmName="SHA-512" hashValue="akYHO48hd5dWdutvmeZDK8719XyoKBsJ3EbS08bBR4GvzbIaP4XxwPTUKV9FsE1a9pgse2JK2BBd9+grEb6YRg==" saltValue="7doG9dLSkDRhHcsUWVONf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3"/>
  <sheetViews>
    <sheetView topLeftCell="J12" workbookViewId="0">
      <selection activeCell="R18" sqref="R18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1554</v>
      </c>
      <c r="B2" s="1">
        <f>M14</f>
        <v>8</v>
      </c>
      <c r="C2" s="1" t="str">
        <f>E16</f>
        <v>KAMIENNOGÓRSKI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ROUND(SUM(Q16:Q23)*60,2)</f>
        <v>0</v>
      </c>
      <c r="K4" s="2">
        <f>SUM(R16:R23)*60</f>
        <v>0</v>
      </c>
      <c r="L4" s="29">
        <f>SUM(S16:S23)*60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ROUND(SUM(U16:U23)*60,2)</f>
        <v>0</v>
      </c>
      <c r="K5" s="2">
        <f>SUM(V16:V23)*60</f>
        <v>0</v>
      </c>
      <c r="L5" s="29">
        <f>SUM(W16:W23)*60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8</v>
      </c>
      <c r="N14" s="23">
        <f>SUM(N16:N23)</f>
        <v>8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75633</v>
      </c>
      <c r="B16" s="37" t="s">
        <v>115</v>
      </c>
      <c r="C16" s="38" t="s">
        <v>116</v>
      </c>
      <c r="D16" s="39" t="s">
        <v>16</v>
      </c>
      <c r="E16" s="39" t="s">
        <v>117</v>
      </c>
      <c r="F16" s="39" t="s">
        <v>118</v>
      </c>
      <c r="G16" s="39" t="s">
        <v>119</v>
      </c>
      <c r="H16" s="39" t="s">
        <v>120</v>
      </c>
      <c r="I16" s="39" t="s">
        <v>121</v>
      </c>
      <c r="J16" s="39" t="s">
        <v>122</v>
      </c>
      <c r="K16" s="40">
        <v>1</v>
      </c>
      <c r="L16" s="39">
        <v>292926</v>
      </c>
      <c r="M16" s="39">
        <v>322597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76440</v>
      </c>
      <c r="B17" s="37" t="s">
        <v>123</v>
      </c>
      <c r="C17" s="38" t="s">
        <v>124</v>
      </c>
      <c r="D17" s="39" t="s">
        <v>16</v>
      </c>
      <c r="E17" s="39" t="s">
        <v>117</v>
      </c>
      <c r="F17" s="39" t="s">
        <v>118</v>
      </c>
      <c r="G17" s="39" t="s">
        <v>125</v>
      </c>
      <c r="H17" s="39" t="s">
        <v>126</v>
      </c>
      <c r="I17" s="39" t="s">
        <v>21</v>
      </c>
      <c r="J17" s="39" t="s">
        <v>22</v>
      </c>
      <c r="K17" s="40">
        <v>149</v>
      </c>
      <c r="L17" s="39">
        <v>285389</v>
      </c>
      <c r="M17" s="39">
        <v>328841</v>
      </c>
      <c r="N17" s="39">
        <v>1</v>
      </c>
      <c r="O17" s="41"/>
      <c r="P17" s="41"/>
      <c r="Q17" s="41"/>
      <c r="R17" s="25">
        <f t="shared" ref="R17:R23" si="1">ROUND(Q17*0.23,2)</f>
        <v>0</v>
      </c>
      <c r="S17" s="26">
        <f t="shared" ref="S17:S23" si="2">ROUND(Q17,2)+R17</f>
        <v>0</v>
      </c>
      <c r="T17" s="41"/>
      <c r="U17" s="41"/>
      <c r="V17" s="25">
        <f t="shared" ref="V17:V23" si="3">ROUND(U17*0.23,2)</f>
        <v>0</v>
      </c>
      <c r="W17" s="26">
        <f t="shared" ref="W17:W23" si="4">ROUND(U17,2)+V17</f>
        <v>0</v>
      </c>
    </row>
    <row r="18" spans="1:23" x14ac:dyDescent="0.25">
      <c r="A18" s="37">
        <v>76704</v>
      </c>
      <c r="B18" s="37" t="s">
        <v>127</v>
      </c>
      <c r="C18" s="38" t="s">
        <v>128</v>
      </c>
      <c r="D18" s="39" t="s">
        <v>16</v>
      </c>
      <c r="E18" s="39" t="s">
        <v>117</v>
      </c>
      <c r="F18" s="39" t="s">
        <v>118</v>
      </c>
      <c r="G18" s="39" t="s">
        <v>129</v>
      </c>
      <c r="H18" s="39" t="s">
        <v>130</v>
      </c>
      <c r="I18" s="39" t="s">
        <v>21</v>
      </c>
      <c r="J18" s="39" t="s">
        <v>22</v>
      </c>
      <c r="K18" s="40">
        <v>49</v>
      </c>
      <c r="L18" s="39">
        <v>291560</v>
      </c>
      <c r="M18" s="39">
        <v>329259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79433</v>
      </c>
      <c r="B19" s="37" t="s">
        <v>188</v>
      </c>
      <c r="C19" s="38" t="s">
        <v>189</v>
      </c>
      <c r="D19" s="39" t="s">
        <v>16</v>
      </c>
      <c r="E19" s="39" t="s">
        <v>117</v>
      </c>
      <c r="F19" s="39" t="s">
        <v>190</v>
      </c>
      <c r="G19" s="39" t="s">
        <v>191</v>
      </c>
      <c r="H19" s="39" t="s">
        <v>190</v>
      </c>
      <c r="I19" s="39" t="s">
        <v>192</v>
      </c>
      <c r="J19" s="39" t="s">
        <v>193</v>
      </c>
      <c r="K19" s="40">
        <v>2</v>
      </c>
      <c r="L19" s="39">
        <v>290074</v>
      </c>
      <c r="M19" s="39">
        <v>335855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74315</v>
      </c>
      <c r="B20" s="37" t="s">
        <v>1194</v>
      </c>
      <c r="C20" s="38" t="s">
        <v>1195</v>
      </c>
      <c r="D20" s="39" t="s">
        <v>16</v>
      </c>
      <c r="E20" s="39" t="s">
        <v>117</v>
      </c>
      <c r="F20" s="39" t="s">
        <v>118</v>
      </c>
      <c r="G20" s="39" t="s">
        <v>1193</v>
      </c>
      <c r="H20" s="39" t="s">
        <v>118</v>
      </c>
      <c r="I20" s="39" t="s">
        <v>1196</v>
      </c>
      <c r="J20" s="39" t="s">
        <v>1197</v>
      </c>
      <c r="K20" s="40">
        <v>1</v>
      </c>
      <c r="L20" s="39">
        <v>290920</v>
      </c>
      <c r="M20" s="39">
        <v>327916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74333</v>
      </c>
      <c r="B21" s="37" t="s">
        <v>1198</v>
      </c>
      <c r="C21" s="38" t="s">
        <v>1199</v>
      </c>
      <c r="D21" s="39" t="s">
        <v>16</v>
      </c>
      <c r="E21" s="39" t="s">
        <v>117</v>
      </c>
      <c r="F21" s="39" t="s">
        <v>118</v>
      </c>
      <c r="G21" s="39" t="s">
        <v>1193</v>
      </c>
      <c r="H21" s="39" t="s">
        <v>118</v>
      </c>
      <c r="I21" s="39" t="s">
        <v>1200</v>
      </c>
      <c r="J21" s="39" t="s">
        <v>1201</v>
      </c>
      <c r="K21" s="40">
        <v>2</v>
      </c>
      <c r="L21" s="39">
        <v>291127</v>
      </c>
      <c r="M21" s="39">
        <v>327896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74938</v>
      </c>
      <c r="B22" s="37" t="s">
        <v>1202</v>
      </c>
      <c r="C22" s="38" t="s">
        <v>1203</v>
      </c>
      <c r="D22" s="39" t="s">
        <v>16</v>
      </c>
      <c r="E22" s="39" t="s">
        <v>117</v>
      </c>
      <c r="F22" s="39" t="s">
        <v>118</v>
      </c>
      <c r="G22" s="39" t="s">
        <v>1193</v>
      </c>
      <c r="H22" s="39" t="s">
        <v>118</v>
      </c>
      <c r="I22" s="39" t="s">
        <v>1204</v>
      </c>
      <c r="J22" s="39" t="s">
        <v>1205</v>
      </c>
      <c r="K22" s="40">
        <v>2</v>
      </c>
      <c r="L22" s="39">
        <v>291346</v>
      </c>
      <c r="M22" s="39">
        <v>327641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77148</v>
      </c>
      <c r="B23" s="37" t="s">
        <v>1238</v>
      </c>
      <c r="C23" s="38" t="s">
        <v>1239</v>
      </c>
      <c r="D23" s="39" t="s">
        <v>16</v>
      </c>
      <c r="E23" s="39" t="s">
        <v>117</v>
      </c>
      <c r="F23" s="39" t="s">
        <v>161</v>
      </c>
      <c r="G23" s="39" t="s">
        <v>1237</v>
      </c>
      <c r="H23" s="39" t="s">
        <v>161</v>
      </c>
      <c r="I23" s="39" t="s">
        <v>1240</v>
      </c>
      <c r="J23" s="39" t="s">
        <v>1241</v>
      </c>
      <c r="K23" s="40">
        <v>4</v>
      </c>
      <c r="L23" s="39">
        <v>288085</v>
      </c>
      <c r="M23" s="39">
        <v>319045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</sheetData>
  <sheetProtection algorithmName="SHA-512" hashValue="11DQUHzXJwP1kTP+ehlhjecixNYS+HgAe7TERWVeEBpOMghnrWnBWITzGUKVVg5z6lgTgBrkSe+vk/r1NFObmg==" saltValue="MLf7TzxJfK484nYp2GiBs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32"/>
  <sheetViews>
    <sheetView topLeftCell="H16" workbookViewId="0">
      <selection activeCell="S22" sqref="S22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1551</v>
      </c>
      <c r="B2" s="1">
        <f>M14</f>
        <v>17</v>
      </c>
      <c r="C2" s="1" t="str">
        <f>E16</f>
        <v>JAWORSKI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ROUND(SUM(Q16:Q32)*60,2)</f>
        <v>0</v>
      </c>
      <c r="K4" s="2">
        <f>SUM(R16:R32)*60</f>
        <v>0</v>
      </c>
      <c r="L4" s="29">
        <f>SUM(S16:S32)*60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ROUND(SUM(U16:U32)*60,2)</f>
        <v>0</v>
      </c>
      <c r="K5" s="2">
        <f>SUM(V16:V32)*60</f>
        <v>0</v>
      </c>
      <c r="L5" s="29">
        <f>SUM(W16:W32)*60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17</v>
      </c>
      <c r="N14" s="23">
        <f>SUM(N16:N32)</f>
        <v>17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54406</v>
      </c>
      <c r="B16" s="37" t="s">
        <v>76</v>
      </c>
      <c r="C16" s="38" t="s">
        <v>77</v>
      </c>
      <c r="D16" s="39" t="s">
        <v>16</v>
      </c>
      <c r="E16" s="39" t="s">
        <v>78</v>
      </c>
      <c r="F16" s="39" t="s">
        <v>79</v>
      </c>
      <c r="G16" s="39" t="s">
        <v>80</v>
      </c>
      <c r="H16" s="39" t="s">
        <v>81</v>
      </c>
      <c r="I16" s="39" t="s">
        <v>82</v>
      </c>
      <c r="J16" s="39" t="s">
        <v>83</v>
      </c>
      <c r="K16" s="40">
        <v>14</v>
      </c>
      <c r="L16" s="39">
        <v>286142</v>
      </c>
      <c r="M16" s="39">
        <v>342439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54501</v>
      </c>
      <c r="B17" s="37" t="s">
        <v>84</v>
      </c>
      <c r="C17" s="38" t="s">
        <v>85</v>
      </c>
      <c r="D17" s="39" t="s">
        <v>16</v>
      </c>
      <c r="E17" s="39" t="s">
        <v>78</v>
      </c>
      <c r="F17" s="39" t="s">
        <v>79</v>
      </c>
      <c r="G17" s="39" t="s">
        <v>86</v>
      </c>
      <c r="H17" s="39" t="s">
        <v>87</v>
      </c>
      <c r="I17" s="39" t="s">
        <v>21</v>
      </c>
      <c r="J17" s="39" t="s">
        <v>22</v>
      </c>
      <c r="K17" s="40">
        <v>69</v>
      </c>
      <c r="L17" s="39">
        <v>290727</v>
      </c>
      <c r="M17" s="39">
        <v>349207</v>
      </c>
      <c r="N17" s="39">
        <v>1</v>
      </c>
      <c r="O17" s="41"/>
      <c r="P17" s="41"/>
      <c r="Q17" s="41"/>
      <c r="R17" s="25">
        <f t="shared" ref="R17:R32" si="1">ROUND(Q17*0.23,2)</f>
        <v>0</v>
      </c>
      <c r="S17" s="26">
        <f t="shared" ref="S17:S32" si="2">ROUND(Q17,2)+R17</f>
        <v>0</v>
      </c>
      <c r="T17" s="41"/>
      <c r="U17" s="41"/>
      <c r="V17" s="25">
        <f t="shared" ref="V17:V32" si="3">ROUND(U17*0.23,2)</f>
        <v>0</v>
      </c>
      <c r="W17" s="26">
        <f t="shared" ref="W17:W32" si="4">ROUND(U17,2)+V17</f>
        <v>0</v>
      </c>
    </row>
    <row r="18" spans="1:23" x14ac:dyDescent="0.25">
      <c r="A18" s="37">
        <v>55088</v>
      </c>
      <c r="B18" s="37" t="s">
        <v>88</v>
      </c>
      <c r="C18" s="38" t="s">
        <v>89</v>
      </c>
      <c r="D18" s="39" t="s">
        <v>16</v>
      </c>
      <c r="E18" s="39" t="s">
        <v>78</v>
      </c>
      <c r="F18" s="39" t="s">
        <v>79</v>
      </c>
      <c r="G18" s="39" t="s">
        <v>90</v>
      </c>
      <c r="H18" s="39" t="s">
        <v>91</v>
      </c>
      <c r="I18" s="39" t="s">
        <v>21</v>
      </c>
      <c r="J18" s="39" t="s">
        <v>22</v>
      </c>
      <c r="K18" s="40">
        <v>94</v>
      </c>
      <c r="L18" s="39">
        <v>300861</v>
      </c>
      <c r="M18" s="39">
        <v>339348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56060</v>
      </c>
      <c r="B19" s="37" t="s">
        <v>443</v>
      </c>
      <c r="C19" s="38" t="s">
        <v>444</v>
      </c>
      <c r="D19" s="39" t="s">
        <v>16</v>
      </c>
      <c r="E19" s="39" t="s">
        <v>78</v>
      </c>
      <c r="F19" s="39" t="s">
        <v>445</v>
      </c>
      <c r="G19" s="39" t="s">
        <v>446</v>
      </c>
      <c r="H19" s="39" t="s">
        <v>445</v>
      </c>
      <c r="I19" s="39" t="s">
        <v>21</v>
      </c>
      <c r="J19" s="39" t="s">
        <v>22</v>
      </c>
      <c r="K19" s="40" t="s">
        <v>447</v>
      </c>
      <c r="L19" s="39">
        <v>296913</v>
      </c>
      <c r="M19" s="39">
        <v>360115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56458</v>
      </c>
      <c r="B20" s="37" t="s">
        <v>448</v>
      </c>
      <c r="C20" s="38" t="s">
        <v>449</v>
      </c>
      <c r="D20" s="39" t="s">
        <v>16</v>
      </c>
      <c r="E20" s="39" t="s">
        <v>78</v>
      </c>
      <c r="F20" s="39" t="s">
        <v>445</v>
      </c>
      <c r="G20" s="39" t="s">
        <v>450</v>
      </c>
      <c r="H20" s="39" t="s">
        <v>451</v>
      </c>
      <c r="I20" s="39" t="s">
        <v>21</v>
      </c>
      <c r="J20" s="39" t="s">
        <v>22</v>
      </c>
      <c r="K20" s="40">
        <v>139</v>
      </c>
      <c r="L20" s="39">
        <v>298742</v>
      </c>
      <c r="M20" s="39">
        <v>357687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8787656</v>
      </c>
      <c r="B21" s="37" t="s">
        <v>454</v>
      </c>
      <c r="C21" s="38" t="s">
        <v>455</v>
      </c>
      <c r="D21" s="39" t="s">
        <v>16</v>
      </c>
      <c r="E21" s="39" t="s">
        <v>78</v>
      </c>
      <c r="F21" s="39" t="s">
        <v>456</v>
      </c>
      <c r="G21" s="39" t="s">
        <v>457</v>
      </c>
      <c r="H21" s="39" t="s">
        <v>458</v>
      </c>
      <c r="I21" s="39" t="s">
        <v>21</v>
      </c>
      <c r="J21" s="39" t="s">
        <v>22</v>
      </c>
      <c r="K21" s="40">
        <v>57</v>
      </c>
      <c r="L21" s="39">
        <v>311760</v>
      </c>
      <c r="M21" s="39">
        <v>358056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57657</v>
      </c>
      <c r="B22" s="37" t="s">
        <v>459</v>
      </c>
      <c r="C22" s="38" t="s">
        <v>460</v>
      </c>
      <c r="D22" s="39" t="s">
        <v>16</v>
      </c>
      <c r="E22" s="39" t="s">
        <v>78</v>
      </c>
      <c r="F22" s="39" t="s">
        <v>456</v>
      </c>
      <c r="G22" s="39" t="s">
        <v>461</v>
      </c>
      <c r="H22" s="39" t="s">
        <v>462</v>
      </c>
      <c r="I22" s="39" t="s">
        <v>21</v>
      </c>
      <c r="J22" s="39" t="s">
        <v>22</v>
      </c>
      <c r="K22" s="40" t="s">
        <v>463</v>
      </c>
      <c r="L22" s="39">
        <v>307461</v>
      </c>
      <c r="M22" s="39">
        <v>361201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57814</v>
      </c>
      <c r="B23" s="37" t="s">
        <v>464</v>
      </c>
      <c r="C23" s="38" t="s">
        <v>465</v>
      </c>
      <c r="D23" s="39" t="s">
        <v>16</v>
      </c>
      <c r="E23" s="39" t="s">
        <v>78</v>
      </c>
      <c r="F23" s="39" t="s">
        <v>456</v>
      </c>
      <c r="G23" s="39" t="s">
        <v>466</v>
      </c>
      <c r="H23" s="39" t="s">
        <v>467</v>
      </c>
      <c r="I23" s="39" t="s">
        <v>21</v>
      </c>
      <c r="J23" s="39" t="s">
        <v>22</v>
      </c>
      <c r="K23" s="40">
        <v>51</v>
      </c>
      <c r="L23" s="39">
        <v>311269</v>
      </c>
      <c r="M23" s="39">
        <v>355077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58468</v>
      </c>
      <c r="B24" s="37" t="s">
        <v>468</v>
      </c>
      <c r="C24" s="38" t="s">
        <v>469</v>
      </c>
      <c r="D24" s="39" t="s">
        <v>16</v>
      </c>
      <c r="E24" s="39" t="s">
        <v>78</v>
      </c>
      <c r="F24" s="39" t="s">
        <v>470</v>
      </c>
      <c r="G24" s="39" t="s">
        <v>471</v>
      </c>
      <c r="H24" s="39" t="s">
        <v>470</v>
      </c>
      <c r="I24" s="39" t="s">
        <v>21</v>
      </c>
      <c r="J24" s="39" t="s">
        <v>22</v>
      </c>
      <c r="K24" s="40">
        <v>124</v>
      </c>
      <c r="L24" s="39">
        <v>301320</v>
      </c>
      <c r="M24" s="39">
        <v>354053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58529</v>
      </c>
      <c r="B25" s="37" t="s">
        <v>472</v>
      </c>
      <c r="C25" s="38" t="s">
        <v>473</v>
      </c>
      <c r="D25" s="39" t="s">
        <v>16</v>
      </c>
      <c r="E25" s="39" t="s">
        <v>78</v>
      </c>
      <c r="F25" s="39" t="s">
        <v>470</v>
      </c>
      <c r="G25" s="39" t="s">
        <v>474</v>
      </c>
      <c r="H25" s="39" t="s">
        <v>475</v>
      </c>
      <c r="I25" s="39" t="s">
        <v>21</v>
      </c>
      <c r="J25" s="39" t="s">
        <v>22</v>
      </c>
      <c r="K25" s="40">
        <v>38</v>
      </c>
      <c r="L25" s="39">
        <v>296022</v>
      </c>
      <c r="M25" s="39">
        <v>348245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58650</v>
      </c>
      <c r="B26" s="37" t="s">
        <v>476</v>
      </c>
      <c r="C26" s="38" t="s">
        <v>477</v>
      </c>
      <c r="D26" s="39" t="s">
        <v>16</v>
      </c>
      <c r="E26" s="39" t="s">
        <v>78</v>
      </c>
      <c r="F26" s="39" t="s">
        <v>470</v>
      </c>
      <c r="G26" s="39" t="s">
        <v>478</v>
      </c>
      <c r="H26" s="39" t="s">
        <v>479</v>
      </c>
      <c r="I26" s="39" t="s">
        <v>21</v>
      </c>
      <c r="J26" s="39" t="s">
        <v>22</v>
      </c>
      <c r="K26" s="40">
        <v>38</v>
      </c>
      <c r="L26" s="39">
        <v>301870</v>
      </c>
      <c r="M26" s="39">
        <v>349580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58990</v>
      </c>
      <c r="B27" s="37" t="s">
        <v>516</v>
      </c>
      <c r="C27" s="38" t="s">
        <v>517</v>
      </c>
      <c r="D27" s="39" t="s">
        <v>16</v>
      </c>
      <c r="E27" s="39" t="s">
        <v>78</v>
      </c>
      <c r="F27" s="39" t="s">
        <v>518</v>
      </c>
      <c r="G27" s="39" t="s">
        <v>519</v>
      </c>
      <c r="H27" s="39" t="s">
        <v>520</v>
      </c>
      <c r="I27" s="39" t="s">
        <v>21</v>
      </c>
      <c r="J27" s="39" t="s">
        <v>22</v>
      </c>
      <c r="K27" s="40">
        <v>10</v>
      </c>
      <c r="L27" s="39">
        <v>320098</v>
      </c>
      <c r="M27" s="39">
        <v>360938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59707</v>
      </c>
      <c r="B28" s="37" t="s">
        <v>521</v>
      </c>
      <c r="C28" s="38" t="s">
        <v>522</v>
      </c>
      <c r="D28" s="39" t="s">
        <v>16</v>
      </c>
      <c r="E28" s="39" t="s">
        <v>78</v>
      </c>
      <c r="F28" s="39" t="s">
        <v>518</v>
      </c>
      <c r="G28" s="39" t="s">
        <v>523</v>
      </c>
      <c r="H28" s="39" t="s">
        <v>518</v>
      </c>
      <c r="I28" s="39" t="s">
        <v>21</v>
      </c>
      <c r="J28" s="39" t="s">
        <v>22</v>
      </c>
      <c r="K28" s="40">
        <v>169</v>
      </c>
      <c r="L28" s="39">
        <v>313266</v>
      </c>
      <c r="M28" s="39">
        <v>363979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54143</v>
      </c>
      <c r="B29" s="37" t="s">
        <v>1177</v>
      </c>
      <c r="C29" s="38" t="s">
        <v>1178</v>
      </c>
      <c r="D29" s="39" t="s">
        <v>16</v>
      </c>
      <c r="E29" s="39" t="s">
        <v>78</v>
      </c>
      <c r="F29" s="39" t="s">
        <v>79</v>
      </c>
      <c r="G29" s="39" t="s">
        <v>1174</v>
      </c>
      <c r="H29" s="39" t="s">
        <v>79</v>
      </c>
      <c r="I29" s="39" t="s">
        <v>1175</v>
      </c>
      <c r="J29" s="39" t="s">
        <v>1176</v>
      </c>
      <c r="K29" s="40" t="s">
        <v>1179</v>
      </c>
      <c r="L29" s="39">
        <v>296119</v>
      </c>
      <c r="M29" s="39">
        <v>343140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54177</v>
      </c>
      <c r="B30" s="37" t="s">
        <v>1180</v>
      </c>
      <c r="C30" s="38" t="s">
        <v>1181</v>
      </c>
      <c r="D30" s="39" t="s">
        <v>16</v>
      </c>
      <c r="E30" s="39" t="s">
        <v>78</v>
      </c>
      <c r="F30" s="39" t="s">
        <v>79</v>
      </c>
      <c r="G30" s="39" t="s">
        <v>1174</v>
      </c>
      <c r="H30" s="39" t="s">
        <v>79</v>
      </c>
      <c r="I30" s="39" t="s">
        <v>1182</v>
      </c>
      <c r="J30" s="39" t="s">
        <v>1183</v>
      </c>
      <c r="K30" s="40">
        <v>17</v>
      </c>
      <c r="L30" s="39">
        <v>296590</v>
      </c>
      <c r="M30" s="39">
        <v>343324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53294</v>
      </c>
      <c r="B31" s="37" t="s">
        <v>1363</v>
      </c>
      <c r="C31" s="38" t="s">
        <v>1364</v>
      </c>
      <c r="D31" s="39" t="s">
        <v>16</v>
      </c>
      <c r="E31" s="39" t="s">
        <v>78</v>
      </c>
      <c r="F31" s="39" t="s">
        <v>1361</v>
      </c>
      <c r="G31" s="39" t="s">
        <v>1362</v>
      </c>
      <c r="H31" s="39" t="s">
        <v>1361</v>
      </c>
      <c r="I31" s="39" t="s">
        <v>1365</v>
      </c>
      <c r="J31" s="39" t="s">
        <v>1366</v>
      </c>
      <c r="K31" s="40">
        <v>10</v>
      </c>
      <c r="L31" s="39">
        <v>302816</v>
      </c>
      <c r="M31" s="39">
        <v>358110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25">
      <c r="A32" s="37">
        <v>53380</v>
      </c>
      <c r="B32" s="37" t="s">
        <v>1367</v>
      </c>
      <c r="C32" s="38" t="s">
        <v>1368</v>
      </c>
      <c r="D32" s="39" t="s">
        <v>16</v>
      </c>
      <c r="E32" s="39" t="s">
        <v>78</v>
      </c>
      <c r="F32" s="39" t="s">
        <v>1361</v>
      </c>
      <c r="G32" s="39" t="s">
        <v>1362</v>
      </c>
      <c r="H32" s="39" t="s">
        <v>1361</v>
      </c>
      <c r="I32" s="39" t="s">
        <v>1141</v>
      </c>
      <c r="J32" s="39" t="s">
        <v>1142</v>
      </c>
      <c r="K32" s="40">
        <v>11</v>
      </c>
      <c r="L32" s="39">
        <v>303824</v>
      </c>
      <c r="M32" s="39">
        <v>357420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</sheetData>
  <sheetProtection algorithmName="SHA-512" hashValue="3BJUvxKqawH/0JejWYjnpBufsgQe/Ekr4CkdREjxmctmM2TApjfqflonumNeOsMkZAE76SNiBFMInv83W0m20Q==" saltValue="Ac6OZt+3YHDEMlnQlBg0E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31"/>
  <sheetViews>
    <sheetView topLeftCell="H15" workbookViewId="0">
      <selection activeCell="J17" sqref="J17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1552</v>
      </c>
      <c r="B2" s="1">
        <f>M14</f>
        <v>16</v>
      </c>
      <c r="C2" s="1" t="str">
        <f>E16</f>
        <v>JELENIOGÓRSKI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ROUND(SUM(Q16:Q31)*60,2)</f>
        <v>0</v>
      </c>
      <c r="K4" s="2">
        <f>SUM(R16:R31)*60</f>
        <v>0</v>
      </c>
      <c r="L4" s="29">
        <f>SUM(S16:S31)*60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ROUND(SUM(U16:U31)*60,2)</f>
        <v>0</v>
      </c>
      <c r="K5" s="2">
        <f>SUM(V16:V31)*60</f>
        <v>0</v>
      </c>
      <c r="L5" s="29">
        <f>SUM(W16:W31)*60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16</v>
      </c>
      <c r="N14" s="23">
        <f>SUM(N16:N31)</f>
        <v>16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67387</v>
      </c>
      <c r="B16" s="37" t="s">
        <v>104</v>
      </c>
      <c r="C16" s="38" t="s">
        <v>105</v>
      </c>
      <c r="D16" s="39" t="s">
        <v>16</v>
      </c>
      <c r="E16" s="39" t="s">
        <v>23</v>
      </c>
      <c r="F16" s="39" t="s">
        <v>102</v>
      </c>
      <c r="G16" s="39" t="s">
        <v>106</v>
      </c>
      <c r="H16" s="39" t="s">
        <v>102</v>
      </c>
      <c r="I16" s="39" t="s">
        <v>107</v>
      </c>
      <c r="J16" s="39" t="s">
        <v>108</v>
      </c>
      <c r="K16" s="40">
        <v>80</v>
      </c>
      <c r="L16" s="39">
        <v>271300</v>
      </c>
      <c r="M16" s="39">
        <v>345761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67615</v>
      </c>
      <c r="B17" s="37" t="s">
        <v>109</v>
      </c>
      <c r="C17" s="38" t="s">
        <v>110</v>
      </c>
      <c r="D17" s="39" t="s">
        <v>16</v>
      </c>
      <c r="E17" s="39" t="s">
        <v>23</v>
      </c>
      <c r="F17" s="39" t="s">
        <v>102</v>
      </c>
      <c r="G17" s="39" t="s">
        <v>111</v>
      </c>
      <c r="H17" s="39" t="s">
        <v>112</v>
      </c>
      <c r="I17" s="39" t="s">
        <v>113</v>
      </c>
      <c r="J17" s="39" t="s">
        <v>114</v>
      </c>
      <c r="K17" s="40">
        <v>5</v>
      </c>
      <c r="L17" s="39">
        <v>267288</v>
      </c>
      <c r="M17" s="39">
        <v>346449</v>
      </c>
      <c r="N17" s="39">
        <v>1</v>
      </c>
      <c r="O17" s="41"/>
      <c r="P17" s="41"/>
      <c r="Q17" s="41"/>
      <c r="R17" s="25">
        <f t="shared" ref="R17:R31" si="1">ROUND(Q17*0.23,2)</f>
        <v>0</v>
      </c>
      <c r="S17" s="26">
        <f t="shared" ref="S17:S31" si="2">ROUND(Q17,2)+R17</f>
        <v>0</v>
      </c>
      <c r="T17" s="41"/>
      <c r="U17" s="41"/>
      <c r="V17" s="25">
        <f t="shared" ref="V17:V31" si="3">ROUND(U17*0.23,2)</f>
        <v>0</v>
      </c>
      <c r="W17" s="26">
        <f t="shared" ref="W17:W31" si="4">ROUND(U17,2)+V17</f>
        <v>0</v>
      </c>
    </row>
    <row r="18" spans="1:23" x14ac:dyDescent="0.25">
      <c r="A18" s="37">
        <v>68436</v>
      </c>
      <c r="B18" s="37" t="s">
        <v>207</v>
      </c>
      <c r="C18" s="38" t="s">
        <v>208</v>
      </c>
      <c r="D18" s="39" t="s">
        <v>16</v>
      </c>
      <c r="E18" s="39" t="s">
        <v>23</v>
      </c>
      <c r="F18" s="39" t="s">
        <v>209</v>
      </c>
      <c r="G18" s="39" t="s">
        <v>210</v>
      </c>
      <c r="H18" s="39" t="s">
        <v>211</v>
      </c>
      <c r="I18" s="39" t="s">
        <v>212</v>
      </c>
      <c r="J18" s="39" t="s">
        <v>213</v>
      </c>
      <c r="K18" s="40">
        <v>37</v>
      </c>
      <c r="L18" s="39">
        <v>275359</v>
      </c>
      <c r="M18" s="39">
        <v>332548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68857</v>
      </c>
      <c r="B19" s="37" t="s">
        <v>214</v>
      </c>
      <c r="C19" s="38" t="s">
        <v>215</v>
      </c>
      <c r="D19" s="39" t="s">
        <v>16</v>
      </c>
      <c r="E19" s="39" t="s">
        <v>23</v>
      </c>
      <c r="F19" s="39" t="s">
        <v>209</v>
      </c>
      <c r="G19" s="39" t="s">
        <v>216</v>
      </c>
      <c r="H19" s="39" t="s">
        <v>217</v>
      </c>
      <c r="I19" s="39" t="s">
        <v>218</v>
      </c>
      <c r="J19" s="39" t="s">
        <v>219</v>
      </c>
      <c r="K19" s="40">
        <v>160</v>
      </c>
      <c r="L19" s="39">
        <v>275427</v>
      </c>
      <c r="M19" s="39">
        <v>339103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9633073</v>
      </c>
      <c r="B20" s="37" t="s">
        <v>288</v>
      </c>
      <c r="C20" s="38" t="s">
        <v>289</v>
      </c>
      <c r="D20" s="39" t="s">
        <v>16</v>
      </c>
      <c r="E20" s="39" t="s">
        <v>23</v>
      </c>
      <c r="F20" s="39" t="s">
        <v>290</v>
      </c>
      <c r="G20" s="39" t="s">
        <v>291</v>
      </c>
      <c r="H20" s="39" t="s">
        <v>292</v>
      </c>
      <c r="I20" s="39" t="s">
        <v>192</v>
      </c>
      <c r="J20" s="39" t="s">
        <v>193</v>
      </c>
      <c r="K20" s="40">
        <v>95</v>
      </c>
      <c r="L20" s="39">
        <v>271700</v>
      </c>
      <c r="M20" s="39">
        <v>331690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70350</v>
      </c>
      <c r="B21" s="37" t="s">
        <v>293</v>
      </c>
      <c r="C21" s="38" t="s">
        <v>294</v>
      </c>
      <c r="D21" s="39" t="s">
        <v>16</v>
      </c>
      <c r="E21" s="39" t="s">
        <v>23</v>
      </c>
      <c r="F21" s="39" t="s">
        <v>290</v>
      </c>
      <c r="G21" s="39" t="s">
        <v>291</v>
      </c>
      <c r="H21" s="39" t="s">
        <v>292</v>
      </c>
      <c r="I21" s="39" t="s">
        <v>21</v>
      </c>
      <c r="J21" s="39" t="s">
        <v>22</v>
      </c>
      <c r="K21" s="40">
        <v>138</v>
      </c>
      <c r="L21" s="39">
        <v>271231</v>
      </c>
      <c r="M21" s="39">
        <v>331226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71327</v>
      </c>
      <c r="B22" s="37" t="s">
        <v>300</v>
      </c>
      <c r="C22" s="38" t="s">
        <v>301</v>
      </c>
      <c r="D22" s="39" t="s">
        <v>16</v>
      </c>
      <c r="E22" s="39" t="s">
        <v>23</v>
      </c>
      <c r="F22" s="39" t="s">
        <v>290</v>
      </c>
      <c r="G22" s="39" t="s">
        <v>302</v>
      </c>
      <c r="H22" s="39" t="s">
        <v>303</v>
      </c>
      <c r="I22" s="39" t="s">
        <v>304</v>
      </c>
      <c r="J22" s="39" t="s">
        <v>305</v>
      </c>
      <c r="K22" s="40">
        <v>7</v>
      </c>
      <c r="L22" s="39">
        <v>268988</v>
      </c>
      <c r="M22" s="39">
        <v>333553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71334</v>
      </c>
      <c r="B23" s="37" t="s">
        <v>306</v>
      </c>
      <c r="C23" s="38" t="s">
        <v>307</v>
      </c>
      <c r="D23" s="39" t="s">
        <v>16</v>
      </c>
      <c r="E23" s="39" t="s">
        <v>23</v>
      </c>
      <c r="F23" s="39" t="s">
        <v>290</v>
      </c>
      <c r="G23" s="39" t="s">
        <v>302</v>
      </c>
      <c r="H23" s="39" t="s">
        <v>303</v>
      </c>
      <c r="I23" s="39" t="s">
        <v>192</v>
      </c>
      <c r="J23" s="39" t="s">
        <v>193</v>
      </c>
      <c r="K23" s="40">
        <v>5</v>
      </c>
      <c r="L23" s="39">
        <v>269049</v>
      </c>
      <c r="M23" s="39">
        <v>333419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9633368</v>
      </c>
      <c r="B24" s="37" t="s">
        <v>308</v>
      </c>
      <c r="C24" s="38" t="s">
        <v>309</v>
      </c>
      <c r="D24" s="39" t="s">
        <v>16</v>
      </c>
      <c r="E24" s="39" t="s">
        <v>23</v>
      </c>
      <c r="F24" s="39" t="s">
        <v>290</v>
      </c>
      <c r="G24" s="39" t="s">
        <v>310</v>
      </c>
      <c r="H24" s="39" t="s">
        <v>311</v>
      </c>
      <c r="I24" s="39" t="s">
        <v>21</v>
      </c>
      <c r="J24" s="39" t="s">
        <v>22</v>
      </c>
      <c r="K24" s="40" t="s">
        <v>312</v>
      </c>
      <c r="L24" s="39">
        <v>273067</v>
      </c>
      <c r="M24" s="39">
        <v>329839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72114</v>
      </c>
      <c r="B25" s="37" t="s">
        <v>322</v>
      </c>
      <c r="C25" s="38" t="s">
        <v>323</v>
      </c>
      <c r="D25" s="39" t="s">
        <v>16</v>
      </c>
      <c r="E25" s="39" t="s">
        <v>23</v>
      </c>
      <c r="F25" s="39" t="s">
        <v>324</v>
      </c>
      <c r="G25" s="39" t="s">
        <v>325</v>
      </c>
      <c r="H25" s="39" t="s">
        <v>326</v>
      </c>
      <c r="I25" s="39" t="s">
        <v>21</v>
      </c>
      <c r="J25" s="39" t="s">
        <v>22</v>
      </c>
      <c r="K25" s="40">
        <v>10</v>
      </c>
      <c r="L25" s="39">
        <v>260863</v>
      </c>
      <c r="M25" s="39">
        <v>346757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72413</v>
      </c>
      <c r="B26" s="37" t="s">
        <v>327</v>
      </c>
      <c r="C26" s="38" t="s">
        <v>328</v>
      </c>
      <c r="D26" s="39" t="s">
        <v>16</v>
      </c>
      <c r="E26" s="39" t="s">
        <v>23</v>
      </c>
      <c r="F26" s="39" t="s">
        <v>324</v>
      </c>
      <c r="G26" s="39" t="s">
        <v>329</v>
      </c>
      <c r="H26" s="39" t="s">
        <v>330</v>
      </c>
      <c r="I26" s="39" t="s">
        <v>21</v>
      </c>
      <c r="J26" s="39" t="s">
        <v>22</v>
      </c>
      <c r="K26" s="40">
        <v>78</v>
      </c>
      <c r="L26" s="39">
        <v>257290</v>
      </c>
      <c r="M26" s="39">
        <v>341087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72996</v>
      </c>
      <c r="B27" s="37" t="s">
        <v>331</v>
      </c>
      <c r="C27" s="38" t="s">
        <v>332</v>
      </c>
      <c r="D27" s="39" t="s">
        <v>16</v>
      </c>
      <c r="E27" s="39" t="s">
        <v>23</v>
      </c>
      <c r="F27" s="39" t="s">
        <v>324</v>
      </c>
      <c r="G27" s="39" t="s">
        <v>333</v>
      </c>
      <c r="H27" s="39" t="s">
        <v>324</v>
      </c>
      <c r="I27" s="39" t="s">
        <v>21</v>
      </c>
      <c r="J27" s="39" t="s">
        <v>22</v>
      </c>
      <c r="K27" s="40">
        <v>70</v>
      </c>
      <c r="L27" s="39">
        <v>259163</v>
      </c>
      <c r="M27" s="39">
        <v>344329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73330</v>
      </c>
      <c r="B28" s="37" t="s">
        <v>334</v>
      </c>
      <c r="C28" s="38" t="s">
        <v>335</v>
      </c>
      <c r="D28" s="39" t="s">
        <v>16</v>
      </c>
      <c r="E28" s="39" t="s">
        <v>23</v>
      </c>
      <c r="F28" s="39" t="s">
        <v>324</v>
      </c>
      <c r="G28" s="39" t="s">
        <v>336</v>
      </c>
      <c r="H28" s="39" t="s">
        <v>337</v>
      </c>
      <c r="I28" s="39" t="s">
        <v>21</v>
      </c>
      <c r="J28" s="39" t="s">
        <v>22</v>
      </c>
      <c r="K28" s="40">
        <v>107</v>
      </c>
      <c r="L28" s="39">
        <v>263636</v>
      </c>
      <c r="M28" s="39">
        <v>340439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60897</v>
      </c>
      <c r="B29" s="37" t="s">
        <v>1206</v>
      </c>
      <c r="C29" s="38" t="s">
        <v>1207</v>
      </c>
      <c r="D29" s="39" t="s">
        <v>16</v>
      </c>
      <c r="E29" s="39" t="s">
        <v>23</v>
      </c>
      <c r="F29" s="39" t="s">
        <v>1208</v>
      </c>
      <c r="G29" s="39" t="s">
        <v>1209</v>
      </c>
      <c r="H29" s="39" t="s">
        <v>1208</v>
      </c>
      <c r="I29" s="39" t="s">
        <v>1114</v>
      </c>
      <c r="J29" s="39" t="s">
        <v>1115</v>
      </c>
      <c r="K29" s="40">
        <v>7</v>
      </c>
      <c r="L29" s="39">
        <v>270556</v>
      </c>
      <c r="M29" s="39">
        <v>327807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63647</v>
      </c>
      <c r="B30" s="37" t="s">
        <v>1281</v>
      </c>
      <c r="C30" s="38" t="s">
        <v>1282</v>
      </c>
      <c r="D30" s="39" t="s">
        <v>16</v>
      </c>
      <c r="E30" s="39" t="s">
        <v>23</v>
      </c>
      <c r="F30" s="39" t="s">
        <v>1279</v>
      </c>
      <c r="G30" s="39" t="s">
        <v>1280</v>
      </c>
      <c r="H30" s="39" t="s">
        <v>1279</v>
      </c>
      <c r="I30" s="39" t="s">
        <v>1283</v>
      </c>
      <c r="J30" s="39" t="s">
        <v>1284</v>
      </c>
      <c r="K30" s="40">
        <v>28</v>
      </c>
      <c r="L30" s="39">
        <v>261229</v>
      </c>
      <c r="M30" s="39">
        <v>336853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63850</v>
      </c>
      <c r="B31" s="37" t="s">
        <v>1290</v>
      </c>
      <c r="C31" s="38" t="s">
        <v>1291</v>
      </c>
      <c r="D31" s="39" t="s">
        <v>16</v>
      </c>
      <c r="E31" s="39" t="s">
        <v>23</v>
      </c>
      <c r="F31" s="39" t="s">
        <v>1292</v>
      </c>
      <c r="G31" s="39" t="s">
        <v>1293</v>
      </c>
      <c r="H31" s="39" t="s">
        <v>1292</v>
      </c>
      <c r="I31" s="39" t="s">
        <v>1233</v>
      </c>
      <c r="J31" s="39" t="s">
        <v>1234</v>
      </c>
      <c r="K31" s="40">
        <v>29</v>
      </c>
      <c r="L31" s="39">
        <v>256309</v>
      </c>
      <c r="M31" s="39">
        <v>336453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</sheetData>
  <sheetProtection algorithmName="SHA-512" hashValue="Kc1cjp8SOKY9n8n/Qd1ZrGOTm2g8M65RptrCLJD4QMx1jxSYyBkoXS6T4H/UN/jSA2eyn56K1IEE8cbs4bvu+Q==" saltValue="/Esmuw0+77z+vBJQwnVCQ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37"/>
  <sheetViews>
    <sheetView topLeftCell="K11" workbookViewId="0">
      <selection activeCell="O15" sqref="O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1553</v>
      </c>
      <c r="B2" s="1">
        <f>M14</f>
        <v>22</v>
      </c>
      <c r="C2" s="1" t="str">
        <f>E16</f>
        <v>JELENIOGÓRSKI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ROUND(SUM(Q16:Q37)*60,2)</f>
        <v>0</v>
      </c>
      <c r="K4" s="2">
        <f>SUM(R16:R37)*60</f>
        <v>0</v>
      </c>
      <c r="L4" s="29">
        <f>SUM(S16:S37)*60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ROUND(SUM(U16:U37)*60,2)</f>
        <v>0</v>
      </c>
      <c r="K5" s="2">
        <f>SUM(V16:V37)*60</f>
        <v>0</v>
      </c>
      <c r="L5" s="29">
        <f>SUM(W16:W37)*60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22</v>
      </c>
      <c r="N14" s="23">
        <f>SUM(N16:N37)</f>
        <v>22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69650</v>
      </c>
      <c r="B16" s="37" t="s">
        <v>220</v>
      </c>
      <c r="C16" s="38" t="s">
        <v>221</v>
      </c>
      <c r="D16" s="39" t="s">
        <v>16</v>
      </c>
      <c r="E16" s="39" t="s">
        <v>23</v>
      </c>
      <c r="F16" s="39" t="s">
        <v>209</v>
      </c>
      <c r="G16" s="39" t="s">
        <v>222</v>
      </c>
      <c r="H16" s="39" t="s">
        <v>209</v>
      </c>
      <c r="I16" s="39" t="s">
        <v>223</v>
      </c>
      <c r="J16" s="39" t="s">
        <v>224</v>
      </c>
      <c r="K16" s="39">
        <v>1</v>
      </c>
      <c r="L16" s="39">
        <v>273471</v>
      </c>
      <c r="M16" s="39">
        <v>335673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70784</v>
      </c>
      <c r="B17" s="37" t="s">
        <v>295</v>
      </c>
      <c r="C17" s="38" t="s">
        <v>296</v>
      </c>
      <c r="D17" s="39" t="s">
        <v>16</v>
      </c>
      <c r="E17" s="39" t="s">
        <v>23</v>
      </c>
      <c r="F17" s="39" t="s">
        <v>290</v>
      </c>
      <c r="G17" s="39" t="s">
        <v>297</v>
      </c>
      <c r="H17" s="39" t="s">
        <v>290</v>
      </c>
      <c r="I17" s="39" t="s">
        <v>298</v>
      </c>
      <c r="J17" s="39" t="s">
        <v>299</v>
      </c>
      <c r="K17" s="40">
        <v>113</v>
      </c>
      <c r="L17" s="39">
        <v>266368</v>
      </c>
      <c r="M17" s="39">
        <v>334818</v>
      </c>
      <c r="N17" s="39">
        <v>1</v>
      </c>
      <c r="O17" s="41"/>
      <c r="P17" s="41"/>
      <c r="Q17" s="41"/>
      <c r="R17" s="25">
        <f t="shared" ref="R17:R37" si="1">ROUND(Q17*0.23,2)</f>
        <v>0</v>
      </c>
      <c r="S17" s="26">
        <f t="shared" ref="S17:S37" si="2">ROUND(Q17,2)+R17</f>
        <v>0</v>
      </c>
      <c r="T17" s="41"/>
      <c r="U17" s="41"/>
      <c r="V17" s="25">
        <f t="shared" ref="V17:V37" si="3">ROUND(U17*0.23,2)</f>
        <v>0</v>
      </c>
      <c r="W17" s="26">
        <f t="shared" ref="W17:W37" si="4">ROUND(U17,2)+V17</f>
        <v>0</v>
      </c>
    </row>
    <row r="18" spans="1:23" x14ac:dyDescent="0.25">
      <c r="A18" s="37">
        <v>379763</v>
      </c>
      <c r="B18" s="37" t="s">
        <v>1107</v>
      </c>
      <c r="C18" s="38" t="s">
        <v>1108</v>
      </c>
      <c r="D18" s="39" t="s">
        <v>16</v>
      </c>
      <c r="E18" s="39" t="s">
        <v>1101</v>
      </c>
      <c r="F18" s="39" t="s">
        <v>1101</v>
      </c>
      <c r="G18" s="39" t="s">
        <v>1102</v>
      </c>
      <c r="H18" s="39" t="s">
        <v>1101</v>
      </c>
      <c r="I18" s="39" t="s">
        <v>1105</v>
      </c>
      <c r="J18" s="39" t="s">
        <v>1106</v>
      </c>
      <c r="K18" s="40">
        <v>74</v>
      </c>
      <c r="L18" s="39">
        <v>265407</v>
      </c>
      <c r="M18" s="39">
        <v>338186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377503</v>
      </c>
      <c r="B19" s="37" t="s">
        <v>1109</v>
      </c>
      <c r="C19" s="38" t="s">
        <v>1110</v>
      </c>
      <c r="D19" s="39" t="s">
        <v>16</v>
      </c>
      <c r="E19" s="39" t="s">
        <v>1101</v>
      </c>
      <c r="F19" s="39" t="s">
        <v>1101</v>
      </c>
      <c r="G19" s="39" t="s">
        <v>1102</v>
      </c>
      <c r="H19" s="39" t="s">
        <v>1101</v>
      </c>
      <c r="I19" s="39" t="s">
        <v>1111</v>
      </c>
      <c r="J19" s="39" t="s">
        <v>1112</v>
      </c>
      <c r="K19" s="40" t="s">
        <v>1113</v>
      </c>
      <c r="L19" s="39">
        <v>263708</v>
      </c>
      <c r="M19" s="39">
        <v>336140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371809</v>
      </c>
      <c r="B20" s="37" t="s">
        <v>1116</v>
      </c>
      <c r="C20" s="38" t="s">
        <v>1117</v>
      </c>
      <c r="D20" s="39" t="s">
        <v>16</v>
      </c>
      <c r="E20" s="39" t="s">
        <v>1101</v>
      </c>
      <c r="F20" s="39" t="s">
        <v>1101</v>
      </c>
      <c r="G20" s="39" t="s">
        <v>1102</v>
      </c>
      <c r="H20" s="39" t="s">
        <v>1101</v>
      </c>
      <c r="I20" s="39" t="s">
        <v>618</v>
      </c>
      <c r="J20" s="39" t="s">
        <v>619</v>
      </c>
      <c r="K20" s="40" t="s">
        <v>1118</v>
      </c>
      <c r="L20" s="39">
        <v>270616</v>
      </c>
      <c r="M20" s="39">
        <v>343412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379975</v>
      </c>
      <c r="B21" s="37" t="s">
        <v>1119</v>
      </c>
      <c r="C21" s="38" t="s">
        <v>1120</v>
      </c>
      <c r="D21" s="39" t="s">
        <v>16</v>
      </c>
      <c r="E21" s="39" t="s">
        <v>1101</v>
      </c>
      <c r="F21" s="39" t="s">
        <v>1101</v>
      </c>
      <c r="G21" s="39" t="s">
        <v>1102</v>
      </c>
      <c r="H21" s="39" t="s">
        <v>1101</v>
      </c>
      <c r="I21" s="39" t="s">
        <v>1121</v>
      </c>
      <c r="J21" s="39" t="s">
        <v>1122</v>
      </c>
      <c r="K21" s="40">
        <v>25</v>
      </c>
      <c r="L21" s="39">
        <v>271219</v>
      </c>
      <c r="M21" s="39">
        <v>343407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380105</v>
      </c>
      <c r="B22" s="37" t="s">
        <v>1123</v>
      </c>
      <c r="C22" s="38" t="s">
        <v>1124</v>
      </c>
      <c r="D22" s="39" t="s">
        <v>16</v>
      </c>
      <c r="E22" s="39" t="s">
        <v>1101</v>
      </c>
      <c r="F22" s="39" t="s">
        <v>1101</v>
      </c>
      <c r="G22" s="39" t="s">
        <v>1102</v>
      </c>
      <c r="H22" s="39" t="s">
        <v>1101</v>
      </c>
      <c r="I22" s="39" t="s">
        <v>1125</v>
      </c>
      <c r="J22" s="39" t="s">
        <v>1126</v>
      </c>
      <c r="K22" s="40">
        <v>9</v>
      </c>
      <c r="L22" s="39">
        <v>263928</v>
      </c>
      <c r="M22" s="39">
        <v>336147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380113</v>
      </c>
      <c r="B23" s="37" t="s">
        <v>1127</v>
      </c>
      <c r="C23" s="38" t="s">
        <v>1128</v>
      </c>
      <c r="D23" s="39" t="s">
        <v>16</v>
      </c>
      <c r="E23" s="39" t="s">
        <v>1101</v>
      </c>
      <c r="F23" s="39" t="s">
        <v>1101</v>
      </c>
      <c r="G23" s="39" t="s">
        <v>1102</v>
      </c>
      <c r="H23" s="39" t="s">
        <v>1101</v>
      </c>
      <c r="I23" s="39" t="s">
        <v>1129</v>
      </c>
      <c r="J23" s="39" t="s">
        <v>1130</v>
      </c>
      <c r="K23" s="40">
        <v>33</v>
      </c>
      <c r="L23" s="39">
        <v>271800</v>
      </c>
      <c r="M23" s="39">
        <v>343372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380281</v>
      </c>
      <c r="B24" s="37" t="s">
        <v>1131</v>
      </c>
      <c r="C24" s="38" t="s">
        <v>1132</v>
      </c>
      <c r="D24" s="39" t="s">
        <v>16</v>
      </c>
      <c r="E24" s="39" t="s">
        <v>1101</v>
      </c>
      <c r="F24" s="39" t="s">
        <v>1101</v>
      </c>
      <c r="G24" s="39" t="s">
        <v>1102</v>
      </c>
      <c r="H24" s="39" t="s">
        <v>1101</v>
      </c>
      <c r="I24" s="39" t="s">
        <v>70</v>
      </c>
      <c r="J24" s="39" t="s">
        <v>71</v>
      </c>
      <c r="K24" s="40">
        <v>5</v>
      </c>
      <c r="L24" s="39">
        <v>267862</v>
      </c>
      <c r="M24" s="39">
        <v>338523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379079</v>
      </c>
      <c r="B25" s="37" t="s">
        <v>1135</v>
      </c>
      <c r="C25" s="38" t="s">
        <v>1136</v>
      </c>
      <c r="D25" s="39" t="s">
        <v>16</v>
      </c>
      <c r="E25" s="39" t="s">
        <v>1101</v>
      </c>
      <c r="F25" s="39" t="s">
        <v>1101</v>
      </c>
      <c r="G25" s="39" t="s">
        <v>1102</v>
      </c>
      <c r="H25" s="39" t="s">
        <v>1101</v>
      </c>
      <c r="I25" s="39" t="s">
        <v>1137</v>
      </c>
      <c r="J25" s="39" t="s">
        <v>1138</v>
      </c>
      <c r="K25" s="39" t="s">
        <v>961</v>
      </c>
      <c r="L25" s="39">
        <v>267211</v>
      </c>
      <c r="M25" s="39">
        <v>337887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380783</v>
      </c>
      <c r="B26" s="37" t="s">
        <v>1139</v>
      </c>
      <c r="C26" s="38" t="s">
        <v>1140</v>
      </c>
      <c r="D26" s="39" t="s">
        <v>16</v>
      </c>
      <c r="E26" s="39" t="s">
        <v>1101</v>
      </c>
      <c r="F26" s="39" t="s">
        <v>1101</v>
      </c>
      <c r="G26" s="39" t="s">
        <v>1102</v>
      </c>
      <c r="H26" s="39" t="s">
        <v>1101</v>
      </c>
      <c r="I26" s="39" t="s">
        <v>1141</v>
      </c>
      <c r="J26" s="39" t="s">
        <v>1142</v>
      </c>
      <c r="K26" s="40">
        <v>23</v>
      </c>
      <c r="L26" s="39">
        <v>270816</v>
      </c>
      <c r="M26" s="39">
        <v>342182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378627</v>
      </c>
      <c r="B27" s="37" t="s">
        <v>1143</v>
      </c>
      <c r="C27" s="38" t="s">
        <v>1144</v>
      </c>
      <c r="D27" s="39" t="s">
        <v>16</v>
      </c>
      <c r="E27" s="39" t="s">
        <v>1101</v>
      </c>
      <c r="F27" s="39" t="s">
        <v>1101</v>
      </c>
      <c r="G27" s="39" t="s">
        <v>1102</v>
      </c>
      <c r="H27" s="39" t="s">
        <v>1101</v>
      </c>
      <c r="I27" s="39" t="s">
        <v>1145</v>
      </c>
      <c r="J27" s="39" t="s">
        <v>1146</v>
      </c>
      <c r="K27" s="40">
        <v>9</v>
      </c>
      <c r="L27" s="39">
        <v>266136</v>
      </c>
      <c r="M27" s="39">
        <v>338605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381193</v>
      </c>
      <c r="B28" s="37" t="s">
        <v>1147</v>
      </c>
      <c r="C28" s="38" t="s">
        <v>1148</v>
      </c>
      <c r="D28" s="39" t="s">
        <v>16</v>
      </c>
      <c r="E28" s="39" t="s">
        <v>1101</v>
      </c>
      <c r="F28" s="39" t="s">
        <v>1101</v>
      </c>
      <c r="G28" s="39" t="s">
        <v>1102</v>
      </c>
      <c r="H28" s="39" t="s">
        <v>1101</v>
      </c>
      <c r="I28" s="39" t="s">
        <v>1149</v>
      </c>
      <c r="J28" s="39" t="s">
        <v>1150</v>
      </c>
      <c r="K28" s="40">
        <v>53</v>
      </c>
      <c r="L28" s="39">
        <v>271063</v>
      </c>
      <c r="M28" s="39">
        <v>341728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60271</v>
      </c>
      <c r="B29" s="37" t="s">
        <v>1210</v>
      </c>
      <c r="C29" s="38" t="s">
        <v>1211</v>
      </c>
      <c r="D29" s="39" t="s">
        <v>16</v>
      </c>
      <c r="E29" s="39" t="s">
        <v>23</v>
      </c>
      <c r="F29" s="39" t="s">
        <v>1208</v>
      </c>
      <c r="G29" s="39" t="s">
        <v>1209</v>
      </c>
      <c r="H29" s="39" t="s">
        <v>1208</v>
      </c>
      <c r="I29" s="39" t="s">
        <v>1212</v>
      </c>
      <c r="J29" s="39" t="s">
        <v>1213</v>
      </c>
      <c r="K29" s="39" t="s">
        <v>1214</v>
      </c>
      <c r="L29" s="39">
        <v>271329</v>
      </c>
      <c r="M29" s="39">
        <v>328171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59961</v>
      </c>
      <c r="B30" s="37" t="s">
        <v>1215</v>
      </c>
      <c r="C30" s="38" t="s">
        <v>1216</v>
      </c>
      <c r="D30" s="39" t="s">
        <v>16</v>
      </c>
      <c r="E30" s="39" t="s">
        <v>23</v>
      </c>
      <c r="F30" s="39" t="s">
        <v>1208</v>
      </c>
      <c r="G30" s="39" t="s">
        <v>1209</v>
      </c>
      <c r="H30" s="39" t="s">
        <v>1208</v>
      </c>
      <c r="I30" s="39" t="s">
        <v>1217</v>
      </c>
      <c r="J30" s="39" t="s">
        <v>1218</v>
      </c>
      <c r="K30" s="40">
        <v>15</v>
      </c>
      <c r="L30" s="39">
        <v>270107</v>
      </c>
      <c r="M30" s="39">
        <v>328811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60986</v>
      </c>
      <c r="B31" s="37" t="s">
        <v>1219</v>
      </c>
      <c r="C31" s="38" t="s">
        <v>1220</v>
      </c>
      <c r="D31" s="39" t="s">
        <v>16</v>
      </c>
      <c r="E31" s="39" t="s">
        <v>23</v>
      </c>
      <c r="F31" s="39" t="s">
        <v>1208</v>
      </c>
      <c r="G31" s="39" t="s">
        <v>1209</v>
      </c>
      <c r="H31" s="39" t="s">
        <v>1208</v>
      </c>
      <c r="I31" s="39" t="s">
        <v>1217</v>
      </c>
      <c r="J31" s="39" t="s">
        <v>1218</v>
      </c>
      <c r="K31" s="40" t="s">
        <v>1221</v>
      </c>
      <c r="L31" s="39">
        <v>270191</v>
      </c>
      <c r="M31" s="39">
        <v>328751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25">
      <c r="A32" s="37">
        <v>62371</v>
      </c>
      <c r="B32" s="37" t="s">
        <v>1222</v>
      </c>
      <c r="C32" s="38" t="s">
        <v>1223</v>
      </c>
      <c r="D32" s="39" t="s">
        <v>16</v>
      </c>
      <c r="E32" s="39" t="s">
        <v>23</v>
      </c>
      <c r="F32" s="39" t="s">
        <v>1224</v>
      </c>
      <c r="G32" s="39" t="s">
        <v>1225</v>
      </c>
      <c r="H32" s="39" t="s">
        <v>1224</v>
      </c>
      <c r="I32" s="39" t="s">
        <v>440</v>
      </c>
      <c r="J32" s="39" t="s">
        <v>441</v>
      </c>
      <c r="K32" s="40">
        <v>72</v>
      </c>
      <c r="L32" s="39">
        <v>276749</v>
      </c>
      <c r="M32" s="39">
        <v>330278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25">
      <c r="A33" s="37">
        <v>62420</v>
      </c>
      <c r="B33" s="37" t="s">
        <v>1228</v>
      </c>
      <c r="C33" s="38" t="s">
        <v>1229</v>
      </c>
      <c r="D33" s="39" t="s">
        <v>16</v>
      </c>
      <c r="E33" s="39" t="s">
        <v>23</v>
      </c>
      <c r="F33" s="39" t="s">
        <v>1224</v>
      </c>
      <c r="G33" s="39" t="s">
        <v>1225</v>
      </c>
      <c r="H33" s="39" t="s">
        <v>1224</v>
      </c>
      <c r="I33" s="39" t="s">
        <v>192</v>
      </c>
      <c r="J33" s="39" t="s">
        <v>193</v>
      </c>
      <c r="K33" s="40">
        <v>1</v>
      </c>
      <c r="L33" s="39">
        <v>276965</v>
      </c>
      <c r="M33" s="39">
        <v>329554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25">
      <c r="A34" s="37">
        <v>63641</v>
      </c>
      <c r="B34" s="37" t="s">
        <v>1277</v>
      </c>
      <c r="C34" s="38" t="s">
        <v>1278</v>
      </c>
      <c r="D34" s="39" t="s">
        <v>16</v>
      </c>
      <c r="E34" s="39" t="s">
        <v>23</v>
      </c>
      <c r="F34" s="39" t="s">
        <v>1279</v>
      </c>
      <c r="G34" s="39" t="s">
        <v>1280</v>
      </c>
      <c r="H34" s="39" t="s">
        <v>1279</v>
      </c>
      <c r="I34" s="39" t="s">
        <v>192</v>
      </c>
      <c r="J34" s="39" t="s">
        <v>193</v>
      </c>
      <c r="K34" s="40">
        <v>6</v>
      </c>
      <c r="L34" s="39">
        <v>260477</v>
      </c>
      <c r="M34" s="39">
        <v>337039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25">
      <c r="A35" s="37">
        <v>65011</v>
      </c>
      <c r="B35" s="37" t="s">
        <v>1294</v>
      </c>
      <c r="C35" s="38" t="s">
        <v>1295</v>
      </c>
      <c r="D35" s="39" t="s">
        <v>16</v>
      </c>
      <c r="E35" s="39" t="s">
        <v>23</v>
      </c>
      <c r="F35" s="39" t="s">
        <v>1292</v>
      </c>
      <c r="G35" s="39" t="s">
        <v>1293</v>
      </c>
      <c r="H35" s="39" t="s">
        <v>1292</v>
      </c>
      <c r="I35" s="39" t="s">
        <v>1296</v>
      </c>
      <c r="J35" s="39" t="s">
        <v>1297</v>
      </c>
      <c r="K35" s="40">
        <v>2</v>
      </c>
      <c r="L35" s="39">
        <v>255715</v>
      </c>
      <c r="M35" s="39">
        <v>335283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25">
      <c r="A36" s="37">
        <v>65022</v>
      </c>
      <c r="B36" s="37" t="s">
        <v>1298</v>
      </c>
      <c r="C36" s="38" t="s">
        <v>1299</v>
      </c>
      <c r="D36" s="39" t="s">
        <v>16</v>
      </c>
      <c r="E36" s="39" t="s">
        <v>23</v>
      </c>
      <c r="F36" s="39" t="s">
        <v>1292</v>
      </c>
      <c r="G36" s="39" t="s">
        <v>1293</v>
      </c>
      <c r="H36" s="39" t="s">
        <v>1292</v>
      </c>
      <c r="I36" s="39" t="s">
        <v>440</v>
      </c>
      <c r="J36" s="39" t="s">
        <v>441</v>
      </c>
      <c r="K36" s="40">
        <v>32</v>
      </c>
      <c r="L36" s="39">
        <v>255637</v>
      </c>
      <c r="M36" s="39">
        <v>334171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25">
      <c r="A37" s="37">
        <v>64230</v>
      </c>
      <c r="B37" s="37" t="s">
        <v>1300</v>
      </c>
      <c r="C37" s="38" t="s">
        <v>1301</v>
      </c>
      <c r="D37" s="39" t="s">
        <v>16</v>
      </c>
      <c r="E37" s="39" t="s">
        <v>23</v>
      </c>
      <c r="F37" s="39" t="s">
        <v>1292</v>
      </c>
      <c r="G37" s="39" t="s">
        <v>1293</v>
      </c>
      <c r="H37" s="39" t="s">
        <v>1292</v>
      </c>
      <c r="I37" s="39" t="s">
        <v>1133</v>
      </c>
      <c r="J37" s="39" t="s">
        <v>1134</v>
      </c>
      <c r="K37" s="40">
        <v>17</v>
      </c>
      <c r="L37" s="39">
        <v>255547</v>
      </c>
      <c r="M37" s="39">
        <v>335042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</sheetData>
  <sheetProtection algorithmName="SHA-512" hashValue="4hsv3ziH55FmwpyFHOG/jYbwIuMhHniouNpsPd/bdMMKkO5oQNsbwwdXa5dVtQ2Hj3JiTl8VnTigmfk+LB6Lwg==" saltValue="p6/i17jEnRoYp5HWhLOtQg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23"/>
  <sheetViews>
    <sheetView topLeftCell="F12" workbookViewId="0">
      <selection activeCell="O18" sqref="O18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1549</v>
      </c>
      <c r="B2" s="1">
        <f>M14</f>
        <v>8</v>
      </c>
      <c r="C2" s="1" t="str">
        <f>E16</f>
        <v>BOLESŁAWIECKI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ROUND(SUM(Q16:Q23)*60,2)</f>
        <v>0</v>
      </c>
      <c r="K4" s="2">
        <f>SUM(R16:R23)*60</f>
        <v>0</v>
      </c>
      <c r="L4" s="29">
        <f>SUM(S16:S23)*60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ROUND(SUM(U16:U23)*60,2)</f>
        <v>0</v>
      </c>
      <c r="K5" s="2">
        <f>SUM(V16:V23)*60</f>
        <v>0</v>
      </c>
      <c r="L5" s="29">
        <f>SUM(W16:W23)*60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8</v>
      </c>
      <c r="N14" s="23">
        <f>SUM(N16:N23)</f>
        <v>8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6969</v>
      </c>
      <c r="B16" s="37" t="s">
        <v>56</v>
      </c>
      <c r="C16" s="38" t="s">
        <v>57</v>
      </c>
      <c r="D16" s="39" t="s">
        <v>16</v>
      </c>
      <c r="E16" s="39" t="s">
        <v>40</v>
      </c>
      <c r="F16" s="39" t="s">
        <v>41</v>
      </c>
      <c r="G16" s="39" t="s">
        <v>58</v>
      </c>
      <c r="H16" s="39" t="s">
        <v>59</v>
      </c>
      <c r="I16" s="39" t="s">
        <v>60</v>
      </c>
      <c r="J16" s="39" t="s">
        <v>61</v>
      </c>
      <c r="K16" s="40">
        <v>1</v>
      </c>
      <c r="L16" s="39">
        <v>264179</v>
      </c>
      <c r="M16" s="39">
        <v>382498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9219</v>
      </c>
      <c r="B17" s="37" t="s">
        <v>426</v>
      </c>
      <c r="C17" s="38" t="s">
        <v>427</v>
      </c>
      <c r="D17" s="39" t="s">
        <v>16</v>
      </c>
      <c r="E17" s="39" t="s">
        <v>40</v>
      </c>
      <c r="F17" s="39" t="s">
        <v>428</v>
      </c>
      <c r="G17" s="39" t="s">
        <v>429</v>
      </c>
      <c r="H17" s="39" t="s">
        <v>428</v>
      </c>
      <c r="I17" s="39" t="s">
        <v>430</v>
      </c>
      <c r="J17" s="39" t="s">
        <v>431</v>
      </c>
      <c r="K17" s="40">
        <v>19</v>
      </c>
      <c r="L17" s="39">
        <v>274608</v>
      </c>
      <c r="M17" s="39">
        <v>392583</v>
      </c>
      <c r="N17" s="39">
        <v>1</v>
      </c>
      <c r="O17" s="41"/>
      <c r="P17" s="41"/>
      <c r="Q17" s="41"/>
      <c r="R17" s="25">
        <f t="shared" ref="R17:R23" si="1">ROUND(Q17*0.23,2)</f>
        <v>0</v>
      </c>
      <c r="S17" s="26">
        <f t="shared" ref="S17:S23" si="2">ROUND(Q17,2)+R17</f>
        <v>0</v>
      </c>
      <c r="T17" s="41"/>
      <c r="U17" s="41"/>
      <c r="V17" s="25">
        <f t="shared" ref="V17:V23" si="3">ROUND(U17*0.23,2)</f>
        <v>0</v>
      </c>
      <c r="W17" s="26">
        <f t="shared" ref="W17:W23" si="4">ROUND(U17,2)+V17</f>
        <v>0</v>
      </c>
    </row>
    <row r="18" spans="1:23" x14ac:dyDescent="0.25">
      <c r="A18" s="37">
        <v>9491</v>
      </c>
      <c r="B18" s="37" t="s">
        <v>432</v>
      </c>
      <c r="C18" s="38" t="s">
        <v>433</v>
      </c>
      <c r="D18" s="39" t="s">
        <v>16</v>
      </c>
      <c r="E18" s="39" t="s">
        <v>40</v>
      </c>
      <c r="F18" s="39" t="s">
        <v>428</v>
      </c>
      <c r="G18" s="39" t="s">
        <v>434</v>
      </c>
      <c r="H18" s="39" t="s">
        <v>435</v>
      </c>
      <c r="I18" s="39" t="s">
        <v>21</v>
      </c>
      <c r="J18" s="39" t="s">
        <v>22</v>
      </c>
      <c r="K18" s="40">
        <v>76</v>
      </c>
      <c r="L18" s="39">
        <v>277724</v>
      </c>
      <c r="M18" s="39">
        <v>392281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9747</v>
      </c>
      <c r="B19" s="37" t="s">
        <v>436</v>
      </c>
      <c r="C19" s="38" t="s">
        <v>437</v>
      </c>
      <c r="D19" s="39" t="s">
        <v>16</v>
      </c>
      <c r="E19" s="39" t="s">
        <v>40</v>
      </c>
      <c r="F19" s="39" t="s">
        <v>428</v>
      </c>
      <c r="G19" s="39" t="s">
        <v>438</v>
      </c>
      <c r="H19" s="39" t="s">
        <v>439</v>
      </c>
      <c r="I19" s="39" t="s">
        <v>21</v>
      </c>
      <c r="J19" s="39" t="s">
        <v>22</v>
      </c>
      <c r="K19" s="40">
        <v>59</v>
      </c>
      <c r="L19" s="39">
        <v>273806</v>
      </c>
      <c r="M19" s="39">
        <v>388826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15933</v>
      </c>
      <c r="B20" s="37" t="s">
        <v>504</v>
      </c>
      <c r="C20" s="38" t="s">
        <v>505</v>
      </c>
      <c r="D20" s="39" t="s">
        <v>16</v>
      </c>
      <c r="E20" s="39" t="s">
        <v>40</v>
      </c>
      <c r="F20" s="39" t="s">
        <v>503</v>
      </c>
      <c r="G20" s="39" t="s">
        <v>506</v>
      </c>
      <c r="H20" s="39" t="s">
        <v>507</v>
      </c>
      <c r="I20" s="39" t="s">
        <v>21</v>
      </c>
      <c r="J20" s="39" t="s">
        <v>22</v>
      </c>
      <c r="K20" s="40">
        <v>3</v>
      </c>
      <c r="L20" s="39">
        <v>269179</v>
      </c>
      <c r="M20" s="39">
        <v>374829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16765</v>
      </c>
      <c r="B21" s="37" t="s">
        <v>512</v>
      </c>
      <c r="C21" s="38" t="s">
        <v>513</v>
      </c>
      <c r="D21" s="39" t="s">
        <v>16</v>
      </c>
      <c r="E21" s="39" t="s">
        <v>40</v>
      </c>
      <c r="F21" s="39" t="s">
        <v>503</v>
      </c>
      <c r="G21" s="39" t="s">
        <v>514</v>
      </c>
      <c r="H21" s="39" t="s">
        <v>515</v>
      </c>
      <c r="I21" s="39" t="s">
        <v>21</v>
      </c>
      <c r="J21" s="39" t="s">
        <v>22</v>
      </c>
      <c r="K21" s="40">
        <v>96</v>
      </c>
      <c r="L21" s="39">
        <v>268397</v>
      </c>
      <c r="M21" s="39">
        <v>382429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10672</v>
      </c>
      <c r="B22" s="37" t="s">
        <v>1269</v>
      </c>
      <c r="C22" s="38" t="s">
        <v>1270</v>
      </c>
      <c r="D22" s="39" t="s">
        <v>16</v>
      </c>
      <c r="E22" s="39" t="s">
        <v>40</v>
      </c>
      <c r="F22" s="39" t="s">
        <v>227</v>
      </c>
      <c r="G22" s="39" t="s">
        <v>1271</v>
      </c>
      <c r="H22" s="39" t="s">
        <v>227</v>
      </c>
      <c r="I22" s="39" t="s">
        <v>1272</v>
      </c>
      <c r="J22" s="39" t="s">
        <v>1273</v>
      </c>
      <c r="K22" s="40">
        <v>7</v>
      </c>
      <c r="L22" s="39">
        <v>248491</v>
      </c>
      <c r="M22" s="39">
        <v>375989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10924</v>
      </c>
      <c r="B23" s="37" t="s">
        <v>1274</v>
      </c>
      <c r="C23" s="38" t="s">
        <v>1275</v>
      </c>
      <c r="D23" s="39" t="s">
        <v>16</v>
      </c>
      <c r="E23" s="39" t="s">
        <v>40</v>
      </c>
      <c r="F23" s="39" t="s">
        <v>227</v>
      </c>
      <c r="G23" s="39" t="s">
        <v>1271</v>
      </c>
      <c r="H23" s="39" t="s">
        <v>227</v>
      </c>
      <c r="I23" s="39" t="s">
        <v>1272</v>
      </c>
      <c r="J23" s="39" t="s">
        <v>1273</v>
      </c>
      <c r="K23" s="39" t="s">
        <v>1276</v>
      </c>
      <c r="L23" s="39">
        <v>248496</v>
      </c>
      <c r="M23" s="39">
        <v>375977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</sheetData>
  <sheetProtection algorithmName="SHA-512" hashValue="yX8g0vSXNVBJ1oHyEhRxS8PlQQSpK/ZoL2tsz6JSKcwlGHLUN7IHFRsveSZZYEhALonPo/Ouv+DR3Ece6adQMA==" saltValue="gtu0goRE1DYh8WfrZjCRh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32"/>
  <sheetViews>
    <sheetView topLeftCell="K1" workbookViewId="0">
      <selection activeCell="S19" sqref="S19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1550</v>
      </c>
      <c r="B2" s="1">
        <f>M14</f>
        <v>17</v>
      </c>
      <c r="C2" s="1" t="str">
        <f>E16</f>
        <v>BOLESŁAWIECKI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ROUND(SUM(Q16:Q32)*60,2)</f>
        <v>0</v>
      </c>
      <c r="K4" s="2">
        <f>SUM(R16:R32)*60</f>
        <v>0</v>
      </c>
      <c r="L4" s="29">
        <f>SUM(S16:S32)*60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ROUND(SUM(U16:U32)*60,2)</f>
        <v>0</v>
      </c>
      <c r="K5" s="2">
        <f>SUM(V16:V32)*60</f>
        <v>0</v>
      </c>
      <c r="L5" s="29">
        <f>SUM(W16:W32)*60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17</v>
      </c>
      <c r="N14" s="23">
        <f>SUM(N16:N32)</f>
        <v>17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5358</v>
      </c>
      <c r="B16" s="37" t="s">
        <v>38</v>
      </c>
      <c r="C16" s="38" t="s">
        <v>39</v>
      </c>
      <c r="D16" s="39" t="s">
        <v>16</v>
      </c>
      <c r="E16" s="39" t="s">
        <v>40</v>
      </c>
      <c r="F16" s="39" t="s">
        <v>41</v>
      </c>
      <c r="G16" s="39" t="s">
        <v>42</v>
      </c>
      <c r="H16" s="39" t="s">
        <v>43</v>
      </c>
      <c r="I16" s="39" t="s">
        <v>21</v>
      </c>
      <c r="J16" s="39" t="s">
        <v>22</v>
      </c>
      <c r="K16" s="40">
        <v>1</v>
      </c>
      <c r="L16" s="39">
        <v>258633</v>
      </c>
      <c r="M16" s="39">
        <v>380982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5585</v>
      </c>
      <c r="B17" s="37" t="s">
        <v>44</v>
      </c>
      <c r="C17" s="38" t="s">
        <v>45</v>
      </c>
      <c r="D17" s="39" t="s">
        <v>16</v>
      </c>
      <c r="E17" s="39" t="s">
        <v>40</v>
      </c>
      <c r="F17" s="39" t="s">
        <v>41</v>
      </c>
      <c r="G17" s="39" t="s">
        <v>46</v>
      </c>
      <c r="H17" s="39" t="s">
        <v>47</v>
      </c>
      <c r="I17" s="39" t="s">
        <v>21</v>
      </c>
      <c r="J17" s="39" t="s">
        <v>22</v>
      </c>
      <c r="K17" s="40">
        <v>67</v>
      </c>
      <c r="L17" s="39">
        <v>253528</v>
      </c>
      <c r="M17" s="39">
        <v>381111</v>
      </c>
      <c r="N17" s="39">
        <v>1</v>
      </c>
      <c r="O17" s="41"/>
      <c r="P17" s="41"/>
      <c r="Q17" s="41"/>
      <c r="R17" s="25">
        <f t="shared" ref="R17:R32" si="1">ROUND(Q17*0.23,2)</f>
        <v>0</v>
      </c>
      <c r="S17" s="26">
        <f t="shared" ref="S17:S32" si="2">ROUND(Q17,2)+R17</f>
        <v>0</v>
      </c>
      <c r="T17" s="41"/>
      <c r="U17" s="41"/>
      <c r="V17" s="25">
        <f t="shared" ref="V17:V32" si="3">ROUND(U17*0.23,2)</f>
        <v>0</v>
      </c>
      <c r="W17" s="26">
        <f t="shared" ref="W17:W32" si="4">ROUND(U17,2)+V17</f>
        <v>0</v>
      </c>
    </row>
    <row r="18" spans="1:23" x14ac:dyDescent="0.25">
      <c r="A18" s="37">
        <v>5703</v>
      </c>
      <c r="B18" s="37" t="s">
        <v>48</v>
      </c>
      <c r="C18" s="38" t="s">
        <v>49</v>
      </c>
      <c r="D18" s="39" t="s">
        <v>16</v>
      </c>
      <c r="E18" s="39" t="s">
        <v>40</v>
      </c>
      <c r="F18" s="39" t="s">
        <v>41</v>
      </c>
      <c r="G18" s="39" t="s">
        <v>50</v>
      </c>
      <c r="H18" s="39" t="s">
        <v>51</v>
      </c>
      <c r="I18" s="39" t="s">
        <v>21</v>
      </c>
      <c r="J18" s="39" t="s">
        <v>22</v>
      </c>
      <c r="K18" s="40">
        <v>43</v>
      </c>
      <c r="L18" s="39">
        <v>261339</v>
      </c>
      <c r="M18" s="39">
        <v>389913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6284</v>
      </c>
      <c r="B19" s="37" t="s">
        <v>52</v>
      </c>
      <c r="C19" s="38" t="s">
        <v>53</v>
      </c>
      <c r="D19" s="39" t="s">
        <v>16</v>
      </c>
      <c r="E19" s="39" t="s">
        <v>40</v>
      </c>
      <c r="F19" s="39" t="s">
        <v>41</v>
      </c>
      <c r="G19" s="39" t="s">
        <v>54</v>
      </c>
      <c r="H19" s="39" t="s">
        <v>55</v>
      </c>
      <c r="I19" s="39" t="s">
        <v>21</v>
      </c>
      <c r="J19" s="39" t="s">
        <v>22</v>
      </c>
      <c r="K19" s="40">
        <v>45</v>
      </c>
      <c r="L19" s="39">
        <v>263674</v>
      </c>
      <c r="M19" s="39">
        <v>387888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7834</v>
      </c>
      <c r="B20" s="37" t="s">
        <v>62</v>
      </c>
      <c r="C20" s="38" t="s">
        <v>63</v>
      </c>
      <c r="D20" s="39" t="s">
        <v>16</v>
      </c>
      <c r="E20" s="39" t="s">
        <v>40</v>
      </c>
      <c r="F20" s="39" t="s">
        <v>41</v>
      </c>
      <c r="G20" s="39" t="s">
        <v>64</v>
      </c>
      <c r="H20" s="39" t="s">
        <v>65</v>
      </c>
      <c r="I20" s="39" t="s">
        <v>21</v>
      </c>
      <c r="J20" s="39" t="s">
        <v>22</v>
      </c>
      <c r="K20" s="40">
        <v>55</v>
      </c>
      <c r="L20" s="39">
        <v>255049</v>
      </c>
      <c r="M20" s="39">
        <v>376347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8516</v>
      </c>
      <c r="B21" s="37" t="s">
        <v>66</v>
      </c>
      <c r="C21" s="38" t="s">
        <v>67</v>
      </c>
      <c r="D21" s="39" t="s">
        <v>16</v>
      </c>
      <c r="E21" s="39" t="s">
        <v>40</v>
      </c>
      <c r="F21" s="39" t="s">
        <v>41</v>
      </c>
      <c r="G21" s="39" t="s">
        <v>68</v>
      </c>
      <c r="H21" s="39" t="s">
        <v>69</v>
      </c>
      <c r="I21" s="39" t="s">
        <v>70</v>
      </c>
      <c r="J21" s="39" t="s">
        <v>71</v>
      </c>
      <c r="K21" s="40">
        <v>9</v>
      </c>
      <c r="L21" s="39">
        <v>263504</v>
      </c>
      <c r="M21" s="39">
        <v>397024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8702</v>
      </c>
      <c r="B22" s="37" t="s">
        <v>72</v>
      </c>
      <c r="C22" s="38" t="s">
        <v>73</v>
      </c>
      <c r="D22" s="39" t="s">
        <v>16</v>
      </c>
      <c r="E22" s="39" t="s">
        <v>40</v>
      </c>
      <c r="F22" s="39" t="s">
        <v>41</v>
      </c>
      <c r="G22" s="39" t="s">
        <v>74</v>
      </c>
      <c r="H22" s="39" t="s">
        <v>75</v>
      </c>
      <c r="I22" s="39" t="s">
        <v>21</v>
      </c>
      <c r="J22" s="39" t="s">
        <v>22</v>
      </c>
      <c r="K22" s="40">
        <v>102</v>
      </c>
      <c r="L22" s="39">
        <v>265054</v>
      </c>
      <c r="M22" s="39">
        <v>374407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11230</v>
      </c>
      <c r="B23" s="37" t="s">
        <v>225</v>
      </c>
      <c r="C23" s="38" t="s">
        <v>226</v>
      </c>
      <c r="D23" s="39" t="s">
        <v>16</v>
      </c>
      <c r="E23" s="39" t="s">
        <v>40</v>
      </c>
      <c r="F23" s="39" t="s">
        <v>227</v>
      </c>
      <c r="G23" s="39" t="s">
        <v>228</v>
      </c>
      <c r="H23" s="39" t="s">
        <v>229</v>
      </c>
      <c r="I23" s="39" t="s">
        <v>21</v>
      </c>
      <c r="J23" s="39" t="s">
        <v>22</v>
      </c>
      <c r="K23" s="40">
        <v>52</v>
      </c>
      <c r="L23" s="39">
        <v>245461</v>
      </c>
      <c r="M23" s="39">
        <v>379599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11552</v>
      </c>
      <c r="B24" s="37" t="s">
        <v>230</v>
      </c>
      <c r="C24" s="38" t="s">
        <v>231</v>
      </c>
      <c r="D24" s="39" t="s">
        <v>16</v>
      </c>
      <c r="E24" s="39" t="s">
        <v>40</v>
      </c>
      <c r="F24" s="39" t="s">
        <v>227</v>
      </c>
      <c r="G24" s="39" t="s">
        <v>232</v>
      </c>
      <c r="H24" s="39" t="s">
        <v>233</v>
      </c>
      <c r="I24" s="39" t="s">
        <v>21</v>
      </c>
      <c r="J24" s="39" t="s">
        <v>22</v>
      </c>
      <c r="K24" s="40">
        <v>47</v>
      </c>
      <c r="L24" s="39">
        <v>242547</v>
      </c>
      <c r="M24" s="39">
        <v>377323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8048597</v>
      </c>
      <c r="B25" s="37" t="s">
        <v>234</v>
      </c>
      <c r="C25" s="38" t="s">
        <v>235</v>
      </c>
      <c r="D25" s="39" t="s">
        <v>16</v>
      </c>
      <c r="E25" s="39" t="s">
        <v>40</v>
      </c>
      <c r="F25" s="39" t="s">
        <v>227</v>
      </c>
      <c r="G25" s="39" t="s">
        <v>236</v>
      </c>
      <c r="H25" s="39" t="s">
        <v>237</v>
      </c>
      <c r="I25" s="39" t="s">
        <v>21</v>
      </c>
      <c r="J25" s="39" t="s">
        <v>22</v>
      </c>
      <c r="K25" s="40">
        <v>152</v>
      </c>
      <c r="L25" s="39">
        <v>252152</v>
      </c>
      <c r="M25" s="39">
        <v>371899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12600</v>
      </c>
      <c r="B26" s="37" t="s">
        <v>238</v>
      </c>
      <c r="C26" s="38" t="s">
        <v>239</v>
      </c>
      <c r="D26" s="39" t="s">
        <v>16</v>
      </c>
      <c r="E26" s="39" t="s">
        <v>40</v>
      </c>
      <c r="F26" s="39" t="s">
        <v>227</v>
      </c>
      <c r="G26" s="39" t="s">
        <v>240</v>
      </c>
      <c r="H26" s="39" t="s">
        <v>241</v>
      </c>
      <c r="I26" s="39" t="s">
        <v>21</v>
      </c>
      <c r="J26" s="39" t="s">
        <v>22</v>
      </c>
      <c r="K26" s="40" t="s">
        <v>242</v>
      </c>
      <c r="L26" s="39">
        <v>249335</v>
      </c>
      <c r="M26" s="39">
        <v>383138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14028</v>
      </c>
      <c r="B27" s="37" t="s">
        <v>255</v>
      </c>
      <c r="C27" s="38" t="s">
        <v>256</v>
      </c>
      <c r="D27" s="39" t="s">
        <v>16</v>
      </c>
      <c r="E27" s="39" t="s">
        <v>40</v>
      </c>
      <c r="F27" s="39" t="s">
        <v>257</v>
      </c>
      <c r="G27" s="39" t="s">
        <v>258</v>
      </c>
      <c r="H27" s="39" t="s">
        <v>259</v>
      </c>
      <c r="I27" s="39" t="s">
        <v>21</v>
      </c>
      <c r="J27" s="39" t="s">
        <v>22</v>
      </c>
      <c r="K27" s="40">
        <v>82</v>
      </c>
      <c r="L27" s="39">
        <v>251059</v>
      </c>
      <c r="M27" s="39">
        <v>397816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14429</v>
      </c>
      <c r="B28" s="37" t="s">
        <v>260</v>
      </c>
      <c r="C28" s="38" t="s">
        <v>261</v>
      </c>
      <c r="D28" s="39" t="s">
        <v>16</v>
      </c>
      <c r="E28" s="39" t="s">
        <v>40</v>
      </c>
      <c r="F28" s="39" t="s">
        <v>257</v>
      </c>
      <c r="G28" s="39" t="s">
        <v>262</v>
      </c>
      <c r="H28" s="39" t="s">
        <v>257</v>
      </c>
      <c r="I28" s="39" t="s">
        <v>263</v>
      </c>
      <c r="J28" s="39" t="s">
        <v>264</v>
      </c>
      <c r="K28" s="40">
        <v>35</v>
      </c>
      <c r="L28" s="39">
        <v>250697</v>
      </c>
      <c r="M28" s="39">
        <v>390533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14756</v>
      </c>
      <c r="B29" s="37" t="s">
        <v>265</v>
      </c>
      <c r="C29" s="38" t="s">
        <v>266</v>
      </c>
      <c r="D29" s="39" t="s">
        <v>16</v>
      </c>
      <c r="E29" s="39" t="s">
        <v>40</v>
      </c>
      <c r="F29" s="39" t="s">
        <v>257</v>
      </c>
      <c r="G29" s="39" t="s">
        <v>267</v>
      </c>
      <c r="H29" s="39" t="s">
        <v>268</v>
      </c>
      <c r="I29" s="39" t="s">
        <v>21</v>
      </c>
      <c r="J29" s="39" t="s">
        <v>22</v>
      </c>
      <c r="K29" s="40">
        <v>63</v>
      </c>
      <c r="L29" s="39">
        <v>241165</v>
      </c>
      <c r="M29" s="39">
        <v>395063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15155</v>
      </c>
      <c r="B30" s="37" t="s">
        <v>269</v>
      </c>
      <c r="C30" s="38" t="s">
        <v>270</v>
      </c>
      <c r="D30" s="39" t="s">
        <v>16</v>
      </c>
      <c r="E30" s="39" t="s">
        <v>40</v>
      </c>
      <c r="F30" s="39" t="s">
        <v>257</v>
      </c>
      <c r="G30" s="39" t="s">
        <v>271</v>
      </c>
      <c r="H30" s="39" t="s">
        <v>272</v>
      </c>
      <c r="I30" s="39" t="s">
        <v>192</v>
      </c>
      <c r="J30" s="39" t="s">
        <v>193</v>
      </c>
      <c r="K30" s="40">
        <v>10</v>
      </c>
      <c r="L30" s="39">
        <v>249482</v>
      </c>
      <c r="M30" s="39">
        <v>407287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15278</v>
      </c>
      <c r="B31" s="37" t="s">
        <v>273</v>
      </c>
      <c r="C31" s="38" t="s">
        <v>274</v>
      </c>
      <c r="D31" s="39" t="s">
        <v>16</v>
      </c>
      <c r="E31" s="39" t="s">
        <v>40</v>
      </c>
      <c r="F31" s="39" t="s">
        <v>257</v>
      </c>
      <c r="G31" s="39" t="s">
        <v>275</v>
      </c>
      <c r="H31" s="39" t="s">
        <v>276</v>
      </c>
      <c r="I31" s="39" t="s">
        <v>21</v>
      </c>
      <c r="J31" s="39" t="s">
        <v>22</v>
      </c>
      <c r="K31" s="39" t="s">
        <v>277</v>
      </c>
      <c r="L31" s="39">
        <v>250997</v>
      </c>
      <c r="M31" s="39">
        <v>386875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25">
      <c r="A32" s="37">
        <v>16226</v>
      </c>
      <c r="B32" s="37" t="s">
        <v>508</v>
      </c>
      <c r="C32" s="38" t="s">
        <v>509</v>
      </c>
      <c r="D32" s="39" t="s">
        <v>16</v>
      </c>
      <c r="E32" s="39" t="s">
        <v>40</v>
      </c>
      <c r="F32" s="39" t="s">
        <v>503</v>
      </c>
      <c r="G32" s="39" t="s">
        <v>510</v>
      </c>
      <c r="H32" s="39" t="s">
        <v>511</v>
      </c>
      <c r="I32" s="39" t="s">
        <v>21</v>
      </c>
      <c r="J32" s="39" t="s">
        <v>22</v>
      </c>
      <c r="K32" s="40">
        <v>34</v>
      </c>
      <c r="L32" s="39">
        <v>271181</v>
      </c>
      <c r="M32" s="39">
        <v>384355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</sheetData>
  <sheetProtection algorithmName="SHA-512" hashValue="1j1TZibZ+B7P9o3aETel32/qG6CWXyFOXp1aXfr+uP0eSicIN2i25yXkf5vxRc2cjD3vNsL6pjCYNyXg9tOKww==" saltValue="5kXuucmi/0VNv/Vu6tOIc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A16" sqref="A16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1571</v>
      </c>
      <c r="B2" s="1">
        <f>M14</f>
        <v>6</v>
      </c>
      <c r="C2" s="1" t="str">
        <f>E16</f>
        <v>ZŁOTORYJSKI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ROUND(SUM(Q16:Q21)*60,2)</f>
        <v>0</v>
      </c>
      <c r="K4" s="2">
        <f>SUM(R16:R21)*60</f>
        <v>0</v>
      </c>
      <c r="L4" s="29">
        <f>SUM(S16:S21)*60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ROUND(SUM(U16:U21)*60,2)</f>
        <v>0</v>
      </c>
      <c r="K5" s="2">
        <f>SUM(V16:V21)*60</f>
        <v>0</v>
      </c>
      <c r="L5" s="29">
        <f>SUM(W16:W21)*60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6</v>
      </c>
      <c r="N14" s="23">
        <f>SUM(N16:N21)</f>
        <v>6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368283</v>
      </c>
      <c r="B16" s="37" t="s">
        <v>348</v>
      </c>
      <c r="C16" s="38" t="s">
        <v>349</v>
      </c>
      <c r="D16" s="39" t="s">
        <v>16</v>
      </c>
      <c r="E16" s="39" t="s">
        <v>350</v>
      </c>
      <c r="F16" s="39" t="s">
        <v>351</v>
      </c>
      <c r="G16" s="39" t="s">
        <v>352</v>
      </c>
      <c r="H16" s="39" t="s">
        <v>353</v>
      </c>
      <c r="I16" s="39" t="s">
        <v>192</v>
      </c>
      <c r="J16" s="39" t="s">
        <v>193</v>
      </c>
      <c r="K16" s="40">
        <v>12</v>
      </c>
      <c r="L16" s="39">
        <v>280537</v>
      </c>
      <c r="M16" s="39">
        <v>361016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368938</v>
      </c>
      <c r="B17" s="37" t="s">
        <v>354</v>
      </c>
      <c r="C17" s="38" t="s">
        <v>355</v>
      </c>
      <c r="D17" s="39" t="s">
        <v>16</v>
      </c>
      <c r="E17" s="39" t="s">
        <v>350</v>
      </c>
      <c r="F17" s="39" t="s">
        <v>351</v>
      </c>
      <c r="G17" s="39" t="s">
        <v>356</v>
      </c>
      <c r="H17" s="39" t="s">
        <v>357</v>
      </c>
      <c r="I17" s="39" t="s">
        <v>21</v>
      </c>
      <c r="J17" s="39" t="s">
        <v>22</v>
      </c>
      <c r="K17" s="40">
        <v>105</v>
      </c>
      <c r="L17" s="39">
        <v>277419</v>
      </c>
      <c r="M17" s="39">
        <v>356613</v>
      </c>
      <c r="N17" s="39">
        <v>1</v>
      </c>
      <c r="O17" s="41"/>
      <c r="P17" s="41"/>
      <c r="Q17" s="41"/>
      <c r="R17" s="25">
        <f t="shared" ref="R17:R21" si="1">ROUND(Q17*0.23,2)</f>
        <v>0</v>
      </c>
      <c r="S17" s="26">
        <f t="shared" ref="S17:S21" si="2">ROUND(Q17,2)+R17</f>
        <v>0</v>
      </c>
      <c r="T17" s="41"/>
      <c r="U17" s="41"/>
      <c r="V17" s="25">
        <f t="shared" ref="V17:V21" si="3">ROUND(U17*0.23,2)</f>
        <v>0</v>
      </c>
      <c r="W17" s="26">
        <f t="shared" ref="W17:W21" si="4">ROUND(U17,2)+V17</f>
        <v>0</v>
      </c>
    </row>
    <row r="18" spans="1:23" x14ac:dyDescent="0.25">
      <c r="A18" s="37">
        <v>367263</v>
      </c>
      <c r="B18" s="37" t="s">
        <v>489</v>
      </c>
      <c r="C18" s="38" t="s">
        <v>490</v>
      </c>
      <c r="D18" s="39" t="s">
        <v>16</v>
      </c>
      <c r="E18" s="39" t="s">
        <v>350</v>
      </c>
      <c r="F18" s="39" t="s">
        <v>480</v>
      </c>
      <c r="G18" s="39" t="s">
        <v>491</v>
      </c>
      <c r="H18" s="39" t="s">
        <v>492</v>
      </c>
      <c r="I18" s="39" t="s">
        <v>21</v>
      </c>
      <c r="J18" s="39" t="s">
        <v>22</v>
      </c>
      <c r="K18" s="40">
        <v>53</v>
      </c>
      <c r="L18" s="39">
        <v>274250</v>
      </c>
      <c r="M18" s="39">
        <v>363791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369097</v>
      </c>
      <c r="B19" s="37" t="s">
        <v>524</v>
      </c>
      <c r="C19" s="38" t="s">
        <v>525</v>
      </c>
      <c r="D19" s="39" t="s">
        <v>16</v>
      </c>
      <c r="E19" s="39" t="s">
        <v>350</v>
      </c>
      <c r="F19" s="39" t="s">
        <v>526</v>
      </c>
      <c r="G19" s="39" t="s">
        <v>527</v>
      </c>
      <c r="H19" s="39" t="s">
        <v>528</v>
      </c>
      <c r="I19" s="39" t="s">
        <v>21</v>
      </c>
      <c r="J19" s="39" t="s">
        <v>22</v>
      </c>
      <c r="K19" s="40">
        <v>30</v>
      </c>
      <c r="L19" s="39">
        <v>285604</v>
      </c>
      <c r="M19" s="39">
        <v>375938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370412</v>
      </c>
      <c r="B20" s="37" t="s">
        <v>543</v>
      </c>
      <c r="C20" s="38" t="s">
        <v>544</v>
      </c>
      <c r="D20" s="39" t="s">
        <v>16</v>
      </c>
      <c r="E20" s="39" t="s">
        <v>350</v>
      </c>
      <c r="F20" s="39" t="s">
        <v>545</v>
      </c>
      <c r="G20" s="39" t="s">
        <v>546</v>
      </c>
      <c r="H20" s="39" t="s">
        <v>547</v>
      </c>
      <c r="I20" s="39" t="s">
        <v>21</v>
      </c>
      <c r="J20" s="39" t="s">
        <v>22</v>
      </c>
      <c r="K20" s="40">
        <v>42</v>
      </c>
      <c r="L20" s="39">
        <v>289830</v>
      </c>
      <c r="M20" s="39">
        <v>372227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371243</v>
      </c>
      <c r="B21" s="37" t="s">
        <v>548</v>
      </c>
      <c r="C21" s="38" t="s">
        <v>549</v>
      </c>
      <c r="D21" s="39" t="s">
        <v>16</v>
      </c>
      <c r="E21" s="39" t="s">
        <v>350</v>
      </c>
      <c r="F21" s="39" t="s">
        <v>545</v>
      </c>
      <c r="G21" s="39" t="s">
        <v>550</v>
      </c>
      <c r="H21" s="39" t="s">
        <v>551</v>
      </c>
      <c r="I21" s="39" t="s">
        <v>21</v>
      </c>
      <c r="J21" s="39" t="s">
        <v>22</v>
      </c>
      <c r="K21" s="40">
        <v>35</v>
      </c>
      <c r="L21" s="39">
        <v>288956</v>
      </c>
      <c r="M21" s="39">
        <v>366751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</sheetData>
  <sheetProtection algorithmName="SHA-512" hashValue="fUpI6WQsvOy9E31ETthgvRcF8l2muGUkOfQoYHKiu1kCa2xaZs6ToJBiwYcC4/dHu+CoEWjLmDfNlWc7agEUzg==" saltValue="RvFLmi9CyaQL50MUY+aBC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7"/>
  <sheetViews>
    <sheetView topLeftCell="L15" workbookViewId="0">
      <selection activeCell="R31" sqref="R31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1572</v>
      </c>
      <c r="B2" s="1">
        <f>M14</f>
        <v>12</v>
      </c>
      <c r="C2" s="1" t="str">
        <f>E16</f>
        <v>ZŁOTORYJSKI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ROUND(SUM(Q16:Q27)*60,2)</f>
        <v>0</v>
      </c>
      <c r="K4" s="2">
        <f>SUM(R16:R27)*60</f>
        <v>0</v>
      </c>
      <c r="L4" s="29">
        <f>SUM(S16:S27)*60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ROUND(SUM(U16:U27)*60,2)</f>
        <v>0</v>
      </c>
      <c r="K5" s="2">
        <f>SUM(V16:V27)*60</f>
        <v>0</v>
      </c>
      <c r="L5" s="29">
        <f>SUM(W16:W27)*60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12</v>
      </c>
      <c r="N14" s="23">
        <f>SUM(N16:N27)</f>
        <v>12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366813</v>
      </c>
      <c r="B16" s="37" t="s">
        <v>481</v>
      </c>
      <c r="C16" s="38" t="s">
        <v>482</v>
      </c>
      <c r="D16" s="39" t="s">
        <v>16</v>
      </c>
      <c r="E16" s="39" t="s">
        <v>350</v>
      </c>
      <c r="F16" s="39" t="s">
        <v>480</v>
      </c>
      <c r="G16" s="39" t="s">
        <v>483</v>
      </c>
      <c r="H16" s="39" t="s">
        <v>480</v>
      </c>
      <c r="I16" s="39" t="s">
        <v>21</v>
      </c>
      <c r="J16" s="39" t="s">
        <v>22</v>
      </c>
      <c r="K16" s="40" t="s">
        <v>484</v>
      </c>
      <c r="L16" s="39">
        <v>277373</v>
      </c>
      <c r="M16" s="39">
        <v>366290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366995</v>
      </c>
      <c r="B17" s="37" t="s">
        <v>485</v>
      </c>
      <c r="C17" s="38" t="s">
        <v>486</v>
      </c>
      <c r="D17" s="39" t="s">
        <v>16</v>
      </c>
      <c r="E17" s="39" t="s">
        <v>350</v>
      </c>
      <c r="F17" s="39" t="s">
        <v>480</v>
      </c>
      <c r="G17" s="39" t="s">
        <v>487</v>
      </c>
      <c r="H17" s="39" t="s">
        <v>488</v>
      </c>
      <c r="I17" s="39" t="s">
        <v>21</v>
      </c>
      <c r="J17" s="39" t="s">
        <v>22</v>
      </c>
      <c r="K17" s="40">
        <v>107</v>
      </c>
      <c r="L17" s="39">
        <v>275367</v>
      </c>
      <c r="M17" s="39">
        <v>360093</v>
      </c>
      <c r="N17" s="39">
        <v>1</v>
      </c>
      <c r="O17" s="41"/>
      <c r="P17" s="41"/>
      <c r="Q17" s="41"/>
      <c r="R17" s="25">
        <f t="shared" ref="R17:R27" si="1">ROUND(Q17*0.23,2)</f>
        <v>0</v>
      </c>
      <c r="S17" s="26">
        <f t="shared" ref="S17:S27" si="2">ROUND(Q17,2)+R17</f>
        <v>0</v>
      </c>
      <c r="T17" s="41"/>
      <c r="U17" s="41"/>
      <c r="V17" s="25">
        <f t="shared" ref="V17:V27" si="3">ROUND(U17*0.23,2)</f>
        <v>0</v>
      </c>
      <c r="W17" s="26">
        <f t="shared" ref="W17:W27" si="4">ROUND(U17,2)+V17</f>
        <v>0</v>
      </c>
    </row>
    <row r="18" spans="1:23" x14ac:dyDescent="0.25">
      <c r="A18" s="37">
        <v>369570</v>
      </c>
      <c r="B18" s="37" t="s">
        <v>529</v>
      </c>
      <c r="C18" s="38" t="s">
        <v>530</v>
      </c>
      <c r="D18" s="39" t="s">
        <v>16</v>
      </c>
      <c r="E18" s="39" t="s">
        <v>350</v>
      </c>
      <c r="F18" s="39" t="s">
        <v>526</v>
      </c>
      <c r="G18" s="39" t="s">
        <v>531</v>
      </c>
      <c r="H18" s="39" t="s">
        <v>532</v>
      </c>
      <c r="I18" s="39" t="s">
        <v>21</v>
      </c>
      <c r="J18" s="39" t="s">
        <v>22</v>
      </c>
      <c r="K18" s="40">
        <v>28</v>
      </c>
      <c r="L18" s="39">
        <v>275096</v>
      </c>
      <c r="M18" s="39">
        <v>375161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369730</v>
      </c>
      <c r="B19" s="37" t="s">
        <v>533</v>
      </c>
      <c r="C19" s="38" t="s">
        <v>534</v>
      </c>
      <c r="D19" s="39" t="s">
        <v>16</v>
      </c>
      <c r="E19" s="39" t="s">
        <v>350</v>
      </c>
      <c r="F19" s="39" t="s">
        <v>526</v>
      </c>
      <c r="G19" s="39" t="s">
        <v>535</v>
      </c>
      <c r="H19" s="39" t="s">
        <v>536</v>
      </c>
      <c r="I19" s="39" t="s">
        <v>21</v>
      </c>
      <c r="J19" s="39" t="s">
        <v>22</v>
      </c>
      <c r="K19" s="40">
        <v>80</v>
      </c>
      <c r="L19" s="39">
        <v>278028</v>
      </c>
      <c r="M19" s="39">
        <v>379041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370242</v>
      </c>
      <c r="B20" s="37" t="s">
        <v>537</v>
      </c>
      <c r="C20" s="38" t="s">
        <v>538</v>
      </c>
      <c r="D20" s="39" t="s">
        <v>16</v>
      </c>
      <c r="E20" s="39" t="s">
        <v>350</v>
      </c>
      <c r="F20" s="39" t="s">
        <v>526</v>
      </c>
      <c r="G20" s="39" t="s">
        <v>539</v>
      </c>
      <c r="H20" s="39" t="s">
        <v>526</v>
      </c>
      <c r="I20" s="39" t="s">
        <v>21</v>
      </c>
      <c r="J20" s="39" t="s">
        <v>22</v>
      </c>
      <c r="K20" s="40">
        <v>135</v>
      </c>
      <c r="L20" s="39">
        <v>280818</v>
      </c>
      <c r="M20" s="39">
        <v>373851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370245</v>
      </c>
      <c r="B21" s="37" t="s">
        <v>540</v>
      </c>
      <c r="C21" s="38" t="s">
        <v>541</v>
      </c>
      <c r="D21" s="39" t="s">
        <v>16</v>
      </c>
      <c r="E21" s="39" t="s">
        <v>350</v>
      </c>
      <c r="F21" s="39" t="s">
        <v>526</v>
      </c>
      <c r="G21" s="39" t="s">
        <v>539</v>
      </c>
      <c r="H21" s="39" t="s">
        <v>526</v>
      </c>
      <c r="I21" s="39" t="s">
        <v>21</v>
      </c>
      <c r="J21" s="39" t="s">
        <v>22</v>
      </c>
      <c r="K21" s="40" t="s">
        <v>542</v>
      </c>
      <c r="L21" s="39">
        <v>281483</v>
      </c>
      <c r="M21" s="39">
        <v>373468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371670</v>
      </c>
      <c r="B22" s="37" t="s">
        <v>552</v>
      </c>
      <c r="C22" s="38" t="s">
        <v>553</v>
      </c>
      <c r="D22" s="39" t="s">
        <v>16</v>
      </c>
      <c r="E22" s="39" t="s">
        <v>350</v>
      </c>
      <c r="F22" s="39" t="s">
        <v>545</v>
      </c>
      <c r="G22" s="39" t="s">
        <v>554</v>
      </c>
      <c r="H22" s="39" t="s">
        <v>555</v>
      </c>
      <c r="I22" s="39" t="s">
        <v>556</v>
      </c>
      <c r="J22" s="39" t="s">
        <v>557</v>
      </c>
      <c r="K22" s="40">
        <v>2</v>
      </c>
      <c r="L22" s="39">
        <v>286233</v>
      </c>
      <c r="M22" s="39">
        <v>361710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371679</v>
      </c>
      <c r="B23" s="37" t="s">
        <v>558</v>
      </c>
      <c r="C23" s="38" t="s">
        <v>559</v>
      </c>
      <c r="D23" s="39" t="s">
        <v>16</v>
      </c>
      <c r="E23" s="39" t="s">
        <v>350</v>
      </c>
      <c r="F23" s="39" t="s">
        <v>545</v>
      </c>
      <c r="G23" s="39" t="s">
        <v>554</v>
      </c>
      <c r="H23" s="39" t="s">
        <v>555</v>
      </c>
      <c r="I23" s="39" t="s">
        <v>192</v>
      </c>
      <c r="J23" s="39" t="s">
        <v>193</v>
      </c>
      <c r="K23" s="40">
        <v>6</v>
      </c>
      <c r="L23" s="39">
        <v>286291</v>
      </c>
      <c r="M23" s="39">
        <v>361886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367730</v>
      </c>
      <c r="B24" s="37" t="s">
        <v>1308</v>
      </c>
      <c r="C24" s="38" t="s">
        <v>1309</v>
      </c>
      <c r="D24" s="39" t="s">
        <v>16</v>
      </c>
      <c r="E24" s="39" t="s">
        <v>350</v>
      </c>
      <c r="F24" s="39" t="s">
        <v>351</v>
      </c>
      <c r="G24" s="39" t="s">
        <v>1310</v>
      </c>
      <c r="H24" s="39" t="s">
        <v>351</v>
      </c>
      <c r="I24" s="39" t="s">
        <v>1311</v>
      </c>
      <c r="J24" s="39" t="s">
        <v>1312</v>
      </c>
      <c r="K24" s="40">
        <v>3</v>
      </c>
      <c r="L24" s="39">
        <v>281725</v>
      </c>
      <c r="M24" s="39">
        <v>354886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367744</v>
      </c>
      <c r="B25" s="37" t="s">
        <v>1313</v>
      </c>
      <c r="C25" s="38" t="s">
        <v>1314</v>
      </c>
      <c r="D25" s="39" t="s">
        <v>16</v>
      </c>
      <c r="E25" s="39" t="s">
        <v>350</v>
      </c>
      <c r="F25" s="39" t="s">
        <v>351</v>
      </c>
      <c r="G25" s="39" t="s">
        <v>1310</v>
      </c>
      <c r="H25" s="39" t="s">
        <v>351</v>
      </c>
      <c r="I25" s="39" t="s">
        <v>1315</v>
      </c>
      <c r="J25" s="39" t="s">
        <v>1316</v>
      </c>
      <c r="K25" s="40">
        <v>22</v>
      </c>
      <c r="L25" s="39">
        <v>282665</v>
      </c>
      <c r="M25" s="39">
        <v>354255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364478</v>
      </c>
      <c r="B26" s="37" t="s">
        <v>1327</v>
      </c>
      <c r="C26" s="38" t="s">
        <v>1328</v>
      </c>
      <c r="D26" s="39" t="s">
        <v>16</v>
      </c>
      <c r="E26" s="39" t="s">
        <v>350</v>
      </c>
      <c r="F26" s="39" t="s">
        <v>1325</v>
      </c>
      <c r="G26" s="39" t="s">
        <v>1326</v>
      </c>
      <c r="H26" s="39" t="s">
        <v>1325</v>
      </c>
      <c r="I26" s="39" t="s">
        <v>570</v>
      </c>
      <c r="J26" s="39" t="s">
        <v>571</v>
      </c>
      <c r="K26" s="40">
        <v>8</v>
      </c>
      <c r="L26" s="39">
        <v>284457</v>
      </c>
      <c r="M26" s="39">
        <v>346636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366214</v>
      </c>
      <c r="B27" s="37" t="s">
        <v>1370</v>
      </c>
      <c r="C27" s="38" t="s">
        <v>1371</v>
      </c>
      <c r="D27" s="39" t="s">
        <v>16</v>
      </c>
      <c r="E27" s="39" t="s">
        <v>350</v>
      </c>
      <c r="F27" s="39" t="s">
        <v>545</v>
      </c>
      <c r="G27" s="39" t="s">
        <v>1369</v>
      </c>
      <c r="H27" s="39" t="s">
        <v>545</v>
      </c>
      <c r="I27" s="39" t="s">
        <v>1372</v>
      </c>
      <c r="J27" s="39" t="s">
        <v>1373</v>
      </c>
      <c r="K27" s="40">
        <v>7</v>
      </c>
      <c r="L27" s="39">
        <v>284204</v>
      </c>
      <c r="M27" s="39">
        <v>366275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</sheetData>
  <sheetProtection algorithmName="SHA-512" hashValue="3v6PWAaDpRo6k8NaJ/6x+L+vsCcu6tbYFir+EB1STDx1PhxVWfie2RxsKdvLGrqXKglDjJH4R5rxgBptfPixnw==" saltValue="oO85yQA3Tps2g5NJI+sB6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6"/>
  <sheetViews>
    <sheetView topLeftCell="H16" workbookViewId="0">
      <selection activeCell="Q22" sqref="Q22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1570</v>
      </c>
      <c r="B2" s="1">
        <f>M14</f>
        <v>21</v>
      </c>
      <c r="C2" s="1" t="str">
        <f>E16</f>
        <v>ZGORZELECKI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ROUND(SUM(Q16:Q36)*60,2)</f>
        <v>0</v>
      </c>
      <c r="K4" s="2">
        <f>SUM(R16:R36)*60</f>
        <v>0</v>
      </c>
      <c r="L4" s="29">
        <f>SUM(S16:S36)*60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ROUND(SUM(U16:U36)*60,2)</f>
        <v>0</v>
      </c>
      <c r="K5" s="2">
        <f>SUM(V16:V36)*60</f>
        <v>0</v>
      </c>
      <c r="L5" s="29">
        <f>SUM(W16:W36)*60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21</v>
      </c>
      <c r="N14" s="23">
        <f>SUM(N16:N36)</f>
        <v>21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355587</v>
      </c>
      <c r="B16" s="37" t="s">
        <v>14</v>
      </c>
      <c r="C16" s="38" t="s">
        <v>15</v>
      </c>
      <c r="D16" s="39" t="s">
        <v>16</v>
      </c>
      <c r="E16" s="39" t="s">
        <v>17</v>
      </c>
      <c r="F16" s="39" t="s">
        <v>18</v>
      </c>
      <c r="G16" s="39" t="s">
        <v>19</v>
      </c>
      <c r="H16" s="39" t="s">
        <v>20</v>
      </c>
      <c r="I16" s="39" t="s">
        <v>21</v>
      </c>
      <c r="J16" s="39" t="s">
        <v>22</v>
      </c>
      <c r="K16" s="40">
        <v>33</v>
      </c>
      <c r="L16" s="39">
        <v>215756</v>
      </c>
      <c r="M16" s="39">
        <v>353566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356065</v>
      </c>
      <c r="B17" s="37" t="s">
        <v>24</v>
      </c>
      <c r="C17" s="38" t="s">
        <v>25</v>
      </c>
      <c r="D17" s="39" t="s">
        <v>16</v>
      </c>
      <c r="E17" s="39" t="s">
        <v>17</v>
      </c>
      <c r="F17" s="39" t="s">
        <v>18</v>
      </c>
      <c r="G17" s="39" t="s">
        <v>26</v>
      </c>
      <c r="H17" s="39" t="s">
        <v>27</v>
      </c>
      <c r="I17" s="39" t="s">
        <v>28</v>
      </c>
      <c r="J17" s="39" t="s">
        <v>29</v>
      </c>
      <c r="K17" s="40" t="s">
        <v>30</v>
      </c>
      <c r="L17" s="39">
        <v>213696</v>
      </c>
      <c r="M17" s="39">
        <v>343339</v>
      </c>
      <c r="N17" s="39">
        <v>1</v>
      </c>
      <c r="O17" s="41"/>
      <c r="P17" s="41"/>
      <c r="Q17" s="41"/>
      <c r="R17" s="25">
        <f t="shared" ref="R17:R36" si="1">ROUND(Q17*0.23,2)</f>
        <v>0</v>
      </c>
      <c r="S17" s="26">
        <f t="shared" ref="S17:S36" si="2">ROUND(Q17,2)+R17</f>
        <v>0</v>
      </c>
      <c r="T17" s="41"/>
      <c r="U17" s="41"/>
      <c r="V17" s="25">
        <f t="shared" ref="V17:V36" si="3">ROUND(U17*0.23,2)</f>
        <v>0</v>
      </c>
      <c r="W17" s="26">
        <f t="shared" ref="W17:W36" si="4">ROUND(U17,2)+V17</f>
        <v>0</v>
      </c>
    </row>
    <row r="18" spans="1:23" x14ac:dyDescent="0.25">
      <c r="A18" s="37">
        <v>356381</v>
      </c>
      <c r="B18" s="37" t="s">
        <v>31</v>
      </c>
      <c r="C18" s="38" t="s">
        <v>32</v>
      </c>
      <c r="D18" s="39" t="s">
        <v>16</v>
      </c>
      <c r="E18" s="39" t="s">
        <v>17</v>
      </c>
      <c r="F18" s="39" t="s">
        <v>18</v>
      </c>
      <c r="G18" s="39" t="s">
        <v>33</v>
      </c>
      <c r="H18" s="39" t="s">
        <v>34</v>
      </c>
      <c r="I18" s="39" t="s">
        <v>35</v>
      </c>
      <c r="J18" s="39" t="s">
        <v>36</v>
      </c>
      <c r="K18" s="40" t="s">
        <v>37</v>
      </c>
      <c r="L18" s="39">
        <v>206841</v>
      </c>
      <c r="M18" s="39">
        <v>343542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357646</v>
      </c>
      <c r="B19" s="37" t="s">
        <v>278</v>
      </c>
      <c r="C19" s="38" t="s">
        <v>279</v>
      </c>
      <c r="D19" s="39" t="s">
        <v>16</v>
      </c>
      <c r="E19" s="39" t="s">
        <v>17</v>
      </c>
      <c r="F19" s="39" t="s">
        <v>280</v>
      </c>
      <c r="G19" s="39" t="s">
        <v>281</v>
      </c>
      <c r="H19" s="39" t="s">
        <v>282</v>
      </c>
      <c r="I19" s="39" t="s">
        <v>21</v>
      </c>
      <c r="J19" s="39" t="s">
        <v>22</v>
      </c>
      <c r="K19" s="39" t="s">
        <v>283</v>
      </c>
      <c r="L19" s="39">
        <v>229507</v>
      </c>
      <c r="M19" s="39">
        <v>380368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358384</v>
      </c>
      <c r="B20" s="37" t="s">
        <v>338</v>
      </c>
      <c r="C20" s="38" t="s">
        <v>339</v>
      </c>
      <c r="D20" s="39" t="s">
        <v>16</v>
      </c>
      <c r="E20" s="39" t="s">
        <v>17</v>
      </c>
      <c r="F20" s="39" t="s">
        <v>340</v>
      </c>
      <c r="G20" s="39" t="s">
        <v>341</v>
      </c>
      <c r="H20" s="39" t="s">
        <v>342</v>
      </c>
      <c r="I20" s="39" t="s">
        <v>21</v>
      </c>
      <c r="J20" s="39" t="s">
        <v>22</v>
      </c>
      <c r="K20" s="40">
        <v>57</v>
      </c>
      <c r="L20" s="39">
        <v>228191</v>
      </c>
      <c r="M20" s="39">
        <v>359518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361318</v>
      </c>
      <c r="B21" s="37" t="s">
        <v>361</v>
      </c>
      <c r="C21" s="38" t="s">
        <v>362</v>
      </c>
      <c r="D21" s="39" t="s">
        <v>16</v>
      </c>
      <c r="E21" s="39" t="s">
        <v>17</v>
      </c>
      <c r="F21" s="39" t="s">
        <v>358</v>
      </c>
      <c r="G21" s="39" t="s">
        <v>363</v>
      </c>
      <c r="H21" s="39" t="s">
        <v>364</v>
      </c>
      <c r="I21" s="39" t="s">
        <v>346</v>
      </c>
      <c r="J21" s="39" t="s">
        <v>347</v>
      </c>
      <c r="K21" s="39" t="s">
        <v>37</v>
      </c>
      <c r="L21" s="39">
        <v>234476</v>
      </c>
      <c r="M21" s="39">
        <v>399348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361573</v>
      </c>
      <c r="B22" s="37" t="s">
        <v>365</v>
      </c>
      <c r="C22" s="38" t="s">
        <v>366</v>
      </c>
      <c r="D22" s="39" t="s">
        <v>16</v>
      </c>
      <c r="E22" s="39" t="s">
        <v>17</v>
      </c>
      <c r="F22" s="39" t="s">
        <v>358</v>
      </c>
      <c r="G22" s="39" t="s">
        <v>367</v>
      </c>
      <c r="H22" s="39" t="s">
        <v>368</v>
      </c>
      <c r="I22" s="39" t="s">
        <v>369</v>
      </c>
      <c r="J22" s="39" t="s">
        <v>370</v>
      </c>
      <c r="K22" s="40">
        <v>50</v>
      </c>
      <c r="L22" s="39">
        <v>234859</v>
      </c>
      <c r="M22" s="39">
        <v>389173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361839</v>
      </c>
      <c r="B23" s="37" t="s">
        <v>376</v>
      </c>
      <c r="C23" s="38" t="s">
        <v>377</v>
      </c>
      <c r="D23" s="39" t="s">
        <v>16</v>
      </c>
      <c r="E23" s="39" t="s">
        <v>17</v>
      </c>
      <c r="F23" s="39" t="s">
        <v>378</v>
      </c>
      <c r="G23" s="39" t="s">
        <v>379</v>
      </c>
      <c r="H23" s="39" t="s">
        <v>380</v>
      </c>
      <c r="I23" s="39" t="s">
        <v>21</v>
      </c>
      <c r="J23" s="39" t="s">
        <v>22</v>
      </c>
      <c r="K23" s="40">
        <v>43</v>
      </c>
      <c r="L23" s="39">
        <v>224542</v>
      </c>
      <c r="M23" s="39">
        <v>370642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362881</v>
      </c>
      <c r="B24" s="37" t="s">
        <v>381</v>
      </c>
      <c r="C24" s="38" t="s">
        <v>382</v>
      </c>
      <c r="D24" s="39" t="s">
        <v>16</v>
      </c>
      <c r="E24" s="39" t="s">
        <v>17</v>
      </c>
      <c r="F24" s="39" t="s">
        <v>378</v>
      </c>
      <c r="G24" s="39" t="s">
        <v>383</v>
      </c>
      <c r="H24" s="39" t="s">
        <v>384</v>
      </c>
      <c r="I24" s="39" t="s">
        <v>192</v>
      </c>
      <c r="J24" s="39" t="s">
        <v>193</v>
      </c>
      <c r="K24" s="40">
        <v>2</v>
      </c>
      <c r="L24" s="39">
        <v>223374</v>
      </c>
      <c r="M24" s="39">
        <v>373136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363008</v>
      </c>
      <c r="B25" s="37" t="s">
        <v>385</v>
      </c>
      <c r="C25" s="38" t="s">
        <v>386</v>
      </c>
      <c r="D25" s="39" t="s">
        <v>16</v>
      </c>
      <c r="E25" s="39" t="s">
        <v>17</v>
      </c>
      <c r="F25" s="39" t="s">
        <v>378</v>
      </c>
      <c r="G25" s="39" t="s">
        <v>387</v>
      </c>
      <c r="H25" s="39" t="s">
        <v>388</v>
      </c>
      <c r="I25" s="39" t="s">
        <v>21</v>
      </c>
      <c r="J25" s="39" t="s">
        <v>22</v>
      </c>
      <c r="K25" s="40">
        <v>56</v>
      </c>
      <c r="L25" s="39">
        <v>219687</v>
      </c>
      <c r="M25" s="39">
        <v>364793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363515</v>
      </c>
      <c r="B26" s="37" t="s">
        <v>389</v>
      </c>
      <c r="C26" s="38" t="s">
        <v>390</v>
      </c>
      <c r="D26" s="39" t="s">
        <v>16</v>
      </c>
      <c r="E26" s="39" t="s">
        <v>17</v>
      </c>
      <c r="F26" s="39" t="s">
        <v>378</v>
      </c>
      <c r="G26" s="39" t="s">
        <v>391</v>
      </c>
      <c r="H26" s="39" t="s">
        <v>392</v>
      </c>
      <c r="I26" s="39" t="s">
        <v>21</v>
      </c>
      <c r="J26" s="39" t="s">
        <v>22</v>
      </c>
      <c r="K26" s="40">
        <v>77</v>
      </c>
      <c r="L26" s="39">
        <v>227989</v>
      </c>
      <c r="M26" s="39">
        <v>373090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355090</v>
      </c>
      <c r="B27" s="37" t="s">
        <v>1151</v>
      </c>
      <c r="C27" s="38" t="s">
        <v>1152</v>
      </c>
      <c r="D27" s="39" t="s">
        <v>16</v>
      </c>
      <c r="E27" s="39" t="s">
        <v>17</v>
      </c>
      <c r="F27" s="39" t="s">
        <v>18</v>
      </c>
      <c r="G27" s="39" t="s">
        <v>1153</v>
      </c>
      <c r="H27" s="39" t="s">
        <v>18</v>
      </c>
      <c r="I27" s="39" t="s">
        <v>452</v>
      </c>
      <c r="J27" s="39" t="s">
        <v>453</v>
      </c>
      <c r="K27" s="40">
        <v>5</v>
      </c>
      <c r="L27" s="39">
        <v>216337</v>
      </c>
      <c r="M27" s="39">
        <v>344907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9360294</v>
      </c>
      <c r="B28" s="37" t="s">
        <v>1154</v>
      </c>
      <c r="C28" s="38" t="s">
        <v>1155</v>
      </c>
      <c r="D28" s="39" t="s">
        <v>16</v>
      </c>
      <c r="E28" s="39" t="s">
        <v>17</v>
      </c>
      <c r="F28" s="39" t="s">
        <v>18</v>
      </c>
      <c r="G28" s="39" t="s">
        <v>1153</v>
      </c>
      <c r="H28" s="39" t="s">
        <v>18</v>
      </c>
      <c r="I28" s="39" t="s">
        <v>1156</v>
      </c>
      <c r="J28" s="39" t="s">
        <v>1157</v>
      </c>
      <c r="K28" s="40">
        <v>1</v>
      </c>
      <c r="L28" s="39">
        <v>215692</v>
      </c>
      <c r="M28" s="39">
        <v>345284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355106</v>
      </c>
      <c r="B29" s="37" t="s">
        <v>1158</v>
      </c>
      <c r="C29" s="38" t="s">
        <v>1159</v>
      </c>
      <c r="D29" s="39" t="s">
        <v>16</v>
      </c>
      <c r="E29" s="39" t="s">
        <v>17</v>
      </c>
      <c r="F29" s="39" t="s">
        <v>18</v>
      </c>
      <c r="G29" s="39" t="s">
        <v>1153</v>
      </c>
      <c r="H29" s="39" t="s">
        <v>18</v>
      </c>
      <c r="I29" s="39" t="s">
        <v>1160</v>
      </c>
      <c r="J29" s="39" t="s">
        <v>1161</v>
      </c>
      <c r="K29" s="40">
        <v>15</v>
      </c>
      <c r="L29" s="39">
        <v>216352</v>
      </c>
      <c r="M29" s="39">
        <v>345248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353954</v>
      </c>
      <c r="B30" s="37" t="s">
        <v>1162</v>
      </c>
      <c r="C30" s="38" t="s">
        <v>1163</v>
      </c>
      <c r="D30" s="39" t="s">
        <v>16</v>
      </c>
      <c r="E30" s="39" t="s">
        <v>17</v>
      </c>
      <c r="F30" s="39" t="s">
        <v>18</v>
      </c>
      <c r="G30" s="39" t="s">
        <v>1153</v>
      </c>
      <c r="H30" s="39" t="s">
        <v>18</v>
      </c>
      <c r="I30" s="39" t="s">
        <v>889</v>
      </c>
      <c r="J30" s="39" t="s">
        <v>890</v>
      </c>
      <c r="K30" s="40">
        <v>33</v>
      </c>
      <c r="L30" s="39">
        <v>216163</v>
      </c>
      <c r="M30" s="39">
        <v>344774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352874</v>
      </c>
      <c r="B31" s="37" t="s">
        <v>1164</v>
      </c>
      <c r="C31" s="38" t="s">
        <v>1165</v>
      </c>
      <c r="D31" s="39" t="s">
        <v>16</v>
      </c>
      <c r="E31" s="39" t="s">
        <v>17</v>
      </c>
      <c r="F31" s="39" t="s">
        <v>18</v>
      </c>
      <c r="G31" s="39" t="s">
        <v>1153</v>
      </c>
      <c r="H31" s="39" t="s">
        <v>18</v>
      </c>
      <c r="I31" s="39" t="s">
        <v>1166</v>
      </c>
      <c r="J31" s="39" t="s">
        <v>1167</v>
      </c>
      <c r="K31" s="40">
        <v>24</v>
      </c>
      <c r="L31" s="39">
        <v>212401</v>
      </c>
      <c r="M31" s="39">
        <v>350271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25">
      <c r="A32" s="37">
        <v>354784</v>
      </c>
      <c r="B32" s="37" t="s">
        <v>1168</v>
      </c>
      <c r="C32" s="38" t="s">
        <v>1169</v>
      </c>
      <c r="D32" s="39" t="s">
        <v>16</v>
      </c>
      <c r="E32" s="39" t="s">
        <v>17</v>
      </c>
      <c r="F32" s="39" t="s">
        <v>18</v>
      </c>
      <c r="G32" s="39" t="s">
        <v>1153</v>
      </c>
      <c r="H32" s="39" t="s">
        <v>18</v>
      </c>
      <c r="I32" s="39" t="s">
        <v>1170</v>
      </c>
      <c r="J32" s="39" t="s">
        <v>1171</v>
      </c>
      <c r="K32" s="40">
        <v>10</v>
      </c>
      <c r="L32" s="39">
        <v>216557</v>
      </c>
      <c r="M32" s="39">
        <v>344733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25">
      <c r="A33" s="37">
        <v>348811</v>
      </c>
      <c r="B33" s="37" t="s">
        <v>1329</v>
      </c>
      <c r="C33" s="38" t="s">
        <v>1330</v>
      </c>
      <c r="D33" s="39" t="s">
        <v>16</v>
      </c>
      <c r="E33" s="39" t="s">
        <v>17</v>
      </c>
      <c r="F33" s="39" t="s">
        <v>1331</v>
      </c>
      <c r="G33" s="39" t="s">
        <v>1332</v>
      </c>
      <c r="H33" s="39" t="s">
        <v>1331</v>
      </c>
      <c r="I33" s="39" t="s">
        <v>192</v>
      </c>
      <c r="J33" s="39" t="s">
        <v>193</v>
      </c>
      <c r="K33" s="40">
        <v>4</v>
      </c>
      <c r="L33" s="39">
        <v>224038</v>
      </c>
      <c r="M33" s="39">
        <v>358371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25">
      <c r="A34" s="37">
        <v>350718</v>
      </c>
      <c r="B34" s="37" t="s">
        <v>1333</v>
      </c>
      <c r="C34" s="38" t="s">
        <v>1334</v>
      </c>
      <c r="D34" s="39" t="s">
        <v>16</v>
      </c>
      <c r="E34" s="39" t="s">
        <v>17</v>
      </c>
      <c r="F34" s="39" t="s">
        <v>378</v>
      </c>
      <c r="G34" s="39" t="s">
        <v>1335</v>
      </c>
      <c r="H34" s="39" t="s">
        <v>378</v>
      </c>
      <c r="I34" s="39" t="s">
        <v>1103</v>
      </c>
      <c r="J34" s="39" t="s">
        <v>1104</v>
      </c>
      <c r="K34" s="39" t="s">
        <v>1336</v>
      </c>
      <c r="L34" s="39">
        <v>221250</v>
      </c>
      <c r="M34" s="39">
        <v>372443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25">
      <c r="A35" s="37">
        <v>352474</v>
      </c>
      <c r="B35" s="37" t="s">
        <v>1337</v>
      </c>
      <c r="C35" s="38" t="s">
        <v>1338</v>
      </c>
      <c r="D35" s="39" t="s">
        <v>16</v>
      </c>
      <c r="E35" s="39" t="s">
        <v>17</v>
      </c>
      <c r="F35" s="39" t="s">
        <v>378</v>
      </c>
      <c r="G35" s="39" t="s">
        <v>1335</v>
      </c>
      <c r="H35" s="39" t="s">
        <v>378</v>
      </c>
      <c r="I35" s="39" t="s">
        <v>1103</v>
      </c>
      <c r="J35" s="39" t="s">
        <v>1104</v>
      </c>
      <c r="K35" s="40" t="s">
        <v>1339</v>
      </c>
      <c r="L35" s="39">
        <v>221360</v>
      </c>
      <c r="M35" s="39">
        <v>372458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25">
      <c r="A36" s="37">
        <v>352712</v>
      </c>
      <c r="B36" s="37" t="s">
        <v>1342</v>
      </c>
      <c r="C36" s="38" t="s">
        <v>1343</v>
      </c>
      <c r="D36" s="39" t="s">
        <v>16</v>
      </c>
      <c r="E36" s="39" t="s">
        <v>17</v>
      </c>
      <c r="F36" s="39" t="s">
        <v>378</v>
      </c>
      <c r="G36" s="39" t="s">
        <v>1335</v>
      </c>
      <c r="H36" s="39" t="s">
        <v>378</v>
      </c>
      <c r="I36" s="39" t="s">
        <v>1344</v>
      </c>
      <c r="J36" s="39" t="s">
        <v>1345</v>
      </c>
      <c r="K36" s="40">
        <v>16</v>
      </c>
      <c r="L36" s="39">
        <v>221485</v>
      </c>
      <c r="M36" s="39">
        <v>370826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</sheetData>
  <sheetProtection algorithmName="SHA-512" hashValue="Dygj290BzSm3b+3CUhVb6QdavKPl30hh4MivlPi4lAZhcrGOBleo3yzwwzz2x0ezgTAfF9JO6To54x6dta0Kow==" saltValue="IXWJVvzvO/F6fVDlWy9+lA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0"/>
  <sheetViews>
    <sheetView topLeftCell="F15" workbookViewId="0">
      <selection activeCell="K15" sqref="K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1569</v>
      </c>
      <c r="B2" s="1">
        <f>M14</f>
        <v>5</v>
      </c>
      <c r="C2" s="1" t="str">
        <f>E16</f>
        <v>ZGORZELECKI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ROUND(SUM(Q16:Q20)*60,2)</f>
        <v>0</v>
      </c>
      <c r="K4" s="2">
        <f>SUM(R16:R20)*60</f>
        <v>0</v>
      </c>
      <c r="L4" s="29">
        <f>SUM(S16:S20)*60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ROUND(SUM(U16:U20)*60,2)</f>
        <v>0</v>
      </c>
      <c r="K5" s="2">
        <f>SUM(V16:V20)*60</f>
        <v>0</v>
      </c>
      <c r="L5" s="29">
        <f>SUM(W16:W20)*60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5</v>
      </c>
      <c r="N14" s="23">
        <f>SUM(N16:N20)</f>
        <v>5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359772</v>
      </c>
      <c r="B16" s="37" t="s">
        <v>343</v>
      </c>
      <c r="C16" s="38" t="s">
        <v>344</v>
      </c>
      <c r="D16" s="39" t="s">
        <v>16</v>
      </c>
      <c r="E16" s="39" t="s">
        <v>17</v>
      </c>
      <c r="F16" s="39" t="s">
        <v>340</v>
      </c>
      <c r="G16" s="39" t="s">
        <v>345</v>
      </c>
      <c r="H16" s="39" t="s">
        <v>340</v>
      </c>
      <c r="I16" s="39" t="s">
        <v>346</v>
      </c>
      <c r="J16" s="39" t="s">
        <v>347</v>
      </c>
      <c r="K16" s="40">
        <v>28</v>
      </c>
      <c r="L16" s="39">
        <v>224433</v>
      </c>
      <c r="M16" s="39">
        <v>364152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357401</v>
      </c>
      <c r="B17" s="37" t="s">
        <v>1285</v>
      </c>
      <c r="C17" s="38" t="s">
        <v>1286</v>
      </c>
      <c r="D17" s="39" t="s">
        <v>16</v>
      </c>
      <c r="E17" s="39" t="s">
        <v>17</v>
      </c>
      <c r="F17" s="39" t="s">
        <v>280</v>
      </c>
      <c r="G17" s="39" t="s">
        <v>1287</v>
      </c>
      <c r="H17" s="39" t="s">
        <v>280</v>
      </c>
      <c r="I17" s="39" t="s">
        <v>192</v>
      </c>
      <c r="J17" s="39" t="s">
        <v>193</v>
      </c>
      <c r="K17" s="40">
        <v>1</v>
      </c>
      <c r="L17" s="39">
        <v>224160</v>
      </c>
      <c r="M17" s="39">
        <v>383563</v>
      </c>
      <c r="N17" s="39">
        <v>1</v>
      </c>
      <c r="O17" s="41"/>
      <c r="P17" s="41"/>
      <c r="Q17" s="41"/>
      <c r="R17" s="25">
        <f t="shared" ref="R17:R20" si="1">ROUND(Q17*0.23,2)</f>
        <v>0</v>
      </c>
      <c r="S17" s="26">
        <f t="shared" ref="S17:S20" si="2">ROUND(Q17,2)+R17</f>
        <v>0</v>
      </c>
      <c r="T17" s="41"/>
      <c r="U17" s="41"/>
      <c r="V17" s="25">
        <f t="shared" ref="V17:V20" si="3">ROUND(U17*0.23,2)</f>
        <v>0</v>
      </c>
      <c r="W17" s="26">
        <f t="shared" ref="W17:W20" si="4">ROUND(U17,2)+V17</f>
        <v>0</v>
      </c>
    </row>
    <row r="18" spans="1:23" x14ac:dyDescent="0.25">
      <c r="A18" s="37">
        <v>357425</v>
      </c>
      <c r="B18" s="37" t="s">
        <v>1288</v>
      </c>
      <c r="C18" s="38" t="s">
        <v>1289</v>
      </c>
      <c r="D18" s="39" t="s">
        <v>16</v>
      </c>
      <c r="E18" s="39" t="s">
        <v>17</v>
      </c>
      <c r="F18" s="39" t="s">
        <v>280</v>
      </c>
      <c r="G18" s="39" t="s">
        <v>1287</v>
      </c>
      <c r="H18" s="39" t="s">
        <v>280</v>
      </c>
      <c r="I18" s="39" t="s">
        <v>346</v>
      </c>
      <c r="J18" s="39" t="s">
        <v>347</v>
      </c>
      <c r="K18" s="40">
        <v>29</v>
      </c>
      <c r="L18" s="39">
        <v>223839</v>
      </c>
      <c r="M18" s="39">
        <v>383279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360030</v>
      </c>
      <c r="B19" s="37" t="s">
        <v>1317</v>
      </c>
      <c r="C19" s="38" t="s">
        <v>1318</v>
      </c>
      <c r="D19" s="39" t="s">
        <v>16</v>
      </c>
      <c r="E19" s="39" t="s">
        <v>17</v>
      </c>
      <c r="F19" s="39" t="s">
        <v>358</v>
      </c>
      <c r="G19" s="39" t="s">
        <v>1319</v>
      </c>
      <c r="H19" s="39" t="s">
        <v>358</v>
      </c>
      <c r="I19" s="39" t="s">
        <v>560</v>
      </c>
      <c r="J19" s="39" t="s">
        <v>561</v>
      </c>
      <c r="K19" s="40">
        <v>2</v>
      </c>
      <c r="L19" s="39">
        <v>236590</v>
      </c>
      <c r="M19" s="39">
        <v>386724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360033</v>
      </c>
      <c r="B20" s="37" t="s">
        <v>1320</v>
      </c>
      <c r="C20" s="38" t="s">
        <v>1321</v>
      </c>
      <c r="D20" s="39" t="s">
        <v>16</v>
      </c>
      <c r="E20" s="39" t="s">
        <v>17</v>
      </c>
      <c r="F20" s="39" t="s">
        <v>358</v>
      </c>
      <c r="G20" s="39" t="s">
        <v>1319</v>
      </c>
      <c r="H20" s="39" t="s">
        <v>358</v>
      </c>
      <c r="I20" s="39" t="s">
        <v>560</v>
      </c>
      <c r="J20" s="39" t="s">
        <v>561</v>
      </c>
      <c r="K20" s="40">
        <v>5</v>
      </c>
      <c r="L20" s="39">
        <v>236560</v>
      </c>
      <c r="M20" s="39">
        <v>386770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</sheetData>
  <sheetProtection algorithmName="SHA-512" hashValue="D1EaWA++rWqrASTOmzrrTN8pFZUCJPJxSu/idD1ssFvc7vBkiXUPV4MLSzu2OIKUBzbCT3o+asv4U6FhxVifYA==" saltValue="+QDUgAdDw/wo9GJ+O88ao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5"/>
  <sheetViews>
    <sheetView topLeftCell="A15" workbookViewId="0">
      <selection activeCell="A15" sqref="A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1568</v>
      </c>
      <c r="B2" s="1">
        <f>M14</f>
        <v>20</v>
      </c>
      <c r="C2" s="1" t="str">
        <f>E16</f>
        <v>WROCŁAWSKI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ROUND(SUM(Q16:Q35)*60,2)</f>
        <v>0</v>
      </c>
      <c r="K4" s="2">
        <f>SUM(R16:R35)*60</f>
        <v>0</v>
      </c>
      <c r="L4" s="29">
        <f>SUM(S16:S35)*60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ROUND(SUM(U16:U35)*60,2)</f>
        <v>0</v>
      </c>
      <c r="K5" s="2">
        <f>SUM(V16:V35)*60</f>
        <v>0</v>
      </c>
      <c r="L5" s="29">
        <f>SUM(W16:W35)*60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20</v>
      </c>
      <c r="N14" s="23">
        <f>SUM(N16:N35)</f>
        <v>20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298254</v>
      </c>
      <c r="B16" s="37" t="s">
        <v>634</v>
      </c>
      <c r="C16" s="38" t="s">
        <v>635</v>
      </c>
      <c r="D16" s="39" t="s">
        <v>16</v>
      </c>
      <c r="E16" s="39" t="s">
        <v>626</v>
      </c>
      <c r="F16" s="39" t="s">
        <v>103</v>
      </c>
      <c r="G16" s="39" t="s">
        <v>636</v>
      </c>
      <c r="H16" s="39" t="s">
        <v>637</v>
      </c>
      <c r="I16" s="39" t="s">
        <v>192</v>
      </c>
      <c r="J16" s="39" t="s">
        <v>638</v>
      </c>
      <c r="K16" s="39">
        <v>2</v>
      </c>
      <c r="L16" s="39">
        <v>373490</v>
      </c>
      <c r="M16" s="39">
        <v>360154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299950</v>
      </c>
      <c r="B17" s="37" t="s">
        <v>639</v>
      </c>
      <c r="C17" s="38" t="s">
        <v>640</v>
      </c>
      <c r="D17" s="39" t="s">
        <v>16</v>
      </c>
      <c r="E17" s="39" t="s">
        <v>626</v>
      </c>
      <c r="F17" s="39" t="s">
        <v>103</v>
      </c>
      <c r="G17" s="39" t="s">
        <v>641</v>
      </c>
      <c r="H17" s="39" t="s">
        <v>642</v>
      </c>
      <c r="I17" s="39" t="s">
        <v>359</v>
      </c>
      <c r="J17" s="39" t="s">
        <v>360</v>
      </c>
      <c r="K17" s="40">
        <v>8</v>
      </c>
      <c r="L17" s="39">
        <v>372116</v>
      </c>
      <c r="M17" s="39">
        <v>358373</v>
      </c>
      <c r="N17" s="39">
        <v>1</v>
      </c>
      <c r="O17" s="41"/>
      <c r="P17" s="41"/>
      <c r="Q17" s="41"/>
      <c r="R17" s="25">
        <f t="shared" ref="R17:R35" si="1">ROUND(Q17*0.23,2)</f>
        <v>0</v>
      </c>
      <c r="S17" s="26">
        <f t="shared" ref="S17:S35" si="2">ROUND(Q17,2)+R17</f>
        <v>0</v>
      </c>
      <c r="T17" s="41"/>
      <c r="U17" s="41"/>
      <c r="V17" s="25">
        <f t="shared" ref="V17:V35" si="3">ROUND(U17*0.23,2)</f>
        <v>0</v>
      </c>
      <c r="W17" s="26">
        <f t="shared" ref="W17:W35" si="4">ROUND(U17,2)+V17</f>
        <v>0</v>
      </c>
    </row>
    <row r="18" spans="1:23" x14ac:dyDescent="0.25">
      <c r="A18" s="37">
        <v>303933</v>
      </c>
      <c r="B18" s="37" t="s">
        <v>656</v>
      </c>
      <c r="C18" s="38" t="s">
        <v>657</v>
      </c>
      <c r="D18" s="39" t="s">
        <v>16</v>
      </c>
      <c r="E18" s="39" t="s">
        <v>626</v>
      </c>
      <c r="F18" s="39" t="s">
        <v>649</v>
      </c>
      <c r="G18" s="39" t="s">
        <v>658</v>
      </c>
      <c r="H18" s="39" t="s">
        <v>649</v>
      </c>
      <c r="I18" s="39" t="s">
        <v>192</v>
      </c>
      <c r="J18" s="39" t="s">
        <v>193</v>
      </c>
      <c r="K18" s="40">
        <v>40</v>
      </c>
      <c r="L18" s="39">
        <v>373436</v>
      </c>
      <c r="M18" s="39">
        <v>369099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9515692</v>
      </c>
      <c r="B19" s="37" t="s">
        <v>659</v>
      </c>
      <c r="C19" s="38" t="s">
        <v>660</v>
      </c>
      <c r="D19" s="39" t="s">
        <v>16</v>
      </c>
      <c r="E19" s="39" t="s">
        <v>626</v>
      </c>
      <c r="F19" s="39" t="s">
        <v>649</v>
      </c>
      <c r="G19" s="39" t="s">
        <v>661</v>
      </c>
      <c r="H19" s="39" t="s">
        <v>662</v>
      </c>
      <c r="I19" s="39" t="s">
        <v>192</v>
      </c>
      <c r="J19" s="39" t="s">
        <v>193</v>
      </c>
      <c r="K19" s="40">
        <v>3</v>
      </c>
      <c r="L19" s="39">
        <v>372446</v>
      </c>
      <c r="M19" s="39">
        <v>365250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309357</v>
      </c>
      <c r="B20" s="37" t="s">
        <v>675</v>
      </c>
      <c r="C20" s="38" t="s">
        <v>676</v>
      </c>
      <c r="D20" s="39" t="s">
        <v>16</v>
      </c>
      <c r="E20" s="39" t="s">
        <v>626</v>
      </c>
      <c r="F20" s="39" t="s">
        <v>649</v>
      </c>
      <c r="G20" s="39" t="s">
        <v>677</v>
      </c>
      <c r="H20" s="39" t="s">
        <v>678</v>
      </c>
      <c r="I20" s="39" t="s">
        <v>572</v>
      </c>
      <c r="J20" s="39" t="s">
        <v>573</v>
      </c>
      <c r="K20" s="40">
        <v>22</v>
      </c>
      <c r="L20" s="39">
        <v>368402</v>
      </c>
      <c r="M20" s="39">
        <v>375248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315386</v>
      </c>
      <c r="B21" s="37" t="s">
        <v>740</v>
      </c>
      <c r="C21" s="38" t="s">
        <v>741</v>
      </c>
      <c r="D21" s="39" t="s">
        <v>16</v>
      </c>
      <c r="E21" s="39" t="s">
        <v>626</v>
      </c>
      <c r="F21" s="39" t="s">
        <v>721</v>
      </c>
      <c r="G21" s="39" t="s">
        <v>742</v>
      </c>
      <c r="H21" s="39" t="s">
        <v>743</v>
      </c>
      <c r="I21" s="39" t="s">
        <v>192</v>
      </c>
      <c r="J21" s="39" t="s">
        <v>193</v>
      </c>
      <c r="K21" s="40">
        <v>9</v>
      </c>
      <c r="L21" s="39">
        <v>348423</v>
      </c>
      <c r="M21" s="39">
        <v>355971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316934</v>
      </c>
      <c r="B22" s="37" t="s">
        <v>748</v>
      </c>
      <c r="C22" s="38" t="s">
        <v>749</v>
      </c>
      <c r="D22" s="39" t="s">
        <v>16</v>
      </c>
      <c r="E22" s="39" t="s">
        <v>626</v>
      </c>
      <c r="F22" s="39" t="s">
        <v>721</v>
      </c>
      <c r="G22" s="39" t="s">
        <v>750</v>
      </c>
      <c r="H22" s="39" t="s">
        <v>751</v>
      </c>
      <c r="I22" s="39" t="s">
        <v>113</v>
      </c>
      <c r="J22" s="39" t="s">
        <v>114</v>
      </c>
      <c r="K22" s="40">
        <v>2</v>
      </c>
      <c r="L22" s="39">
        <v>351666</v>
      </c>
      <c r="M22" s="39">
        <v>358425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317704</v>
      </c>
      <c r="B23" s="37" t="s">
        <v>752</v>
      </c>
      <c r="C23" s="38" t="s">
        <v>753</v>
      </c>
      <c r="D23" s="39" t="s">
        <v>16</v>
      </c>
      <c r="E23" s="39" t="s">
        <v>626</v>
      </c>
      <c r="F23" s="39" t="s">
        <v>721</v>
      </c>
      <c r="G23" s="39" t="s">
        <v>754</v>
      </c>
      <c r="H23" s="39" t="s">
        <v>755</v>
      </c>
      <c r="I23" s="39" t="s">
        <v>398</v>
      </c>
      <c r="J23" s="39" t="s">
        <v>399</v>
      </c>
      <c r="K23" s="40">
        <v>4</v>
      </c>
      <c r="L23" s="39">
        <v>344722</v>
      </c>
      <c r="M23" s="39">
        <v>348466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319806</v>
      </c>
      <c r="B24" s="37" t="s">
        <v>757</v>
      </c>
      <c r="C24" s="38" t="s">
        <v>758</v>
      </c>
      <c r="D24" s="39" t="s">
        <v>16</v>
      </c>
      <c r="E24" s="39" t="s">
        <v>626</v>
      </c>
      <c r="F24" s="39" t="s">
        <v>756</v>
      </c>
      <c r="G24" s="39" t="s">
        <v>759</v>
      </c>
      <c r="H24" s="39" t="s">
        <v>756</v>
      </c>
      <c r="I24" s="39" t="s">
        <v>568</v>
      </c>
      <c r="J24" s="39" t="s">
        <v>569</v>
      </c>
      <c r="K24" s="40">
        <v>7</v>
      </c>
      <c r="L24" s="39">
        <v>354959</v>
      </c>
      <c r="M24" s="39">
        <v>347073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320601</v>
      </c>
      <c r="B25" s="37" t="s">
        <v>764</v>
      </c>
      <c r="C25" s="38" t="s">
        <v>765</v>
      </c>
      <c r="D25" s="39" t="s">
        <v>16</v>
      </c>
      <c r="E25" s="39" t="s">
        <v>626</v>
      </c>
      <c r="F25" s="39" t="s">
        <v>756</v>
      </c>
      <c r="G25" s="39" t="s">
        <v>766</v>
      </c>
      <c r="H25" s="39" t="s">
        <v>767</v>
      </c>
      <c r="I25" s="39" t="s">
        <v>359</v>
      </c>
      <c r="J25" s="39" t="s">
        <v>360</v>
      </c>
      <c r="K25" s="40">
        <v>46</v>
      </c>
      <c r="L25" s="39">
        <v>349699</v>
      </c>
      <c r="M25" s="39">
        <v>345756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9139485</v>
      </c>
      <c r="B26" s="37" t="s">
        <v>768</v>
      </c>
      <c r="C26" s="38" t="s">
        <v>769</v>
      </c>
      <c r="D26" s="39" t="s">
        <v>16</v>
      </c>
      <c r="E26" s="39" t="s">
        <v>626</v>
      </c>
      <c r="F26" s="39" t="s">
        <v>756</v>
      </c>
      <c r="G26" s="39" t="s">
        <v>770</v>
      </c>
      <c r="H26" s="39" t="s">
        <v>771</v>
      </c>
      <c r="I26" s="39" t="s">
        <v>192</v>
      </c>
      <c r="J26" s="39" t="s">
        <v>193</v>
      </c>
      <c r="K26" s="40">
        <v>2</v>
      </c>
      <c r="L26" s="39">
        <v>353443</v>
      </c>
      <c r="M26" s="39">
        <v>352593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323195</v>
      </c>
      <c r="B27" s="37" t="s">
        <v>814</v>
      </c>
      <c r="C27" s="38" t="s">
        <v>815</v>
      </c>
      <c r="D27" s="39" t="s">
        <v>16</v>
      </c>
      <c r="E27" s="39" t="s">
        <v>626</v>
      </c>
      <c r="F27" s="39" t="s">
        <v>816</v>
      </c>
      <c r="G27" s="39" t="s">
        <v>817</v>
      </c>
      <c r="H27" s="39" t="s">
        <v>816</v>
      </c>
      <c r="I27" s="39" t="s">
        <v>359</v>
      </c>
      <c r="J27" s="39" t="s">
        <v>360</v>
      </c>
      <c r="K27" s="39" t="s">
        <v>818</v>
      </c>
      <c r="L27" s="39">
        <v>335260</v>
      </c>
      <c r="M27" s="39">
        <v>348557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326018</v>
      </c>
      <c r="B28" s="37" t="s">
        <v>923</v>
      </c>
      <c r="C28" s="38" t="s">
        <v>924</v>
      </c>
      <c r="D28" s="39" t="s">
        <v>16</v>
      </c>
      <c r="E28" s="39" t="s">
        <v>626</v>
      </c>
      <c r="F28" s="39" t="s">
        <v>918</v>
      </c>
      <c r="G28" s="39" t="s">
        <v>925</v>
      </c>
      <c r="H28" s="39" t="s">
        <v>926</v>
      </c>
      <c r="I28" s="39" t="s">
        <v>192</v>
      </c>
      <c r="J28" s="39" t="s">
        <v>193</v>
      </c>
      <c r="K28" s="40">
        <v>7</v>
      </c>
      <c r="L28" s="39">
        <v>342704</v>
      </c>
      <c r="M28" s="39">
        <v>342405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326739</v>
      </c>
      <c r="B29" s="37" t="s">
        <v>927</v>
      </c>
      <c r="C29" s="38" t="s">
        <v>928</v>
      </c>
      <c r="D29" s="39" t="s">
        <v>16</v>
      </c>
      <c r="E29" s="39" t="s">
        <v>626</v>
      </c>
      <c r="F29" s="39" t="s">
        <v>918</v>
      </c>
      <c r="G29" s="39" t="s">
        <v>929</v>
      </c>
      <c r="H29" s="39" t="s">
        <v>930</v>
      </c>
      <c r="I29" s="39" t="s">
        <v>568</v>
      </c>
      <c r="J29" s="39" t="s">
        <v>569</v>
      </c>
      <c r="K29" s="40">
        <v>6</v>
      </c>
      <c r="L29" s="39">
        <v>345133</v>
      </c>
      <c r="M29" s="39">
        <v>336311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331608</v>
      </c>
      <c r="B30" s="37" t="s">
        <v>973</v>
      </c>
      <c r="C30" s="38" t="s">
        <v>974</v>
      </c>
      <c r="D30" s="39" t="s">
        <v>16</v>
      </c>
      <c r="E30" s="39" t="s">
        <v>626</v>
      </c>
      <c r="F30" s="39" t="s">
        <v>953</v>
      </c>
      <c r="G30" s="39" t="s">
        <v>975</v>
      </c>
      <c r="H30" s="39" t="s">
        <v>976</v>
      </c>
      <c r="I30" s="39" t="s">
        <v>359</v>
      </c>
      <c r="J30" s="39" t="s">
        <v>360</v>
      </c>
      <c r="K30" s="40" t="s">
        <v>30</v>
      </c>
      <c r="L30" s="39">
        <v>364008</v>
      </c>
      <c r="M30" s="39">
        <v>353340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9163408</v>
      </c>
      <c r="B31" s="37" t="s">
        <v>1096</v>
      </c>
      <c r="C31" s="38" t="s">
        <v>1097</v>
      </c>
      <c r="D31" s="39" t="s">
        <v>16</v>
      </c>
      <c r="E31" s="39" t="s">
        <v>626</v>
      </c>
      <c r="F31" s="39" t="s">
        <v>1083</v>
      </c>
      <c r="G31" s="39" t="s">
        <v>1098</v>
      </c>
      <c r="H31" s="39" t="s">
        <v>1083</v>
      </c>
      <c r="I31" s="39" t="s">
        <v>1094</v>
      </c>
      <c r="J31" s="39" t="s">
        <v>1095</v>
      </c>
      <c r="K31" s="40">
        <v>14</v>
      </c>
      <c r="L31" s="39">
        <v>362462</v>
      </c>
      <c r="M31" s="39">
        <v>347968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25">
      <c r="A32" s="37">
        <v>334320</v>
      </c>
      <c r="B32" s="37" t="s">
        <v>1099</v>
      </c>
      <c r="C32" s="38" t="s">
        <v>1100</v>
      </c>
      <c r="D32" s="39" t="s">
        <v>16</v>
      </c>
      <c r="E32" s="39" t="s">
        <v>626</v>
      </c>
      <c r="F32" s="39" t="s">
        <v>1083</v>
      </c>
      <c r="G32" s="39" t="s">
        <v>1098</v>
      </c>
      <c r="H32" s="39" t="s">
        <v>1083</v>
      </c>
      <c r="I32" s="39" t="s">
        <v>1094</v>
      </c>
      <c r="J32" s="39" t="s">
        <v>1095</v>
      </c>
      <c r="K32" s="40">
        <v>15</v>
      </c>
      <c r="L32" s="39">
        <v>362492</v>
      </c>
      <c r="M32" s="39">
        <v>348086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25">
      <c r="A33" s="37">
        <v>312472</v>
      </c>
      <c r="B33" s="37" t="s">
        <v>1418</v>
      </c>
      <c r="C33" s="38" t="s">
        <v>1419</v>
      </c>
      <c r="D33" s="39" t="s">
        <v>16</v>
      </c>
      <c r="E33" s="39" t="s">
        <v>626</v>
      </c>
      <c r="F33" s="39" t="s">
        <v>721</v>
      </c>
      <c r="G33" s="39" t="s">
        <v>1417</v>
      </c>
      <c r="H33" s="39" t="s">
        <v>721</v>
      </c>
      <c r="I33" s="39" t="s">
        <v>1420</v>
      </c>
      <c r="J33" s="39" t="s">
        <v>1421</v>
      </c>
      <c r="K33" s="39">
        <v>13</v>
      </c>
      <c r="L33" s="39">
        <v>343021</v>
      </c>
      <c r="M33" s="39">
        <v>354525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25">
      <c r="A34" s="37">
        <v>9633020</v>
      </c>
      <c r="B34" s="37" t="s">
        <v>1422</v>
      </c>
      <c r="C34" s="38" t="s">
        <v>1423</v>
      </c>
      <c r="D34" s="39" t="s">
        <v>16</v>
      </c>
      <c r="E34" s="39" t="s">
        <v>626</v>
      </c>
      <c r="F34" s="39" t="s">
        <v>721</v>
      </c>
      <c r="G34" s="39" t="s">
        <v>1417</v>
      </c>
      <c r="H34" s="39" t="s">
        <v>721</v>
      </c>
      <c r="I34" s="39" t="s">
        <v>440</v>
      </c>
      <c r="J34" s="39" t="s">
        <v>441</v>
      </c>
      <c r="K34" s="39">
        <v>59</v>
      </c>
      <c r="L34" s="39">
        <v>342860</v>
      </c>
      <c r="M34" s="39">
        <v>354295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25">
      <c r="A35" s="37">
        <v>8823133</v>
      </c>
      <c r="B35" s="37" t="s">
        <v>1459</v>
      </c>
      <c r="C35" s="38" t="s">
        <v>1460</v>
      </c>
      <c r="D35" s="39" t="s">
        <v>16</v>
      </c>
      <c r="E35" s="39" t="s">
        <v>626</v>
      </c>
      <c r="F35" s="39" t="s">
        <v>918</v>
      </c>
      <c r="G35" s="39" t="s">
        <v>1458</v>
      </c>
      <c r="H35" s="39" t="s">
        <v>918</v>
      </c>
      <c r="I35" s="39" t="s">
        <v>1200</v>
      </c>
      <c r="J35" s="39" t="s">
        <v>1201</v>
      </c>
      <c r="K35" s="39">
        <v>19</v>
      </c>
      <c r="L35" s="39">
        <v>338628</v>
      </c>
      <c r="M35" s="39">
        <v>339498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</sheetData>
  <sheetProtection algorithmName="SHA-512" hashValue="WGVHwl96tIWoQ9WqNiShqF8UU1HW/XTjo9P5gssF+Qkp8G+EScPu+3qEMrEZe63M4H6698ti8aui6BAnfv5ZSA==" saltValue="sP49KH66JDOrl823uzNR5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0"/>
  <sheetViews>
    <sheetView topLeftCell="H11" workbookViewId="0">
      <selection activeCell="T15" sqref="T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1567</v>
      </c>
      <c r="B2" s="1">
        <f>M14</f>
        <v>25</v>
      </c>
      <c r="C2" s="1" t="str">
        <f>E16</f>
        <v>WROCŁAWSKI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ROUND(SUM(Q16:Q40)*60,2)</f>
        <v>0</v>
      </c>
      <c r="K4" s="2">
        <f>SUM(R16:R40)*60</f>
        <v>0</v>
      </c>
      <c r="L4" s="29">
        <f>SUM(S16:S40)*60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ROUND(SUM(U16:U40)*60,2)</f>
        <v>0</v>
      </c>
      <c r="K5" s="2">
        <f>SUM(V16:V40)*60</f>
        <v>0</v>
      </c>
      <c r="L5" s="29">
        <f>SUM(W16:W40)*60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25</v>
      </c>
      <c r="N14" s="23">
        <f>SUM(N16:N40)</f>
        <v>25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296992</v>
      </c>
      <c r="B16" s="37" t="s">
        <v>624</v>
      </c>
      <c r="C16" s="38" t="s">
        <v>625</v>
      </c>
      <c r="D16" s="39" t="s">
        <v>16</v>
      </c>
      <c r="E16" s="39" t="s">
        <v>626</v>
      </c>
      <c r="F16" s="39" t="s">
        <v>103</v>
      </c>
      <c r="G16" s="39" t="s">
        <v>627</v>
      </c>
      <c r="H16" s="39" t="s">
        <v>628</v>
      </c>
      <c r="I16" s="39" t="s">
        <v>572</v>
      </c>
      <c r="J16" s="39" t="s">
        <v>573</v>
      </c>
      <c r="K16" s="40">
        <v>19</v>
      </c>
      <c r="L16" s="39">
        <v>380433</v>
      </c>
      <c r="M16" s="39">
        <v>359780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297453</v>
      </c>
      <c r="B17" s="37" t="s">
        <v>629</v>
      </c>
      <c r="C17" s="38" t="s">
        <v>630</v>
      </c>
      <c r="D17" s="39" t="s">
        <v>16</v>
      </c>
      <c r="E17" s="39" t="s">
        <v>626</v>
      </c>
      <c r="F17" s="39" t="s">
        <v>103</v>
      </c>
      <c r="G17" s="39" t="s">
        <v>631</v>
      </c>
      <c r="H17" s="39" t="s">
        <v>103</v>
      </c>
      <c r="I17" s="39" t="s">
        <v>632</v>
      </c>
      <c r="J17" s="39" t="s">
        <v>633</v>
      </c>
      <c r="K17" s="40">
        <v>9</v>
      </c>
      <c r="L17" s="39">
        <v>377265</v>
      </c>
      <c r="M17" s="39">
        <v>354808</v>
      </c>
      <c r="N17" s="39">
        <v>1</v>
      </c>
      <c r="O17" s="41"/>
      <c r="P17" s="41"/>
      <c r="Q17" s="41"/>
      <c r="R17" s="25">
        <f t="shared" ref="R17:R40" si="1">ROUND(Q17*0.23,2)</f>
        <v>0</v>
      </c>
      <c r="S17" s="26">
        <f t="shared" ref="S17:S40" si="2">ROUND(Q17,2)+R17</f>
        <v>0</v>
      </c>
      <c r="T17" s="41"/>
      <c r="U17" s="41"/>
      <c r="V17" s="25">
        <f t="shared" ref="V17:V40" si="3">ROUND(U17*0.23,2)</f>
        <v>0</v>
      </c>
      <c r="W17" s="26">
        <f t="shared" ref="W17:W40" si="4">ROUND(U17,2)+V17</f>
        <v>0</v>
      </c>
    </row>
    <row r="18" spans="1:23" x14ac:dyDescent="0.25">
      <c r="A18" s="37">
        <v>301232</v>
      </c>
      <c r="B18" s="37" t="s">
        <v>643</v>
      </c>
      <c r="C18" s="38" t="s">
        <v>644</v>
      </c>
      <c r="D18" s="39" t="s">
        <v>16</v>
      </c>
      <c r="E18" s="39" t="s">
        <v>626</v>
      </c>
      <c r="F18" s="39" t="s">
        <v>103</v>
      </c>
      <c r="G18" s="39" t="s">
        <v>645</v>
      </c>
      <c r="H18" s="39" t="s">
        <v>646</v>
      </c>
      <c r="I18" s="39" t="s">
        <v>572</v>
      </c>
      <c r="J18" s="39" t="s">
        <v>573</v>
      </c>
      <c r="K18" s="40">
        <v>36</v>
      </c>
      <c r="L18" s="39">
        <v>378541</v>
      </c>
      <c r="M18" s="39">
        <v>353350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302170</v>
      </c>
      <c r="B19" s="37" t="s">
        <v>647</v>
      </c>
      <c r="C19" s="38" t="s">
        <v>648</v>
      </c>
      <c r="D19" s="39" t="s">
        <v>16</v>
      </c>
      <c r="E19" s="39" t="s">
        <v>626</v>
      </c>
      <c r="F19" s="39" t="s">
        <v>649</v>
      </c>
      <c r="G19" s="39" t="s">
        <v>650</v>
      </c>
      <c r="H19" s="39" t="s">
        <v>651</v>
      </c>
      <c r="I19" s="39" t="s">
        <v>568</v>
      </c>
      <c r="J19" s="39" t="s">
        <v>569</v>
      </c>
      <c r="K19" s="40">
        <v>2</v>
      </c>
      <c r="L19" s="39">
        <v>379619</v>
      </c>
      <c r="M19" s="39">
        <v>370463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302547</v>
      </c>
      <c r="B20" s="37" t="s">
        <v>652</v>
      </c>
      <c r="C20" s="38" t="s">
        <v>653</v>
      </c>
      <c r="D20" s="39" t="s">
        <v>16</v>
      </c>
      <c r="E20" s="39" t="s">
        <v>626</v>
      </c>
      <c r="F20" s="39" t="s">
        <v>649</v>
      </c>
      <c r="G20" s="39" t="s">
        <v>654</v>
      </c>
      <c r="H20" s="39" t="s">
        <v>655</v>
      </c>
      <c r="I20" s="39" t="s">
        <v>192</v>
      </c>
      <c r="J20" s="39" t="s">
        <v>193</v>
      </c>
      <c r="K20" s="40">
        <v>10</v>
      </c>
      <c r="L20" s="39">
        <v>377475</v>
      </c>
      <c r="M20" s="39">
        <v>363499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307412</v>
      </c>
      <c r="B21" s="37" t="s">
        <v>663</v>
      </c>
      <c r="C21" s="38" t="s">
        <v>664</v>
      </c>
      <c r="D21" s="39" t="s">
        <v>16</v>
      </c>
      <c r="E21" s="39" t="s">
        <v>626</v>
      </c>
      <c r="F21" s="39" t="s">
        <v>649</v>
      </c>
      <c r="G21" s="39" t="s">
        <v>665</v>
      </c>
      <c r="H21" s="39" t="s">
        <v>666</v>
      </c>
      <c r="I21" s="39" t="s">
        <v>667</v>
      </c>
      <c r="J21" s="39" t="s">
        <v>668</v>
      </c>
      <c r="K21" s="40">
        <v>10</v>
      </c>
      <c r="L21" s="39">
        <v>372979</v>
      </c>
      <c r="M21" s="39">
        <v>375626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307689</v>
      </c>
      <c r="B22" s="37" t="s">
        <v>669</v>
      </c>
      <c r="C22" s="38" t="s">
        <v>670</v>
      </c>
      <c r="D22" s="39" t="s">
        <v>16</v>
      </c>
      <c r="E22" s="39" t="s">
        <v>626</v>
      </c>
      <c r="F22" s="39" t="s">
        <v>649</v>
      </c>
      <c r="G22" s="39" t="s">
        <v>671</v>
      </c>
      <c r="H22" s="39" t="s">
        <v>672</v>
      </c>
      <c r="I22" s="39" t="s">
        <v>673</v>
      </c>
      <c r="J22" s="39" t="s">
        <v>674</v>
      </c>
      <c r="K22" s="40">
        <v>17</v>
      </c>
      <c r="L22" s="39">
        <v>371195</v>
      </c>
      <c r="M22" s="39">
        <v>368202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8965914</v>
      </c>
      <c r="B23" s="37" t="s">
        <v>679</v>
      </c>
      <c r="C23" s="38" t="s">
        <v>680</v>
      </c>
      <c r="D23" s="39" t="s">
        <v>16</v>
      </c>
      <c r="E23" s="39" t="s">
        <v>626</v>
      </c>
      <c r="F23" s="39" t="s">
        <v>649</v>
      </c>
      <c r="G23" s="39" t="s">
        <v>681</v>
      </c>
      <c r="H23" s="39" t="s">
        <v>682</v>
      </c>
      <c r="I23" s="39" t="s">
        <v>683</v>
      </c>
      <c r="J23" s="39" t="s">
        <v>684</v>
      </c>
      <c r="K23" s="40">
        <v>42</v>
      </c>
      <c r="L23" s="39">
        <v>373235</v>
      </c>
      <c r="M23" s="39">
        <v>371392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9633088</v>
      </c>
      <c r="B24" s="37" t="s">
        <v>685</v>
      </c>
      <c r="C24" s="38" t="s">
        <v>686</v>
      </c>
      <c r="D24" s="39" t="s">
        <v>16</v>
      </c>
      <c r="E24" s="39" t="s">
        <v>626</v>
      </c>
      <c r="F24" s="39" t="s">
        <v>649</v>
      </c>
      <c r="G24" s="39" t="s">
        <v>687</v>
      </c>
      <c r="H24" s="39" t="s">
        <v>688</v>
      </c>
      <c r="I24" s="39" t="s">
        <v>572</v>
      </c>
      <c r="J24" s="39" t="s">
        <v>573</v>
      </c>
      <c r="K24" s="40">
        <v>15</v>
      </c>
      <c r="L24" s="39">
        <v>370735</v>
      </c>
      <c r="M24" s="39">
        <v>364155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9633037</v>
      </c>
      <c r="B25" s="37" t="s">
        <v>719</v>
      </c>
      <c r="C25" s="38" t="s">
        <v>720</v>
      </c>
      <c r="D25" s="39" t="s">
        <v>16</v>
      </c>
      <c r="E25" s="39" t="s">
        <v>626</v>
      </c>
      <c r="F25" s="39" t="s">
        <v>721</v>
      </c>
      <c r="G25" s="39" t="s">
        <v>722</v>
      </c>
      <c r="H25" s="39" t="s">
        <v>723</v>
      </c>
      <c r="I25" s="39" t="s">
        <v>724</v>
      </c>
      <c r="J25" s="39" t="s">
        <v>725</v>
      </c>
      <c r="K25" s="40">
        <v>27</v>
      </c>
      <c r="L25" s="39">
        <v>352889</v>
      </c>
      <c r="M25" s="39">
        <v>356620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313308</v>
      </c>
      <c r="B26" s="37" t="s">
        <v>726</v>
      </c>
      <c r="C26" s="38" t="s">
        <v>727</v>
      </c>
      <c r="D26" s="39" t="s">
        <v>16</v>
      </c>
      <c r="E26" s="39" t="s">
        <v>626</v>
      </c>
      <c r="F26" s="39" t="s">
        <v>721</v>
      </c>
      <c r="G26" s="39" t="s">
        <v>722</v>
      </c>
      <c r="H26" s="39" t="s">
        <v>723</v>
      </c>
      <c r="I26" s="39" t="s">
        <v>21</v>
      </c>
      <c r="J26" s="39" t="s">
        <v>22</v>
      </c>
      <c r="K26" s="40">
        <v>21</v>
      </c>
      <c r="L26" s="39">
        <v>353038</v>
      </c>
      <c r="M26" s="39">
        <v>356552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313610</v>
      </c>
      <c r="B27" s="37" t="s">
        <v>728</v>
      </c>
      <c r="C27" s="38" t="s">
        <v>729</v>
      </c>
      <c r="D27" s="39" t="s">
        <v>16</v>
      </c>
      <c r="E27" s="39" t="s">
        <v>626</v>
      </c>
      <c r="F27" s="39" t="s">
        <v>721</v>
      </c>
      <c r="G27" s="39" t="s">
        <v>730</v>
      </c>
      <c r="H27" s="39" t="s">
        <v>731</v>
      </c>
      <c r="I27" s="39" t="s">
        <v>192</v>
      </c>
      <c r="J27" s="39" t="s">
        <v>193</v>
      </c>
      <c r="K27" s="40">
        <v>4</v>
      </c>
      <c r="L27" s="39">
        <v>347951</v>
      </c>
      <c r="M27" s="39">
        <v>349345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314204</v>
      </c>
      <c r="B28" s="37" t="s">
        <v>732</v>
      </c>
      <c r="C28" s="38" t="s">
        <v>733</v>
      </c>
      <c r="D28" s="39" t="s">
        <v>16</v>
      </c>
      <c r="E28" s="39" t="s">
        <v>626</v>
      </c>
      <c r="F28" s="39" t="s">
        <v>721</v>
      </c>
      <c r="G28" s="39" t="s">
        <v>734</v>
      </c>
      <c r="H28" s="39" t="s">
        <v>735</v>
      </c>
      <c r="I28" s="39" t="s">
        <v>192</v>
      </c>
      <c r="J28" s="39" t="s">
        <v>193</v>
      </c>
      <c r="K28" s="40">
        <v>3</v>
      </c>
      <c r="L28" s="39">
        <v>347802</v>
      </c>
      <c r="M28" s="39">
        <v>358911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314616</v>
      </c>
      <c r="B29" s="37" t="s">
        <v>736</v>
      </c>
      <c r="C29" s="38" t="s">
        <v>737</v>
      </c>
      <c r="D29" s="39" t="s">
        <v>16</v>
      </c>
      <c r="E29" s="39" t="s">
        <v>626</v>
      </c>
      <c r="F29" s="39" t="s">
        <v>721</v>
      </c>
      <c r="G29" s="39" t="s">
        <v>738</v>
      </c>
      <c r="H29" s="39" t="s">
        <v>739</v>
      </c>
      <c r="I29" s="39" t="s">
        <v>572</v>
      </c>
      <c r="J29" s="39" t="s">
        <v>573</v>
      </c>
      <c r="K29" s="40">
        <v>22</v>
      </c>
      <c r="L29" s="39">
        <v>354157</v>
      </c>
      <c r="M29" s="39">
        <v>358575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315490</v>
      </c>
      <c r="B30" s="37" t="s">
        <v>744</v>
      </c>
      <c r="C30" s="38" t="s">
        <v>745</v>
      </c>
      <c r="D30" s="39" t="s">
        <v>16</v>
      </c>
      <c r="E30" s="39" t="s">
        <v>626</v>
      </c>
      <c r="F30" s="39" t="s">
        <v>721</v>
      </c>
      <c r="G30" s="39" t="s">
        <v>746</v>
      </c>
      <c r="H30" s="39" t="s">
        <v>747</v>
      </c>
      <c r="I30" s="39" t="s">
        <v>192</v>
      </c>
      <c r="J30" s="39" t="s">
        <v>193</v>
      </c>
      <c r="K30" s="40">
        <v>10</v>
      </c>
      <c r="L30" s="39">
        <v>345759</v>
      </c>
      <c r="M30" s="39">
        <v>356876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319991</v>
      </c>
      <c r="B31" s="37" t="s">
        <v>760</v>
      </c>
      <c r="C31" s="38" t="s">
        <v>761</v>
      </c>
      <c r="D31" s="39" t="s">
        <v>16</v>
      </c>
      <c r="E31" s="39" t="s">
        <v>626</v>
      </c>
      <c r="F31" s="39" t="s">
        <v>756</v>
      </c>
      <c r="G31" s="39" t="s">
        <v>762</v>
      </c>
      <c r="H31" s="39" t="s">
        <v>763</v>
      </c>
      <c r="I31" s="39" t="s">
        <v>369</v>
      </c>
      <c r="J31" s="39" t="s">
        <v>370</v>
      </c>
      <c r="K31" s="40">
        <v>2</v>
      </c>
      <c r="L31" s="39">
        <v>351129</v>
      </c>
      <c r="M31" s="39">
        <v>349799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25">
      <c r="A32" s="37">
        <v>321815</v>
      </c>
      <c r="B32" s="37" t="s">
        <v>772</v>
      </c>
      <c r="C32" s="38" t="s">
        <v>773</v>
      </c>
      <c r="D32" s="39" t="s">
        <v>16</v>
      </c>
      <c r="E32" s="39" t="s">
        <v>626</v>
      </c>
      <c r="F32" s="39" t="s">
        <v>756</v>
      </c>
      <c r="G32" s="39" t="s">
        <v>774</v>
      </c>
      <c r="H32" s="39" t="s">
        <v>775</v>
      </c>
      <c r="I32" s="39" t="s">
        <v>776</v>
      </c>
      <c r="J32" s="39" t="s">
        <v>777</v>
      </c>
      <c r="K32" s="40">
        <v>44</v>
      </c>
      <c r="L32" s="39">
        <v>351978</v>
      </c>
      <c r="M32" s="39">
        <v>345111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25">
      <c r="A33" s="37">
        <v>325751</v>
      </c>
      <c r="B33" s="37" t="s">
        <v>916</v>
      </c>
      <c r="C33" s="38" t="s">
        <v>917</v>
      </c>
      <c r="D33" s="39" t="s">
        <v>16</v>
      </c>
      <c r="E33" s="39" t="s">
        <v>626</v>
      </c>
      <c r="F33" s="39" t="s">
        <v>918</v>
      </c>
      <c r="G33" s="39" t="s">
        <v>919</v>
      </c>
      <c r="H33" s="39" t="s">
        <v>920</v>
      </c>
      <c r="I33" s="39" t="s">
        <v>921</v>
      </c>
      <c r="J33" s="39" t="s">
        <v>922</v>
      </c>
      <c r="K33" s="40">
        <v>21</v>
      </c>
      <c r="L33" s="39">
        <v>347804</v>
      </c>
      <c r="M33" s="39">
        <v>342121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25">
      <c r="A34" s="37">
        <v>329002</v>
      </c>
      <c r="B34" s="37" t="s">
        <v>951</v>
      </c>
      <c r="C34" s="38" t="s">
        <v>952</v>
      </c>
      <c r="D34" s="39" t="s">
        <v>16</v>
      </c>
      <c r="E34" s="39" t="s">
        <v>626</v>
      </c>
      <c r="F34" s="39" t="s">
        <v>953</v>
      </c>
      <c r="G34" s="39" t="s">
        <v>954</v>
      </c>
      <c r="H34" s="39" t="s">
        <v>955</v>
      </c>
      <c r="I34" s="39" t="s">
        <v>956</v>
      </c>
      <c r="J34" s="39" t="s">
        <v>957</v>
      </c>
      <c r="K34" s="40">
        <v>1</v>
      </c>
      <c r="L34" s="39">
        <v>375468</v>
      </c>
      <c r="M34" s="39">
        <v>352450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25">
      <c r="A35" s="37">
        <v>329957</v>
      </c>
      <c r="B35" s="37" t="s">
        <v>958</v>
      </c>
      <c r="C35" s="38" t="s">
        <v>959</v>
      </c>
      <c r="D35" s="39" t="s">
        <v>16</v>
      </c>
      <c r="E35" s="39" t="s">
        <v>626</v>
      </c>
      <c r="F35" s="39" t="s">
        <v>953</v>
      </c>
      <c r="G35" s="39" t="s">
        <v>960</v>
      </c>
      <c r="H35" s="39" t="s">
        <v>493</v>
      </c>
      <c r="I35" s="39" t="s">
        <v>192</v>
      </c>
      <c r="J35" s="39" t="s">
        <v>193</v>
      </c>
      <c r="K35" s="39" t="s">
        <v>961</v>
      </c>
      <c r="L35" s="39">
        <v>367848</v>
      </c>
      <c r="M35" s="39">
        <v>354959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25">
      <c r="A36" s="37">
        <v>326940</v>
      </c>
      <c r="B36" s="37" t="s">
        <v>962</v>
      </c>
      <c r="C36" s="38" t="s">
        <v>963</v>
      </c>
      <c r="D36" s="39" t="s">
        <v>16</v>
      </c>
      <c r="E36" s="39" t="s">
        <v>626</v>
      </c>
      <c r="F36" s="39" t="s">
        <v>953</v>
      </c>
      <c r="G36" s="39" t="s">
        <v>964</v>
      </c>
      <c r="H36" s="39" t="s">
        <v>953</v>
      </c>
      <c r="I36" s="39" t="s">
        <v>192</v>
      </c>
      <c r="J36" s="39" t="s">
        <v>193</v>
      </c>
      <c r="K36" s="40">
        <v>4</v>
      </c>
      <c r="L36" s="39">
        <v>370112</v>
      </c>
      <c r="M36" s="39">
        <v>353662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25">
      <c r="A37" s="37">
        <v>9633078</v>
      </c>
      <c r="B37" s="37" t="s">
        <v>965</v>
      </c>
      <c r="C37" s="38" t="s">
        <v>966</v>
      </c>
      <c r="D37" s="39" t="s">
        <v>16</v>
      </c>
      <c r="E37" s="39" t="s">
        <v>626</v>
      </c>
      <c r="F37" s="39" t="s">
        <v>953</v>
      </c>
      <c r="G37" s="39" t="s">
        <v>964</v>
      </c>
      <c r="H37" s="39" t="s">
        <v>953</v>
      </c>
      <c r="I37" s="39" t="s">
        <v>967</v>
      </c>
      <c r="J37" s="39" t="s">
        <v>968</v>
      </c>
      <c r="K37" s="40">
        <v>40</v>
      </c>
      <c r="L37" s="39">
        <v>370323</v>
      </c>
      <c r="M37" s="39">
        <v>353654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  <row r="38" spans="1:23" x14ac:dyDescent="0.25">
      <c r="A38" s="37">
        <v>330511</v>
      </c>
      <c r="B38" s="37" t="s">
        <v>969</v>
      </c>
      <c r="C38" s="38" t="s">
        <v>970</v>
      </c>
      <c r="D38" s="39" t="s">
        <v>16</v>
      </c>
      <c r="E38" s="39" t="s">
        <v>626</v>
      </c>
      <c r="F38" s="39" t="s">
        <v>953</v>
      </c>
      <c r="G38" s="39" t="s">
        <v>971</v>
      </c>
      <c r="H38" s="39" t="s">
        <v>972</v>
      </c>
      <c r="I38" s="39" t="s">
        <v>369</v>
      </c>
      <c r="J38" s="39" t="s">
        <v>370</v>
      </c>
      <c r="K38" s="40">
        <v>94</v>
      </c>
      <c r="L38" s="39">
        <v>367733</v>
      </c>
      <c r="M38" s="39">
        <v>352577</v>
      </c>
      <c r="N38" s="39">
        <v>1</v>
      </c>
      <c r="O38" s="41"/>
      <c r="P38" s="41"/>
      <c r="Q38" s="41"/>
      <c r="R38" s="25">
        <f t="shared" si="1"/>
        <v>0</v>
      </c>
      <c r="S38" s="26">
        <f t="shared" si="2"/>
        <v>0</v>
      </c>
      <c r="T38" s="41"/>
      <c r="U38" s="41"/>
      <c r="V38" s="25">
        <f t="shared" si="3"/>
        <v>0</v>
      </c>
      <c r="W38" s="26">
        <f t="shared" si="4"/>
        <v>0</v>
      </c>
    </row>
    <row r="39" spans="1:23" x14ac:dyDescent="0.25">
      <c r="A39" s="37">
        <v>333273</v>
      </c>
      <c r="B39" s="37" t="s">
        <v>1084</v>
      </c>
      <c r="C39" s="38" t="s">
        <v>1085</v>
      </c>
      <c r="D39" s="39" t="s">
        <v>16</v>
      </c>
      <c r="E39" s="39" t="s">
        <v>626</v>
      </c>
      <c r="F39" s="39" t="s">
        <v>1083</v>
      </c>
      <c r="G39" s="39" t="s">
        <v>1086</v>
      </c>
      <c r="H39" s="39" t="s">
        <v>1087</v>
      </c>
      <c r="I39" s="39" t="s">
        <v>1088</v>
      </c>
      <c r="J39" s="39" t="s">
        <v>1089</v>
      </c>
      <c r="K39" s="40">
        <v>46</v>
      </c>
      <c r="L39" s="39">
        <v>360888</v>
      </c>
      <c r="M39" s="39">
        <v>350380</v>
      </c>
      <c r="N39" s="39">
        <v>1</v>
      </c>
      <c r="O39" s="41"/>
      <c r="P39" s="41"/>
      <c r="Q39" s="41"/>
      <c r="R39" s="25">
        <f t="shared" si="1"/>
        <v>0</v>
      </c>
      <c r="S39" s="26">
        <f t="shared" si="2"/>
        <v>0</v>
      </c>
      <c r="T39" s="41"/>
      <c r="U39" s="41"/>
      <c r="V39" s="25">
        <f t="shared" si="3"/>
        <v>0</v>
      </c>
      <c r="W39" s="26">
        <f t="shared" si="4"/>
        <v>0</v>
      </c>
    </row>
    <row r="40" spans="1:23" x14ac:dyDescent="0.25">
      <c r="A40" s="37">
        <v>333752</v>
      </c>
      <c r="B40" s="37" t="s">
        <v>1090</v>
      </c>
      <c r="C40" s="38" t="s">
        <v>1091</v>
      </c>
      <c r="D40" s="39" t="s">
        <v>16</v>
      </c>
      <c r="E40" s="39" t="s">
        <v>626</v>
      </c>
      <c r="F40" s="39" t="s">
        <v>1083</v>
      </c>
      <c r="G40" s="39" t="s">
        <v>1092</v>
      </c>
      <c r="H40" s="39" t="s">
        <v>1093</v>
      </c>
      <c r="I40" s="39" t="s">
        <v>192</v>
      </c>
      <c r="J40" s="39" t="s">
        <v>193</v>
      </c>
      <c r="K40" s="40">
        <v>3</v>
      </c>
      <c r="L40" s="39">
        <v>362142</v>
      </c>
      <c r="M40" s="39">
        <v>341841</v>
      </c>
      <c r="N40" s="39">
        <v>1</v>
      </c>
      <c r="O40" s="41"/>
      <c r="P40" s="41"/>
      <c r="Q40" s="41"/>
      <c r="R40" s="25">
        <f t="shared" si="1"/>
        <v>0</v>
      </c>
      <c r="S40" s="26">
        <f t="shared" si="2"/>
        <v>0</v>
      </c>
      <c r="T40" s="41"/>
      <c r="U40" s="41"/>
      <c r="V40" s="25">
        <f t="shared" si="3"/>
        <v>0</v>
      </c>
      <c r="W40" s="26">
        <f t="shared" si="4"/>
        <v>0</v>
      </c>
    </row>
  </sheetData>
  <sheetProtection algorithmName="SHA-512" hashValue="2+ld0Oddep3PP4c/IYAQI+ZhhZ6RmPgnfIuf49eyLvRL7jzwIBUvdlykWbL4iw4y6e4xeOrD71cx1PjFP93woQ==" saltValue="fRa25e0N5Erf+8raGu2JMQ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9"/>
  <sheetViews>
    <sheetView topLeftCell="I11" workbookViewId="0">
      <selection activeCell="O15" sqref="O15"/>
    </sheetView>
  </sheetViews>
  <sheetFormatPr defaultColWidth="8.7109375" defaultRowHeight="15" x14ac:dyDescent="0.25"/>
  <cols>
    <col min="1" max="1" width="8.7109375" style="4"/>
    <col min="2" max="2" width="10.5703125" style="4" customWidth="1"/>
    <col min="3" max="11" width="8.7109375" style="4"/>
    <col min="12" max="12" width="15.85546875" style="4" customWidth="1"/>
    <col min="13" max="14" width="8.7109375" style="4"/>
    <col min="15" max="15" width="16" style="4" customWidth="1"/>
    <col min="16" max="16" width="8.7109375" style="4"/>
    <col min="17" max="17" width="16.28515625" style="4" customWidth="1"/>
    <col min="18" max="18" width="8.7109375" style="4"/>
    <col min="19" max="19" width="12.85546875" style="4" customWidth="1"/>
    <col min="20" max="20" width="12" style="4" customWidth="1"/>
    <col min="21" max="21" width="20.42578125" style="4" customWidth="1"/>
    <col min="22" max="22" width="8.7109375" style="4"/>
    <col min="23" max="23" width="16.7109375" style="4" customWidth="1"/>
    <col min="24" max="16384" width="8.7109375" style="4"/>
  </cols>
  <sheetData>
    <row r="1" spans="1:23" ht="15.75" thickBot="1" x14ac:dyDescent="0.3">
      <c r="A1" s="1" t="s">
        <v>1543</v>
      </c>
      <c r="B1" s="1" t="s">
        <v>1545</v>
      </c>
      <c r="C1" s="1" t="s">
        <v>1547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.75" thickTop="1" x14ac:dyDescent="0.25">
      <c r="A2" s="1" t="s">
        <v>1566</v>
      </c>
      <c r="B2" s="1">
        <f>M14</f>
        <v>24</v>
      </c>
      <c r="C2" s="1" t="str">
        <f>E16</f>
        <v>WOŁOWSKI</v>
      </c>
      <c r="D2" s="1"/>
      <c r="E2" s="1"/>
      <c r="F2" s="1"/>
      <c r="G2" s="57" t="s">
        <v>1573</v>
      </c>
      <c r="H2" s="58"/>
      <c r="I2" s="59"/>
      <c r="J2" s="60" t="s">
        <v>1574</v>
      </c>
      <c r="K2" s="61"/>
      <c r="L2" s="62"/>
      <c r="Q2" s="5"/>
      <c r="R2" s="5"/>
      <c r="S2" s="5"/>
      <c r="T2" s="5"/>
    </row>
    <row r="3" spans="1:23" x14ac:dyDescent="0.25">
      <c r="A3" s="1"/>
      <c r="B3" s="1"/>
      <c r="C3" s="1"/>
      <c r="D3" s="1"/>
      <c r="E3" s="1"/>
      <c r="F3" s="6" t="s">
        <v>1575</v>
      </c>
      <c r="G3" s="7" t="s">
        <v>1576</v>
      </c>
      <c r="H3" s="1" t="s">
        <v>1577</v>
      </c>
      <c r="I3" s="8" t="s">
        <v>1578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1579</v>
      </c>
      <c r="Q3" s="1" t="s">
        <v>1580</v>
      </c>
      <c r="S3" s="1"/>
      <c r="T3" s="1"/>
      <c r="U3" s="1"/>
      <c r="V3" s="1"/>
    </row>
    <row r="4" spans="1:23" ht="45" x14ac:dyDescent="0.25">
      <c r="A4" s="50" t="s">
        <v>1581</v>
      </c>
      <c r="B4" s="50"/>
      <c r="C4" s="50"/>
      <c r="D4" s="50"/>
      <c r="E4" s="50"/>
      <c r="F4" s="10" t="s">
        <v>1582</v>
      </c>
      <c r="G4" s="11">
        <f>ROUND(J4/N14/60,2)</f>
        <v>0</v>
      </c>
      <c r="H4" s="12">
        <f>ROUND(K4/N14/60,2)</f>
        <v>0</v>
      </c>
      <c r="I4" s="13">
        <f>G4+H4</f>
        <v>0</v>
      </c>
      <c r="J4" s="27">
        <f>ROUND(SUM(Q16:Q39)*60,2)</f>
        <v>0</v>
      </c>
      <c r="K4" s="2">
        <f>SUM(R16:R39)*60</f>
        <v>0</v>
      </c>
      <c r="L4" s="29">
        <f>SUM(S16:S39)*60</f>
        <v>0</v>
      </c>
      <c r="N4" s="51" t="s">
        <v>1583</v>
      </c>
      <c r="O4" s="52"/>
      <c r="P4" s="14">
        <v>1</v>
      </c>
      <c r="Q4" s="47"/>
      <c r="R4" s="48"/>
      <c r="S4" s="48"/>
      <c r="T4" s="48"/>
      <c r="U4" s="48"/>
      <c r="V4" s="49"/>
    </row>
    <row r="5" spans="1:23" ht="45" x14ac:dyDescent="0.25">
      <c r="A5" s="50" t="s">
        <v>1584</v>
      </c>
      <c r="B5" s="50"/>
      <c r="C5" s="50"/>
      <c r="D5" s="50"/>
      <c r="E5" s="50"/>
      <c r="F5" s="10" t="s">
        <v>1585</v>
      </c>
      <c r="G5" s="11">
        <f>ROUND(J5/N14/60,2)</f>
        <v>0</v>
      </c>
      <c r="H5" s="12">
        <f>ROUND(K5/N14/60,2)</f>
        <v>0</v>
      </c>
      <c r="I5" s="13">
        <f>G5+H5</f>
        <v>0</v>
      </c>
      <c r="J5" s="27">
        <f>ROUND(SUM(U16:U39)*60,2)</f>
        <v>0</v>
      </c>
      <c r="K5" s="2">
        <f>SUM(V16:V39)*60</f>
        <v>0</v>
      </c>
      <c r="L5" s="29">
        <f>SUM(W16:W39)*60</f>
        <v>0</v>
      </c>
      <c r="N5" s="51"/>
      <c r="O5" s="52"/>
      <c r="P5" s="14">
        <v>2</v>
      </c>
      <c r="Q5" s="47"/>
      <c r="R5" s="48"/>
      <c r="S5" s="48"/>
      <c r="T5" s="48"/>
      <c r="U5" s="48"/>
      <c r="V5" s="49"/>
    </row>
    <row r="6" spans="1:23" ht="68.25" x14ac:dyDescent="0.25">
      <c r="A6" s="53" t="s">
        <v>1586</v>
      </c>
      <c r="B6" s="53"/>
      <c r="C6" s="53"/>
      <c r="D6" s="53"/>
      <c r="E6" s="53"/>
      <c r="F6" s="3" t="s">
        <v>1587</v>
      </c>
      <c r="G6" s="15"/>
      <c r="H6" s="12">
        <f t="shared" ref="H6:H10" si="0">G6*0.23</f>
        <v>0</v>
      </c>
      <c r="I6" s="30">
        <f>ROUND(G6+H6,2)</f>
        <v>0</v>
      </c>
      <c r="J6" s="54" t="s">
        <v>1588</v>
      </c>
      <c r="K6" s="55"/>
      <c r="L6" s="56"/>
      <c r="P6" s="9" t="s">
        <v>1579</v>
      </c>
      <c r="Q6" s="1" t="s">
        <v>1580</v>
      </c>
      <c r="S6" s="5"/>
      <c r="T6" s="5"/>
    </row>
    <row r="7" spans="1:23" ht="68.25" x14ac:dyDescent="0.25">
      <c r="A7" s="53" t="s">
        <v>1589</v>
      </c>
      <c r="B7" s="53"/>
      <c r="C7" s="53"/>
      <c r="D7" s="53"/>
      <c r="E7" s="53"/>
      <c r="F7" s="3" t="s">
        <v>1590</v>
      </c>
      <c r="G7" s="15"/>
      <c r="H7" s="12">
        <f t="shared" si="0"/>
        <v>0</v>
      </c>
      <c r="I7" s="30">
        <f>ROUND(G6+H6,2)</f>
        <v>0</v>
      </c>
      <c r="J7" s="54" t="s">
        <v>1588</v>
      </c>
      <c r="K7" s="55"/>
      <c r="L7" s="56"/>
      <c r="P7" s="9"/>
      <c r="Q7" s="1"/>
      <c r="S7" s="5"/>
      <c r="T7" s="5"/>
    </row>
    <row r="8" spans="1:23" ht="57" x14ac:dyDescent="0.25">
      <c r="A8" s="53" t="s">
        <v>1591</v>
      </c>
      <c r="B8" s="53"/>
      <c r="C8" s="53"/>
      <c r="D8" s="53"/>
      <c r="E8" s="53"/>
      <c r="F8" s="3" t="s">
        <v>1592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51" t="s">
        <v>1593</v>
      </c>
      <c r="O8" s="52"/>
      <c r="P8" s="14">
        <v>1</v>
      </c>
      <c r="Q8" s="47"/>
      <c r="R8" s="48"/>
      <c r="S8" s="48"/>
      <c r="T8" s="48"/>
      <c r="U8" s="48"/>
      <c r="V8" s="49"/>
    </row>
    <row r="9" spans="1:23" ht="45.75" x14ac:dyDescent="0.25">
      <c r="A9" s="65" t="s">
        <v>1594</v>
      </c>
      <c r="B9" s="65"/>
      <c r="C9" s="65"/>
      <c r="D9" s="65"/>
      <c r="E9" s="65"/>
      <c r="F9" s="3" t="s">
        <v>1595</v>
      </c>
      <c r="G9" s="15"/>
      <c r="H9" s="12">
        <f t="shared" si="0"/>
        <v>0</v>
      </c>
      <c r="I9" s="30">
        <f>ROUND(G9+H9,2)</f>
        <v>0</v>
      </c>
      <c r="J9" s="66" t="s">
        <v>1588</v>
      </c>
      <c r="K9" s="67"/>
      <c r="L9" s="68"/>
      <c r="M9" s="1"/>
      <c r="N9" s="16"/>
    </row>
    <row r="10" spans="1:23" ht="57.75" thickBot="1" x14ac:dyDescent="0.3">
      <c r="A10" s="65" t="s">
        <v>1596</v>
      </c>
      <c r="B10" s="65"/>
      <c r="C10" s="65"/>
      <c r="D10" s="65"/>
      <c r="E10" s="65"/>
      <c r="F10" s="3" t="s">
        <v>1597</v>
      </c>
      <c r="G10" s="17"/>
      <c r="H10" s="18">
        <f t="shared" si="0"/>
        <v>0</v>
      </c>
      <c r="I10" s="30">
        <f>ROUND(G10+H10,2)</f>
        <v>0</v>
      </c>
      <c r="J10" s="69" t="s">
        <v>1588</v>
      </c>
      <c r="K10" s="70"/>
      <c r="L10" s="71"/>
      <c r="M10" s="1"/>
      <c r="N10" s="1"/>
    </row>
    <row r="11" spans="1:23" ht="15.75" thickTop="1" x14ac:dyDescent="0.25">
      <c r="A11" s="19"/>
      <c r="B11" s="19"/>
      <c r="C11" s="19"/>
      <c r="D11" s="19"/>
      <c r="H11" s="19"/>
      <c r="I11" s="72"/>
      <c r="J11" s="73"/>
      <c r="K11" s="73"/>
      <c r="L11" s="74"/>
      <c r="M11" s="32" t="s">
        <v>1598</v>
      </c>
      <c r="N11" s="33"/>
      <c r="O11" s="1"/>
      <c r="P11" s="1"/>
      <c r="Q11" s="1"/>
      <c r="R11" s="1"/>
      <c r="S11" s="1"/>
      <c r="T11" s="1"/>
      <c r="U11" s="1"/>
    </row>
    <row r="12" spans="1:23" ht="15.75" thickBot="1" x14ac:dyDescent="0.3">
      <c r="A12" s="19"/>
      <c r="B12" s="19"/>
      <c r="C12" s="19"/>
      <c r="D12" s="19"/>
      <c r="H12" s="20" t="s">
        <v>1599</v>
      </c>
      <c r="I12" s="75"/>
      <c r="J12" s="76"/>
      <c r="K12" s="76"/>
      <c r="L12" s="77"/>
      <c r="M12" s="78" t="s">
        <v>1600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21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N14</f>
        <v>24</v>
      </c>
      <c r="N14" s="23">
        <f>SUM(N16:N39)</f>
        <v>24</v>
      </c>
      <c r="P14" s="63" t="s">
        <v>1601</v>
      </c>
      <c r="Q14" s="64"/>
      <c r="R14" s="64"/>
      <c r="S14" s="64"/>
      <c r="T14" s="63" t="s">
        <v>1602</v>
      </c>
      <c r="U14" s="64"/>
      <c r="V14" s="64"/>
      <c r="W14" s="64"/>
    </row>
    <row r="15" spans="1:23" ht="101.25" x14ac:dyDescent="0.25">
      <c r="A15" s="34" t="s">
        <v>1</v>
      </c>
      <c r="B15" s="34" t="s">
        <v>2</v>
      </c>
      <c r="C15" s="35" t="s">
        <v>3</v>
      </c>
      <c r="D15" s="36" t="s">
        <v>4</v>
      </c>
      <c r="E15" s="36" t="s">
        <v>5</v>
      </c>
      <c r="F15" s="36" t="s">
        <v>6</v>
      </c>
      <c r="G15" s="36" t="s">
        <v>7</v>
      </c>
      <c r="H15" s="36" t="s">
        <v>8</v>
      </c>
      <c r="I15" s="36" t="s">
        <v>9</v>
      </c>
      <c r="J15" s="36" t="s">
        <v>10</v>
      </c>
      <c r="K15" s="36" t="s">
        <v>11</v>
      </c>
      <c r="L15" s="36" t="s">
        <v>12</v>
      </c>
      <c r="M15" s="36" t="s">
        <v>13</v>
      </c>
      <c r="N15" s="36" t="s">
        <v>1541</v>
      </c>
      <c r="O15" s="24" t="s">
        <v>1603</v>
      </c>
      <c r="P15" s="24" t="s">
        <v>1604</v>
      </c>
      <c r="Q15" s="24" t="s">
        <v>1605</v>
      </c>
      <c r="R15" s="24" t="s">
        <v>1606</v>
      </c>
      <c r="S15" s="24" t="s">
        <v>1607</v>
      </c>
      <c r="T15" s="24" t="s">
        <v>1608</v>
      </c>
      <c r="U15" s="24" t="s">
        <v>1605</v>
      </c>
      <c r="V15" s="24" t="s">
        <v>1606</v>
      </c>
      <c r="W15" s="24" t="s">
        <v>1607</v>
      </c>
    </row>
    <row r="16" spans="1:23" x14ac:dyDescent="0.25">
      <c r="A16" s="37">
        <v>288472</v>
      </c>
      <c r="B16" s="37" t="s">
        <v>598</v>
      </c>
      <c r="C16" s="38" t="s">
        <v>599</v>
      </c>
      <c r="D16" s="39" t="s">
        <v>16</v>
      </c>
      <c r="E16" s="39" t="s">
        <v>600</v>
      </c>
      <c r="F16" s="39" t="s">
        <v>601</v>
      </c>
      <c r="G16" s="39" t="s">
        <v>602</v>
      </c>
      <c r="H16" s="39" t="s">
        <v>603</v>
      </c>
      <c r="I16" s="39" t="s">
        <v>21</v>
      </c>
      <c r="J16" s="39" t="s">
        <v>22</v>
      </c>
      <c r="K16" s="40" t="s">
        <v>604</v>
      </c>
      <c r="L16" s="39">
        <v>344948</v>
      </c>
      <c r="M16" s="39">
        <v>386854</v>
      </c>
      <c r="N16" s="39">
        <v>1</v>
      </c>
      <c r="O16" s="41"/>
      <c r="P16" s="41"/>
      <c r="Q16" s="41"/>
      <c r="R16" s="25">
        <f>ROUND(Q16*0.23,2)</f>
        <v>0</v>
      </c>
      <c r="S16" s="26">
        <f>ROUND(Q16,2)+R16</f>
        <v>0</v>
      </c>
      <c r="T16" s="41"/>
      <c r="U16" s="41"/>
      <c r="V16" s="25">
        <f>ROUND(U16*0.23,2)</f>
        <v>0</v>
      </c>
      <c r="W16" s="26">
        <f>ROUND(U16,2)+V16</f>
        <v>0</v>
      </c>
    </row>
    <row r="17" spans="1:23" x14ac:dyDescent="0.25">
      <c r="A17" s="37">
        <v>288416</v>
      </c>
      <c r="B17" s="37" t="s">
        <v>605</v>
      </c>
      <c r="C17" s="38" t="s">
        <v>606</v>
      </c>
      <c r="D17" s="39" t="s">
        <v>16</v>
      </c>
      <c r="E17" s="39" t="s">
        <v>600</v>
      </c>
      <c r="F17" s="39" t="s">
        <v>601</v>
      </c>
      <c r="G17" s="39" t="s">
        <v>602</v>
      </c>
      <c r="H17" s="39" t="s">
        <v>603</v>
      </c>
      <c r="I17" s="39" t="s">
        <v>21</v>
      </c>
      <c r="J17" s="39" t="s">
        <v>22</v>
      </c>
      <c r="K17" s="40" t="s">
        <v>607</v>
      </c>
      <c r="L17" s="39">
        <v>344932</v>
      </c>
      <c r="M17" s="39">
        <v>386813</v>
      </c>
      <c r="N17" s="39">
        <v>1</v>
      </c>
      <c r="O17" s="41"/>
      <c r="P17" s="41"/>
      <c r="Q17" s="41"/>
      <c r="R17" s="25">
        <f t="shared" ref="R17:R39" si="1">ROUND(Q17*0.23,2)</f>
        <v>0</v>
      </c>
      <c r="S17" s="26">
        <f t="shared" ref="S17:S39" si="2">ROUND(Q17,2)+R17</f>
        <v>0</v>
      </c>
      <c r="T17" s="41"/>
      <c r="U17" s="41"/>
      <c r="V17" s="25">
        <f t="shared" ref="V17:V39" si="3">ROUND(U17*0.23,2)</f>
        <v>0</v>
      </c>
      <c r="W17" s="26">
        <f t="shared" ref="W17:W39" si="4">ROUND(U17,2)+V17</f>
        <v>0</v>
      </c>
    </row>
    <row r="18" spans="1:23" x14ac:dyDescent="0.25">
      <c r="A18" s="37">
        <v>288761</v>
      </c>
      <c r="B18" s="37" t="s">
        <v>608</v>
      </c>
      <c r="C18" s="38" t="s">
        <v>609</v>
      </c>
      <c r="D18" s="39" t="s">
        <v>16</v>
      </c>
      <c r="E18" s="39" t="s">
        <v>600</v>
      </c>
      <c r="F18" s="39" t="s">
        <v>601</v>
      </c>
      <c r="G18" s="39" t="s">
        <v>610</v>
      </c>
      <c r="H18" s="39" t="s">
        <v>611</v>
      </c>
      <c r="I18" s="39" t="s">
        <v>21</v>
      </c>
      <c r="J18" s="39" t="s">
        <v>22</v>
      </c>
      <c r="K18" s="40" t="s">
        <v>612</v>
      </c>
      <c r="L18" s="39">
        <v>334774</v>
      </c>
      <c r="M18" s="39">
        <v>379547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25">
      <c r="A19" s="37">
        <v>289590</v>
      </c>
      <c r="B19" s="37" t="s">
        <v>1010</v>
      </c>
      <c r="C19" s="38" t="s">
        <v>1011</v>
      </c>
      <c r="D19" s="39" t="s">
        <v>16</v>
      </c>
      <c r="E19" s="39" t="s">
        <v>600</v>
      </c>
      <c r="F19" s="39" t="s">
        <v>1012</v>
      </c>
      <c r="G19" s="39" t="s">
        <v>1013</v>
      </c>
      <c r="H19" s="39" t="s">
        <v>1014</v>
      </c>
      <c r="I19" s="39" t="s">
        <v>21</v>
      </c>
      <c r="J19" s="39" t="s">
        <v>22</v>
      </c>
      <c r="K19" s="40">
        <v>10</v>
      </c>
      <c r="L19" s="39">
        <v>342741</v>
      </c>
      <c r="M19" s="39">
        <v>400468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25">
      <c r="A20" s="37">
        <v>290045</v>
      </c>
      <c r="B20" s="37" t="s">
        <v>1015</v>
      </c>
      <c r="C20" s="38" t="s">
        <v>1016</v>
      </c>
      <c r="D20" s="39" t="s">
        <v>16</v>
      </c>
      <c r="E20" s="39" t="s">
        <v>600</v>
      </c>
      <c r="F20" s="39" t="s">
        <v>1012</v>
      </c>
      <c r="G20" s="39" t="s">
        <v>1017</v>
      </c>
      <c r="H20" s="39" t="s">
        <v>1018</v>
      </c>
      <c r="I20" s="39" t="s">
        <v>21</v>
      </c>
      <c r="J20" s="39" t="s">
        <v>22</v>
      </c>
      <c r="K20" s="40">
        <v>125</v>
      </c>
      <c r="L20" s="39">
        <v>326992</v>
      </c>
      <c r="M20" s="39">
        <v>400449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25">
      <c r="A21" s="37">
        <v>291342</v>
      </c>
      <c r="B21" s="37" t="s">
        <v>1019</v>
      </c>
      <c r="C21" s="38" t="s">
        <v>1020</v>
      </c>
      <c r="D21" s="39" t="s">
        <v>16</v>
      </c>
      <c r="E21" s="39" t="s">
        <v>600</v>
      </c>
      <c r="F21" s="39" t="s">
        <v>1012</v>
      </c>
      <c r="G21" s="39" t="s">
        <v>1021</v>
      </c>
      <c r="H21" s="39" t="s">
        <v>1012</v>
      </c>
      <c r="I21" s="39" t="s">
        <v>1022</v>
      </c>
      <c r="J21" s="39" t="s">
        <v>1023</v>
      </c>
      <c r="K21" s="40">
        <v>2</v>
      </c>
      <c r="L21" s="39">
        <v>333943</v>
      </c>
      <c r="M21" s="39">
        <v>403056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25">
      <c r="A22" s="37">
        <v>294214</v>
      </c>
      <c r="B22" s="37" t="s">
        <v>1036</v>
      </c>
      <c r="C22" s="38" t="s">
        <v>1037</v>
      </c>
      <c r="D22" s="39" t="s">
        <v>16</v>
      </c>
      <c r="E22" s="39" t="s">
        <v>600</v>
      </c>
      <c r="F22" s="39" t="s">
        <v>1038</v>
      </c>
      <c r="G22" s="39" t="s">
        <v>1039</v>
      </c>
      <c r="H22" s="39" t="s">
        <v>1040</v>
      </c>
      <c r="I22" s="39" t="s">
        <v>21</v>
      </c>
      <c r="J22" s="39" t="s">
        <v>22</v>
      </c>
      <c r="K22" s="40" t="s">
        <v>1041</v>
      </c>
      <c r="L22" s="39">
        <v>325451</v>
      </c>
      <c r="M22" s="39">
        <v>384981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25">
      <c r="A23" s="37">
        <v>294677</v>
      </c>
      <c r="B23" s="37" t="s">
        <v>1046</v>
      </c>
      <c r="C23" s="38" t="s">
        <v>1047</v>
      </c>
      <c r="D23" s="39" t="s">
        <v>16</v>
      </c>
      <c r="E23" s="39" t="s">
        <v>600</v>
      </c>
      <c r="F23" s="39" t="s">
        <v>1038</v>
      </c>
      <c r="G23" s="39" t="s">
        <v>1042</v>
      </c>
      <c r="H23" s="39" t="s">
        <v>1043</v>
      </c>
      <c r="I23" s="39" t="s">
        <v>574</v>
      </c>
      <c r="J23" s="39" t="s">
        <v>575</v>
      </c>
      <c r="K23" s="40" t="s">
        <v>830</v>
      </c>
      <c r="L23" s="39">
        <v>323527</v>
      </c>
      <c r="M23" s="39">
        <v>381009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25">
      <c r="A24" s="37">
        <v>295628</v>
      </c>
      <c r="B24" s="37" t="s">
        <v>1048</v>
      </c>
      <c r="C24" s="38" t="s">
        <v>1049</v>
      </c>
      <c r="D24" s="39" t="s">
        <v>16</v>
      </c>
      <c r="E24" s="39" t="s">
        <v>600</v>
      </c>
      <c r="F24" s="39" t="s">
        <v>1038</v>
      </c>
      <c r="G24" s="39" t="s">
        <v>1050</v>
      </c>
      <c r="H24" s="39" t="s">
        <v>1051</v>
      </c>
      <c r="I24" s="39" t="s">
        <v>21</v>
      </c>
      <c r="J24" s="39" t="s">
        <v>22</v>
      </c>
      <c r="K24" s="40">
        <v>56</v>
      </c>
      <c r="L24" s="39">
        <v>334694</v>
      </c>
      <c r="M24" s="39">
        <v>391239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25">
      <c r="A25" s="37">
        <v>296156</v>
      </c>
      <c r="B25" s="37" t="s">
        <v>1052</v>
      </c>
      <c r="C25" s="38" t="s">
        <v>1053</v>
      </c>
      <c r="D25" s="39" t="s">
        <v>16</v>
      </c>
      <c r="E25" s="39" t="s">
        <v>600</v>
      </c>
      <c r="F25" s="39" t="s">
        <v>1038</v>
      </c>
      <c r="G25" s="39" t="s">
        <v>1054</v>
      </c>
      <c r="H25" s="39" t="s">
        <v>1055</v>
      </c>
      <c r="I25" s="39" t="s">
        <v>21</v>
      </c>
      <c r="J25" s="39" t="s">
        <v>22</v>
      </c>
      <c r="K25" s="40">
        <v>15</v>
      </c>
      <c r="L25" s="39">
        <v>342538</v>
      </c>
      <c r="M25" s="39">
        <v>395157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25">
      <c r="A26" s="37">
        <v>287348</v>
      </c>
      <c r="B26" s="37" t="s">
        <v>1390</v>
      </c>
      <c r="C26" s="38" t="s">
        <v>1391</v>
      </c>
      <c r="D26" s="39" t="s">
        <v>16</v>
      </c>
      <c r="E26" s="39" t="s">
        <v>600</v>
      </c>
      <c r="F26" s="39" t="s">
        <v>601</v>
      </c>
      <c r="G26" s="39" t="s">
        <v>1389</v>
      </c>
      <c r="H26" s="39" t="s">
        <v>601</v>
      </c>
      <c r="I26" s="39" t="s">
        <v>440</v>
      </c>
      <c r="J26" s="39" t="s">
        <v>441</v>
      </c>
      <c r="K26" s="39">
        <v>21</v>
      </c>
      <c r="L26" s="39">
        <v>340483</v>
      </c>
      <c r="M26" s="39">
        <v>380611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25">
      <c r="A27" s="37">
        <v>288149</v>
      </c>
      <c r="B27" s="37" t="s">
        <v>1392</v>
      </c>
      <c r="C27" s="38" t="s">
        <v>1393</v>
      </c>
      <c r="D27" s="39" t="s">
        <v>16</v>
      </c>
      <c r="E27" s="39" t="s">
        <v>600</v>
      </c>
      <c r="F27" s="39" t="s">
        <v>601</v>
      </c>
      <c r="G27" s="39" t="s">
        <v>1389</v>
      </c>
      <c r="H27" s="39" t="s">
        <v>601</v>
      </c>
      <c r="I27" s="39" t="s">
        <v>1044</v>
      </c>
      <c r="J27" s="39" t="s">
        <v>1045</v>
      </c>
      <c r="K27" s="39">
        <v>2</v>
      </c>
      <c r="L27" s="39">
        <v>340383</v>
      </c>
      <c r="M27" s="39">
        <v>379264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25">
      <c r="A28" s="37">
        <v>287183</v>
      </c>
      <c r="B28" s="37" t="s">
        <v>1394</v>
      </c>
      <c r="C28" s="38" t="s">
        <v>1395</v>
      </c>
      <c r="D28" s="39" t="s">
        <v>16</v>
      </c>
      <c r="E28" s="39" t="s">
        <v>600</v>
      </c>
      <c r="F28" s="39" t="s">
        <v>601</v>
      </c>
      <c r="G28" s="39" t="s">
        <v>1389</v>
      </c>
      <c r="H28" s="39" t="s">
        <v>601</v>
      </c>
      <c r="I28" s="39" t="s">
        <v>1396</v>
      </c>
      <c r="J28" s="39" t="s">
        <v>1397</v>
      </c>
      <c r="K28" s="39">
        <v>2</v>
      </c>
      <c r="L28" s="39">
        <v>340009</v>
      </c>
      <c r="M28" s="39">
        <v>380599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25">
      <c r="A29" s="37">
        <v>288247</v>
      </c>
      <c r="B29" s="37" t="s">
        <v>1398</v>
      </c>
      <c r="C29" s="38" t="s">
        <v>1399</v>
      </c>
      <c r="D29" s="39" t="s">
        <v>16</v>
      </c>
      <c r="E29" s="39" t="s">
        <v>600</v>
      </c>
      <c r="F29" s="39" t="s">
        <v>601</v>
      </c>
      <c r="G29" s="39" t="s">
        <v>1389</v>
      </c>
      <c r="H29" s="39" t="s">
        <v>601</v>
      </c>
      <c r="I29" s="39" t="s">
        <v>1374</v>
      </c>
      <c r="J29" s="39" t="s">
        <v>1375</v>
      </c>
      <c r="K29" s="39">
        <v>10</v>
      </c>
      <c r="L29" s="39">
        <v>339432</v>
      </c>
      <c r="M29" s="39">
        <v>380493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25">
      <c r="A30" s="37">
        <v>288251</v>
      </c>
      <c r="B30" s="37" t="s">
        <v>1400</v>
      </c>
      <c r="C30" s="38" t="s">
        <v>1401</v>
      </c>
      <c r="D30" s="39" t="s">
        <v>16</v>
      </c>
      <c r="E30" s="39" t="s">
        <v>600</v>
      </c>
      <c r="F30" s="39" t="s">
        <v>601</v>
      </c>
      <c r="G30" s="39" t="s">
        <v>1389</v>
      </c>
      <c r="H30" s="39" t="s">
        <v>601</v>
      </c>
      <c r="I30" s="39" t="s">
        <v>1374</v>
      </c>
      <c r="J30" s="39" t="s">
        <v>1375</v>
      </c>
      <c r="K30" s="39">
        <v>4</v>
      </c>
      <c r="L30" s="39">
        <v>339659</v>
      </c>
      <c r="M30" s="39">
        <v>380862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25">
      <c r="A31" s="37">
        <v>288264</v>
      </c>
      <c r="B31" s="37" t="s">
        <v>1402</v>
      </c>
      <c r="C31" s="38" t="s">
        <v>1403</v>
      </c>
      <c r="D31" s="39" t="s">
        <v>16</v>
      </c>
      <c r="E31" s="39" t="s">
        <v>600</v>
      </c>
      <c r="F31" s="39" t="s">
        <v>601</v>
      </c>
      <c r="G31" s="39" t="s">
        <v>1389</v>
      </c>
      <c r="H31" s="39" t="s">
        <v>601</v>
      </c>
      <c r="I31" s="39" t="s">
        <v>1404</v>
      </c>
      <c r="J31" s="39" t="s">
        <v>1405</v>
      </c>
      <c r="K31" s="39">
        <v>10</v>
      </c>
      <c r="L31" s="39">
        <v>340779</v>
      </c>
      <c r="M31" s="39">
        <v>381272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25">
      <c r="A32" s="37">
        <v>293348</v>
      </c>
      <c r="B32" s="37" t="s">
        <v>1507</v>
      </c>
      <c r="C32" s="38" t="s">
        <v>1508</v>
      </c>
      <c r="D32" s="39" t="s">
        <v>16</v>
      </c>
      <c r="E32" s="39" t="s">
        <v>600</v>
      </c>
      <c r="F32" s="39" t="s">
        <v>1038</v>
      </c>
      <c r="G32" s="39" t="s">
        <v>1509</v>
      </c>
      <c r="H32" s="39" t="s">
        <v>1038</v>
      </c>
      <c r="I32" s="39" t="s">
        <v>1160</v>
      </c>
      <c r="J32" s="39" t="s">
        <v>1161</v>
      </c>
      <c r="K32" s="39">
        <v>10</v>
      </c>
      <c r="L32" s="39">
        <v>335676</v>
      </c>
      <c r="M32" s="39">
        <v>388097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25">
      <c r="A33" s="37">
        <v>293366</v>
      </c>
      <c r="B33" s="37" t="s">
        <v>1510</v>
      </c>
      <c r="C33" s="38" t="s">
        <v>1511</v>
      </c>
      <c r="D33" s="39" t="s">
        <v>16</v>
      </c>
      <c r="E33" s="39" t="s">
        <v>600</v>
      </c>
      <c r="F33" s="39" t="s">
        <v>1038</v>
      </c>
      <c r="G33" s="39" t="s">
        <v>1509</v>
      </c>
      <c r="H33" s="39" t="s">
        <v>1038</v>
      </c>
      <c r="I33" s="39" t="s">
        <v>1512</v>
      </c>
      <c r="J33" s="39" t="s">
        <v>1513</v>
      </c>
      <c r="K33" s="39">
        <v>10</v>
      </c>
      <c r="L33" s="39">
        <v>335848</v>
      </c>
      <c r="M33" s="39">
        <v>388488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25">
      <c r="A34" s="37">
        <v>293386</v>
      </c>
      <c r="B34" s="37" t="s">
        <v>1514</v>
      </c>
      <c r="C34" s="38" t="s">
        <v>1515</v>
      </c>
      <c r="D34" s="39" t="s">
        <v>16</v>
      </c>
      <c r="E34" s="39" t="s">
        <v>600</v>
      </c>
      <c r="F34" s="39" t="s">
        <v>1038</v>
      </c>
      <c r="G34" s="39" t="s">
        <v>1509</v>
      </c>
      <c r="H34" s="39" t="s">
        <v>1038</v>
      </c>
      <c r="I34" s="39" t="s">
        <v>1172</v>
      </c>
      <c r="J34" s="39" t="s">
        <v>1173</v>
      </c>
      <c r="K34" s="39">
        <v>18</v>
      </c>
      <c r="L34" s="39">
        <v>335379</v>
      </c>
      <c r="M34" s="39">
        <v>388203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25">
      <c r="A35" s="37">
        <v>293296</v>
      </c>
      <c r="B35" s="37" t="s">
        <v>1516</v>
      </c>
      <c r="C35" s="38" t="s">
        <v>1517</v>
      </c>
      <c r="D35" s="39" t="s">
        <v>16</v>
      </c>
      <c r="E35" s="39" t="s">
        <v>600</v>
      </c>
      <c r="F35" s="39" t="s">
        <v>1038</v>
      </c>
      <c r="G35" s="39" t="s">
        <v>1509</v>
      </c>
      <c r="H35" s="39" t="s">
        <v>1038</v>
      </c>
      <c r="I35" s="39" t="s">
        <v>889</v>
      </c>
      <c r="J35" s="39" t="s">
        <v>890</v>
      </c>
      <c r="K35" s="39">
        <v>27</v>
      </c>
      <c r="L35" s="39">
        <v>334855</v>
      </c>
      <c r="M35" s="39">
        <v>386852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25">
      <c r="A36" s="37">
        <v>292167</v>
      </c>
      <c r="B36" s="37" t="s">
        <v>1518</v>
      </c>
      <c r="C36" s="38" t="s">
        <v>1519</v>
      </c>
      <c r="D36" s="39" t="s">
        <v>16</v>
      </c>
      <c r="E36" s="39" t="s">
        <v>600</v>
      </c>
      <c r="F36" s="39" t="s">
        <v>1038</v>
      </c>
      <c r="G36" s="39" t="s">
        <v>1509</v>
      </c>
      <c r="H36" s="39" t="s">
        <v>1038</v>
      </c>
      <c r="I36" s="39" t="s">
        <v>1520</v>
      </c>
      <c r="J36" s="39" t="s">
        <v>1521</v>
      </c>
      <c r="K36" s="39">
        <v>2</v>
      </c>
      <c r="L36" s="39">
        <v>336136</v>
      </c>
      <c r="M36" s="39">
        <v>388291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25">
      <c r="A37" s="37">
        <v>293534</v>
      </c>
      <c r="B37" s="37" t="s">
        <v>1522</v>
      </c>
      <c r="C37" s="38" t="s">
        <v>1523</v>
      </c>
      <c r="D37" s="39" t="s">
        <v>16</v>
      </c>
      <c r="E37" s="39" t="s">
        <v>600</v>
      </c>
      <c r="F37" s="39" t="s">
        <v>1038</v>
      </c>
      <c r="G37" s="39" t="s">
        <v>1509</v>
      </c>
      <c r="H37" s="39" t="s">
        <v>1038</v>
      </c>
      <c r="I37" s="39" t="s">
        <v>1378</v>
      </c>
      <c r="J37" s="39" t="s">
        <v>1379</v>
      </c>
      <c r="K37" s="39">
        <v>1</v>
      </c>
      <c r="L37" s="39">
        <v>335819</v>
      </c>
      <c r="M37" s="39">
        <v>387819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  <row r="38" spans="1:23" x14ac:dyDescent="0.25">
      <c r="A38" s="37">
        <v>293563</v>
      </c>
      <c r="B38" s="37" t="s">
        <v>1524</v>
      </c>
      <c r="C38" s="38" t="s">
        <v>1525</v>
      </c>
      <c r="D38" s="39" t="s">
        <v>16</v>
      </c>
      <c r="E38" s="39" t="s">
        <v>600</v>
      </c>
      <c r="F38" s="39" t="s">
        <v>1038</v>
      </c>
      <c r="G38" s="39" t="s">
        <v>1509</v>
      </c>
      <c r="H38" s="39" t="s">
        <v>1038</v>
      </c>
      <c r="I38" s="39" t="s">
        <v>683</v>
      </c>
      <c r="J38" s="39" t="s">
        <v>684</v>
      </c>
      <c r="K38" s="39">
        <v>14</v>
      </c>
      <c r="L38" s="39">
        <v>336893</v>
      </c>
      <c r="M38" s="39">
        <v>387738</v>
      </c>
      <c r="N38" s="39">
        <v>1</v>
      </c>
      <c r="O38" s="41"/>
      <c r="P38" s="41"/>
      <c r="Q38" s="41"/>
      <c r="R38" s="25">
        <f t="shared" si="1"/>
        <v>0</v>
      </c>
      <c r="S38" s="26">
        <f t="shared" si="2"/>
        <v>0</v>
      </c>
      <c r="T38" s="41"/>
      <c r="U38" s="41"/>
      <c r="V38" s="25">
        <f t="shared" si="3"/>
        <v>0</v>
      </c>
      <c r="W38" s="26">
        <f t="shared" si="4"/>
        <v>0</v>
      </c>
    </row>
    <row r="39" spans="1:23" x14ac:dyDescent="0.25">
      <c r="A39" s="37">
        <v>293290</v>
      </c>
      <c r="B39" s="37" t="s">
        <v>1526</v>
      </c>
      <c r="C39" s="38" t="s">
        <v>1527</v>
      </c>
      <c r="D39" s="39" t="s">
        <v>16</v>
      </c>
      <c r="E39" s="39" t="s">
        <v>600</v>
      </c>
      <c r="F39" s="39" t="s">
        <v>1038</v>
      </c>
      <c r="G39" s="39" t="s">
        <v>1509</v>
      </c>
      <c r="H39" s="39" t="s">
        <v>1038</v>
      </c>
      <c r="I39" s="39" t="s">
        <v>1528</v>
      </c>
      <c r="J39" s="39" t="s">
        <v>1529</v>
      </c>
      <c r="K39" s="39">
        <v>20</v>
      </c>
      <c r="L39" s="39">
        <v>335256</v>
      </c>
      <c r="M39" s="39">
        <v>387042</v>
      </c>
      <c r="N39" s="39">
        <v>1</v>
      </c>
      <c r="O39" s="41"/>
      <c r="P39" s="41"/>
      <c r="Q39" s="41"/>
      <c r="R39" s="25">
        <f t="shared" si="1"/>
        <v>0</v>
      </c>
      <c r="S39" s="26">
        <f t="shared" si="2"/>
        <v>0</v>
      </c>
      <c r="T39" s="41"/>
      <c r="U39" s="41"/>
      <c r="V39" s="25">
        <f t="shared" si="3"/>
        <v>0</v>
      </c>
      <c r="W39" s="26">
        <f t="shared" si="4"/>
        <v>0</v>
      </c>
    </row>
  </sheetData>
  <sheetProtection algorithmName="SHA-512" hashValue="WC31a3U/YzicQX66UNNPWJNA6QJIj1Qia18g64Z9WxSWNno8ZviCxsQB7njlLZMmYLx+CJAkRxRgchCGy5jE+g==" saltValue="Qz6vybK+ZlufrslLAM7hzw==" spinCount="100000" sheet="1" objects="1" scenarios="1" formatCells="0" formatColumns="0" formatRows="0" sort="0" autoFilter="0" pivotTables="0"/>
  <mergeCells count="22">
    <mergeCell ref="P14:S14"/>
    <mergeCell ref="T14:W14"/>
    <mergeCell ref="A9:E9"/>
    <mergeCell ref="J9:L9"/>
    <mergeCell ref="A10:E10"/>
    <mergeCell ref="J10:L10"/>
    <mergeCell ref="I11:L12"/>
    <mergeCell ref="M12:V12"/>
    <mergeCell ref="G2:I2"/>
    <mergeCell ref="J2:L2"/>
    <mergeCell ref="A4:E4"/>
    <mergeCell ref="N4:O5"/>
    <mergeCell ref="A6:E6"/>
    <mergeCell ref="J6:L6"/>
    <mergeCell ref="Q4:V4"/>
    <mergeCell ref="A5:E5"/>
    <mergeCell ref="Q5:V5"/>
    <mergeCell ref="Q8:V8"/>
    <mergeCell ref="N8:O8"/>
    <mergeCell ref="A7:E7"/>
    <mergeCell ref="J7:L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Części_Raport</vt:lpstr>
      <vt:lpstr>Części_wykaz</vt:lpstr>
      <vt:lpstr>51P</vt:lpstr>
      <vt:lpstr>51P.1</vt:lpstr>
      <vt:lpstr>50P</vt:lpstr>
      <vt:lpstr>50P.1</vt:lpstr>
      <vt:lpstr>49P.1</vt:lpstr>
      <vt:lpstr>49P</vt:lpstr>
      <vt:lpstr>48P</vt:lpstr>
      <vt:lpstr>47P</vt:lpstr>
      <vt:lpstr>46P</vt:lpstr>
      <vt:lpstr>46P.1</vt:lpstr>
      <vt:lpstr>45P</vt:lpstr>
      <vt:lpstr>44P</vt:lpstr>
      <vt:lpstr>43P</vt:lpstr>
      <vt:lpstr>42P.1</vt:lpstr>
      <vt:lpstr>42P</vt:lpstr>
      <vt:lpstr>41P</vt:lpstr>
      <vt:lpstr>41P.1</vt:lpstr>
      <vt:lpstr>40P</vt:lpstr>
      <vt:lpstr>39P</vt:lpstr>
      <vt:lpstr>37P</vt:lpstr>
      <vt:lpstr>38P</vt:lpstr>
      <vt:lpstr>38P.1</vt:lpstr>
      <vt:lpstr>36P.1</vt:lpstr>
      <vt:lpstr>36P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2018-11-29T12:42:11Z</dcterms:created>
  <dcterms:modified xsi:type="dcterms:W3CDTF">2018-12-05T14:48:11Z</dcterms:modified>
</cp:coreProperties>
</file>