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KUJAWSKO-POMORSKIE\"/>
    </mc:Choice>
  </mc:AlternateContent>
  <xr:revisionPtr revIDLastSave="0" documentId="13_ncr:1_{2C9A9401-8DCE-4305-876A-8D1A0C5C8D9E}" xr6:coauthVersionLast="40" xr6:coauthVersionMax="40" xr10:uidLastSave="{00000000-0000-0000-0000-000000000000}"/>
  <bookViews>
    <workbookView xWindow="0" yWindow="0" windowWidth="20490" windowHeight="7695" tabRatio="827" xr2:uid="{00000000-000D-0000-FFFF-FFFF00000000}"/>
  </bookViews>
  <sheets>
    <sheet name="Części_raport" sheetId="22" r:id="rId1"/>
    <sheet name="Części_wykaz" sheetId="3" r:id="rId2"/>
    <sheet name="35P" sheetId="15" r:id="rId3"/>
    <sheet name="35P.1" sheetId="21" r:id="rId4"/>
    <sheet name="34P" sheetId="14" r:id="rId5"/>
    <sheet name="34P.1" sheetId="20" r:id="rId6"/>
    <sheet name="33P" sheetId="13" r:id="rId7"/>
    <sheet name="32P" sheetId="12" r:id="rId8"/>
    <sheet name="32P.1" sheetId="19" r:id="rId9"/>
    <sheet name="31P" sheetId="11" r:id="rId10"/>
    <sheet name="30P" sheetId="10" r:id="rId11"/>
    <sheet name="31P.1" sheetId="18" r:id="rId12"/>
    <sheet name="29P" sheetId="9" r:id="rId13"/>
    <sheet name="28P" sheetId="8" r:id="rId14"/>
    <sheet name="28P.1" sheetId="17" r:id="rId15"/>
    <sheet name="27P" sheetId="7" r:id="rId16"/>
    <sheet name="26P" sheetId="6" r:id="rId17"/>
    <sheet name="26P.1" sheetId="16" r:id="rId18"/>
    <sheet name="25P" sheetId="2" r:id="rId19"/>
    <sheet name="24P" sheetId="4" r:id="rId20"/>
  </sheets>
  <definedNames>
    <definedName name="_xlnm._FilterDatabase" localSheetId="1" hidden="1">Części_wykaz!$A$2:$F$20</definedName>
  </definedNames>
  <calcPr calcId="181029"/>
  <pivotCaches>
    <pivotCache cacheId="4" r:id="rId2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J5" i="4" l="1"/>
  <c r="J4" i="4"/>
  <c r="J5" i="2"/>
  <c r="J4" i="2"/>
  <c r="J5" i="16"/>
  <c r="J4" i="16"/>
  <c r="J5" i="6"/>
  <c r="J4" i="6"/>
  <c r="J5" i="7"/>
  <c r="J4" i="7"/>
  <c r="J5" i="17"/>
  <c r="J4" i="17"/>
  <c r="J5" i="8"/>
  <c r="J4" i="8"/>
  <c r="J5" i="9"/>
  <c r="J4" i="9"/>
  <c r="J5" i="10"/>
  <c r="J4" i="10"/>
  <c r="J5" i="18"/>
  <c r="J4" i="18"/>
  <c r="J5" i="11"/>
  <c r="J4" i="11"/>
  <c r="J5" i="19"/>
  <c r="J4" i="19"/>
  <c r="J5" i="12"/>
  <c r="J4" i="12"/>
  <c r="J5" i="13"/>
  <c r="J4" i="13"/>
  <c r="J5" i="20"/>
  <c r="J4" i="20"/>
  <c r="J5" i="14"/>
  <c r="J4" i="14"/>
  <c r="J5" i="21"/>
  <c r="J4" i="21"/>
  <c r="J5" i="15"/>
  <c r="J4" i="15"/>
  <c r="V17" i="4" l="1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W26" i="4" s="1"/>
  <c r="V27" i="4"/>
  <c r="W27" i="4" s="1"/>
  <c r="V28" i="4"/>
  <c r="W28" i="4" s="1"/>
  <c r="V29" i="4"/>
  <c r="W29" i="4" s="1"/>
  <c r="V30" i="4"/>
  <c r="W30" i="4" s="1"/>
  <c r="V31" i="4"/>
  <c r="W31" i="4" s="1"/>
  <c r="V32" i="4"/>
  <c r="W32" i="4" s="1"/>
  <c r="V33" i="4"/>
  <c r="W33" i="4" s="1"/>
  <c r="V34" i="4"/>
  <c r="W34" i="4" s="1"/>
  <c r="V35" i="4"/>
  <c r="W35" i="4" s="1"/>
  <c r="V36" i="4"/>
  <c r="W36" i="4" s="1"/>
  <c r="V37" i="4"/>
  <c r="W37" i="4" s="1"/>
  <c r="V38" i="4"/>
  <c r="W38" i="4" s="1"/>
  <c r="V39" i="4"/>
  <c r="W39" i="4" s="1"/>
  <c r="V40" i="4"/>
  <c r="W40" i="4" s="1"/>
  <c r="V41" i="4"/>
  <c r="W41" i="4" s="1"/>
  <c r="V42" i="4"/>
  <c r="W42" i="4" s="1"/>
  <c r="V43" i="4"/>
  <c r="W43" i="4" s="1"/>
  <c r="V44" i="4"/>
  <c r="W44" i="4" s="1"/>
  <c r="V45" i="4"/>
  <c r="W45" i="4" s="1"/>
  <c r="V46" i="4"/>
  <c r="W46" i="4" s="1"/>
  <c r="V47" i="4"/>
  <c r="W47" i="4" s="1"/>
  <c r="V48" i="4"/>
  <c r="W48" i="4" s="1"/>
  <c r="V49" i="4"/>
  <c r="W49" i="4" s="1"/>
  <c r="S42" i="4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S35" i="4" s="1"/>
  <c r="R36" i="4"/>
  <c r="S36" i="4" s="1"/>
  <c r="R37" i="4"/>
  <c r="S37" i="4" s="1"/>
  <c r="R38" i="4"/>
  <c r="S38" i="4" s="1"/>
  <c r="R39" i="4"/>
  <c r="S39" i="4" s="1"/>
  <c r="R40" i="4"/>
  <c r="S40" i="4" s="1"/>
  <c r="R41" i="4"/>
  <c r="S41" i="4" s="1"/>
  <c r="R42" i="4"/>
  <c r="R43" i="4"/>
  <c r="S43" i="4" s="1"/>
  <c r="R44" i="4"/>
  <c r="S44" i="4" s="1"/>
  <c r="R45" i="4"/>
  <c r="S45" i="4" s="1"/>
  <c r="R46" i="4"/>
  <c r="S46" i="4" s="1"/>
  <c r="R47" i="4"/>
  <c r="S47" i="4" s="1"/>
  <c r="R48" i="4"/>
  <c r="S48" i="4" s="1"/>
  <c r="R49" i="4"/>
  <c r="S49" i="4" s="1"/>
  <c r="N14" i="4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27" i="2"/>
  <c r="W27" i="2" s="1"/>
  <c r="V28" i="2"/>
  <c r="W28" i="2" s="1"/>
  <c r="V29" i="2"/>
  <c r="W29" i="2" s="1"/>
  <c r="V30" i="2"/>
  <c r="W30" i="2" s="1"/>
  <c r="V31" i="2"/>
  <c r="W31" i="2" s="1"/>
  <c r="V32" i="2"/>
  <c r="W32" i="2" s="1"/>
  <c r="V33" i="2"/>
  <c r="W33" i="2" s="1"/>
  <c r="V34" i="2"/>
  <c r="W34" i="2" s="1"/>
  <c r="V35" i="2"/>
  <c r="W35" i="2" s="1"/>
  <c r="V36" i="2"/>
  <c r="W36" i="2" s="1"/>
  <c r="V37" i="2"/>
  <c r="W37" i="2" s="1"/>
  <c r="V38" i="2"/>
  <c r="W38" i="2" s="1"/>
  <c r="V39" i="2"/>
  <c r="W39" i="2" s="1"/>
  <c r="V40" i="2"/>
  <c r="W40" i="2" s="1"/>
  <c r="S23" i="2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N14" i="2"/>
  <c r="M14" i="2" s="1"/>
  <c r="C2" i="16"/>
  <c r="V17" i="16"/>
  <c r="W17" i="16" s="1"/>
  <c r="V18" i="16"/>
  <c r="W18" i="16" s="1"/>
  <c r="V19" i="16"/>
  <c r="W19" i="16" s="1"/>
  <c r="V20" i="16"/>
  <c r="W20" i="16" s="1"/>
  <c r="V21" i="16"/>
  <c r="W21" i="16" s="1"/>
  <c r="S19" i="16"/>
  <c r="R17" i="16"/>
  <c r="S17" i="16" s="1"/>
  <c r="R18" i="16"/>
  <c r="S18" i="16" s="1"/>
  <c r="R19" i="16"/>
  <c r="R20" i="16"/>
  <c r="S20" i="16" s="1"/>
  <c r="R21" i="16"/>
  <c r="S21" i="16" s="1"/>
  <c r="N14" i="16"/>
  <c r="V16" i="16"/>
  <c r="R16" i="16"/>
  <c r="V17" i="6"/>
  <c r="W17" i="6" s="1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24" i="6"/>
  <c r="W24" i="6" s="1"/>
  <c r="V25" i="6"/>
  <c r="W25" i="6" s="1"/>
  <c r="V26" i="6"/>
  <c r="W26" i="6" s="1"/>
  <c r="V27" i="6"/>
  <c r="W27" i="6" s="1"/>
  <c r="V28" i="6"/>
  <c r="W28" i="6" s="1"/>
  <c r="V29" i="6"/>
  <c r="W29" i="6" s="1"/>
  <c r="V30" i="6"/>
  <c r="W30" i="6" s="1"/>
  <c r="V31" i="6"/>
  <c r="W31" i="6" s="1"/>
  <c r="V32" i="6"/>
  <c r="W32" i="6" s="1"/>
  <c r="V33" i="6"/>
  <c r="W33" i="6" s="1"/>
  <c r="V34" i="6"/>
  <c r="W34" i="6" s="1"/>
  <c r="V35" i="6"/>
  <c r="W35" i="6" s="1"/>
  <c r="S19" i="6"/>
  <c r="S23" i="6"/>
  <c r="S35" i="6"/>
  <c r="R17" i="6"/>
  <c r="S17" i="6" s="1"/>
  <c r="R18" i="6"/>
  <c r="S18" i="6" s="1"/>
  <c r="R19" i="6"/>
  <c r="R20" i="6"/>
  <c r="S20" i="6" s="1"/>
  <c r="R21" i="6"/>
  <c r="S21" i="6" s="1"/>
  <c r="R22" i="6"/>
  <c r="S22" i="6" s="1"/>
  <c r="R23" i="6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R32" i="6"/>
  <c r="S32" i="6" s="1"/>
  <c r="R33" i="6"/>
  <c r="S33" i="6" s="1"/>
  <c r="R34" i="6"/>
  <c r="S34" i="6" s="1"/>
  <c r="R35" i="6"/>
  <c r="N14" i="6"/>
  <c r="M14" i="6" s="1"/>
  <c r="B2" i="6" s="1"/>
  <c r="W20" i="7"/>
  <c r="V17" i="7"/>
  <c r="W17" i="7" s="1"/>
  <c r="V18" i="7"/>
  <c r="W18" i="7" s="1"/>
  <c r="V19" i="7"/>
  <c r="W19" i="7" s="1"/>
  <c r="V20" i="7"/>
  <c r="V21" i="7"/>
  <c r="W21" i="7" s="1"/>
  <c r="V22" i="7"/>
  <c r="W22" i="7" s="1"/>
  <c r="V23" i="7"/>
  <c r="W23" i="7" s="1"/>
  <c r="V24" i="7"/>
  <c r="W24" i="7" s="1"/>
  <c r="V25" i="7"/>
  <c r="W25" i="7" s="1"/>
  <c r="V26" i="7"/>
  <c r="W26" i="7" s="1"/>
  <c r="V27" i="7"/>
  <c r="W27" i="7" s="1"/>
  <c r="V28" i="7"/>
  <c r="W28" i="7" s="1"/>
  <c r="V29" i="7"/>
  <c r="W29" i="7" s="1"/>
  <c r="V30" i="7"/>
  <c r="W30" i="7" s="1"/>
  <c r="V31" i="7"/>
  <c r="W31" i="7" s="1"/>
  <c r="V32" i="7"/>
  <c r="W32" i="7" s="1"/>
  <c r="V33" i="7"/>
  <c r="W33" i="7" s="1"/>
  <c r="V34" i="7"/>
  <c r="W34" i="7" s="1"/>
  <c r="V35" i="7"/>
  <c r="W35" i="7" s="1"/>
  <c r="V36" i="7"/>
  <c r="W36" i="7" s="1"/>
  <c r="V37" i="7"/>
  <c r="W37" i="7" s="1"/>
  <c r="V38" i="7"/>
  <c r="W38" i="7" s="1"/>
  <c r="V39" i="7"/>
  <c r="W39" i="7" s="1"/>
  <c r="V40" i="7"/>
  <c r="W40" i="7" s="1"/>
  <c r="V41" i="7"/>
  <c r="W41" i="7" s="1"/>
  <c r="V42" i="7"/>
  <c r="W42" i="7" s="1"/>
  <c r="V43" i="7"/>
  <c r="W43" i="7" s="1"/>
  <c r="V44" i="7"/>
  <c r="W44" i="7" s="1"/>
  <c r="V45" i="7"/>
  <c r="W45" i="7" s="1"/>
  <c r="V46" i="7"/>
  <c r="W46" i="7" s="1"/>
  <c r="V47" i="7"/>
  <c r="W47" i="7" s="1"/>
  <c r="R17" i="7"/>
  <c r="S17" i="7" s="1"/>
  <c r="R18" i="7"/>
  <c r="S18" i="7" s="1"/>
  <c r="R19" i="7"/>
  <c r="S19" i="7" s="1"/>
  <c r="R20" i="7"/>
  <c r="S20" i="7" s="1"/>
  <c r="R21" i="7"/>
  <c r="S21" i="7" s="1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34" i="7"/>
  <c r="S34" i="7" s="1"/>
  <c r="R35" i="7"/>
  <c r="S35" i="7" s="1"/>
  <c r="R36" i="7"/>
  <c r="S36" i="7" s="1"/>
  <c r="R37" i="7"/>
  <c r="S37" i="7" s="1"/>
  <c r="R38" i="7"/>
  <c r="S38" i="7" s="1"/>
  <c r="R39" i="7"/>
  <c r="S39" i="7" s="1"/>
  <c r="R40" i="7"/>
  <c r="S40" i="7" s="1"/>
  <c r="R41" i="7"/>
  <c r="S41" i="7" s="1"/>
  <c r="R42" i="7"/>
  <c r="S42" i="7" s="1"/>
  <c r="R43" i="7"/>
  <c r="S43" i="7" s="1"/>
  <c r="R44" i="7"/>
  <c r="S44" i="7" s="1"/>
  <c r="R45" i="7"/>
  <c r="S45" i="7" s="1"/>
  <c r="R46" i="7"/>
  <c r="S46" i="7" s="1"/>
  <c r="R47" i="7"/>
  <c r="S47" i="7" s="1"/>
  <c r="N14" i="7"/>
  <c r="V17" i="17"/>
  <c r="W17" i="17" s="1"/>
  <c r="V18" i="17"/>
  <c r="W18" i="17" s="1"/>
  <c r="V19" i="17"/>
  <c r="W19" i="17" s="1"/>
  <c r="V20" i="17"/>
  <c r="W20" i="17" s="1"/>
  <c r="V21" i="17"/>
  <c r="W21" i="17" s="1"/>
  <c r="V22" i="17"/>
  <c r="W22" i="17" s="1"/>
  <c r="V23" i="17"/>
  <c r="W23" i="17" s="1"/>
  <c r="V24" i="17"/>
  <c r="W24" i="17" s="1"/>
  <c r="R17" i="17"/>
  <c r="S17" i="17" s="1"/>
  <c r="R18" i="17"/>
  <c r="S18" i="17" s="1"/>
  <c r="R19" i="17"/>
  <c r="S19" i="17" s="1"/>
  <c r="R20" i="17"/>
  <c r="S20" i="17" s="1"/>
  <c r="R21" i="17"/>
  <c r="S21" i="17" s="1"/>
  <c r="R22" i="17"/>
  <c r="S22" i="17" s="1"/>
  <c r="R23" i="17"/>
  <c r="S23" i="17" s="1"/>
  <c r="R24" i="17"/>
  <c r="S24" i="17" s="1"/>
  <c r="N14" i="17"/>
  <c r="M14" i="17" s="1"/>
  <c r="V17" i="8"/>
  <c r="W17" i="8" s="1"/>
  <c r="V18" i="8"/>
  <c r="W18" i="8" s="1"/>
  <c r="V19" i="8"/>
  <c r="W19" i="8" s="1"/>
  <c r="V20" i="8"/>
  <c r="W20" i="8" s="1"/>
  <c r="V21" i="8"/>
  <c r="W21" i="8" s="1"/>
  <c r="V22" i="8"/>
  <c r="W22" i="8" s="1"/>
  <c r="V23" i="8"/>
  <c r="W23" i="8" s="1"/>
  <c r="V24" i="8"/>
  <c r="W24" i="8" s="1"/>
  <c r="V25" i="8"/>
  <c r="W25" i="8" s="1"/>
  <c r="V26" i="8"/>
  <c r="W26" i="8" s="1"/>
  <c r="V27" i="8"/>
  <c r="W27" i="8" s="1"/>
  <c r="V28" i="8"/>
  <c r="W28" i="8" s="1"/>
  <c r="V29" i="8"/>
  <c r="W29" i="8" s="1"/>
  <c r="V30" i="8"/>
  <c r="W30" i="8" s="1"/>
  <c r="V31" i="8"/>
  <c r="W31" i="8" s="1"/>
  <c r="V32" i="8"/>
  <c r="W32" i="8" s="1"/>
  <c r="V33" i="8"/>
  <c r="W33" i="8" s="1"/>
  <c r="V34" i="8"/>
  <c r="W34" i="8" s="1"/>
  <c r="V35" i="8"/>
  <c r="W35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S35" i="8" s="1"/>
  <c r="N14" i="8"/>
  <c r="M14" i="8" s="1"/>
  <c r="V17" i="9"/>
  <c r="W17" i="9" s="1"/>
  <c r="V18" i="9"/>
  <c r="W18" i="9" s="1"/>
  <c r="V19" i="9"/>
  <c r="W19" i="9" s="1"/>
  <c r="V20" i="9"/>
  <c r="W20" i="9" s="1"/>
  <c r="V21" i="9"/>
  <c r="W21" i="9" s="1"/>
  <c r="V22" i="9"/>
  <c r="W22" i="9" s="1"/>
  <c r="V23" i="9"/>
  <c r="W23" i="9" s="1"/>
  <c r="V24" i="9"/>
  <c r="W24" i="9" s="1"/>
  <c r="V25" i="9"/>
  <c r="W25" i="9" s="1"/>
  <c r="V26" i="9"/>
  <c r="W26" i="9" s="1"/>
  <c r="V27" i="9"/>
  <c r="W27" i="9" s="1"/>
  <c r="V28" i="9"/>
  <c r="W28" i="9" s="1"/>
  <c r="V29" i="9"/>
  <c r="W29" i="9" s="1"/>
  <c r="V30" i="9"/>
  <c r="W30" i="9" s="1"/>
  <c r="V31" i="9"/>
  <c r="W31" i="9" s="1"/>
  <c r="V32" i="9"/>
  <c r="W32" i="9" s="1"/>
  <c r="V33" i="9"/>
  <c r="W33" i="9" s="1"/>
  <c r="V34" i="9"/>
  <c r="W34" i="9" s="1"/>
  <c r="V35" i="9"/>
  <c r="W35" i="9" s="1"/>
  <c r="V36" i="9"/>
  <c r="W36" i="9" s="1"/>
  <c r="V37" i="9"/>
  <c r="W37" i="9" s="1"/>
  <c r="V38" i="9"/>
  <c r="W38" i="9" s="1"/>
  <c r="V39" i="9"/>
  <c r="W39" i="9" s="1"/>
  <c r="V40" i="9"/>
  <c r="W40" i="9" s="1"/>
  <c r="V41" i="9"/>
  <c r="W41" i="9" s="1"/>
  <c r="V42" i="9"/>
  <c r="W42" i="9" s="1"/>
  <c r="V43" i="9"/>
  <c r="W43" i="9" s="1"/>
  <c r="V44" i="9"/>
  <c r="W44" i="9" s="1"/>
  <c r="V45" i="9"/>
  <c r="W45" i="9" s="1"/>
  <c r="V46" i="9"/>
  <c r="W46" i="9" s="1"/>
  <c r="V47" i="9"/>
  <c r="W47" i="9" s="1"/>
  <c r="V48" i="9"/>
  <c r="W48" i="9" s="1"/>
  <c r="V49" i="9"/>
  <c r="W49" i="9" s="1"/>
  <c r="V50" i="9"/>
  <c r="W50" i="9" s="1"/>
  <c r="V51" i="9"/>
  <c r="W51" i="9" s="1"/>
  <c r="V52" i="9"/>
  <c r="W52" i="9" s="1"/>
  <c r="V53" i="9"/>
  <c r="W53" i="9" s="1"/>
  <c r="V54" i="9"/>
  <c r="W54" i="9" s="1"/>
  <c r="V55" i="9"/>
  <c r="W55" i="9" s="1"/>
  <c r="V56" i="9"/>
  <c r="W56" i="9" s="1"/>
  <c r="V57" i="9"/>
  <c r="W57" i="9" s="1"/>
  <c r="S23" i="9"/>
  <c r="R17" i="9"/>
  <c r="S17" i="9" s="1"/>
  <c r="R18" i="9"/>
  <c r="S18" i="9" s="1"/>
  <c r="R19" i="9"/>
  <c r="S19" i="9" s="1"/>
  <c r="R20" i="9"/>
  <c r="S20" i="9" s="1"/>
  <c r="R21" i="9"/>
  <c r="S21" i="9" s="1"/>
  <c r="R22" i="9"/>
  <c r="S22" i="9" s="1"/>
  <c r="R23" i="9"/>
  <c r="R24" i="9"/>
  <c r="S24" i="9" s="1"/>
  <c r="R25" i="9"/>
  <c r="S25" i="9" s="1"/>
  <c r="R26" i="9"/>
  <c r="S26" i="9" s="1"/>
  <c r="R27" i="9"/>
  <c r="S27" i="9" s="1"/>
  <c r="R28" i="9"/>
  <c r="S28" i="9" s="1"/>
  <c r="R29" i="9"/>
  <c r="S29" i="9" s="1"/>
  <c r="R30" i="9"/>
  <c r="S30" i="9" s="1"/>
  <c r="R31" i="9"/>
  <c r="S31" i="9" s="1"/>
  <c r="R32" i="9"/>
  <c r="S32" i="9" s="1"/>
  <c r="R33" i="9"/>
  <c r="S33" i="9" s="1"/>
  <c r="R34" i="9"/>
  <c r="S34" i="9" s="1"/>
  <c r="R35" i="9"/>
  <c r="S35" i="9" s="1"/>
  <c r="R36" i="9"/>
  <c r="S36" i="9" s="1"/>
  <c r="R37" i="9"/>
  <c r="S37" i="9" s="1"/>
  <c r="R38" i="9"/>
  <c r="S38" i="9" s="1"/>
  <c r="R39" i="9"/>
  <c r="S39" i="9" s="1"/>
  <c r="R40" i="9"/>
  <c r="S40" i="9" s="1"/>
  <c r="R41" i="9"/>
  <c r="S41" i="9" s="1"/>
  <c r="R42" i="9"/>
  <c r="S42" i="9" s="1"/>
  <c r="R43" i="9"/>
  <c r="S43" i="9" s="1"/>
  <c r="R44" i="9"/>
  <c r="S44" i="9" s="1"/>
  <c r="R45" i="9"/>
  <c r="S45" i="9" s="1"/>
  <c r="R46" i="9"/>
  <c r="S46" i="9" s="1"/>
  <c r="R47" i="9"/>
  <c r="S47" i="9" s="1"/>
  <c r="R48" i="9"/>
  <c r="S48" i="9" s="1"/>
  <c r="R49" i="9"/>
  <c r="S49" i="9" s="1"/>
  <c r="R50" i="9"/>
  <c r="S50" i="9" s="1"/>
  <c r="R51" i="9"/>
  <c r="S51" i="9" s="1"/>
  <c r="R52" i="9"/>
  <c r="S52" i="9" s="1"/>
  <c r="R53" i="9"/>
  <c r="S53" i="9" s="1"/>
  <c r="R54" i="9"/>
  <c r="S54" i="9" s="1"/>
  <c r="R55" i="9"/>
  <c r="S55" i="9" s="1"/>
  <c r="R56" i="9"/>
  <c r="S56" i="9" s="1"/>
  <c r="R57" i="9"/>
  <c r="S57" i="9" s="1"/>
  <c r="N14" i="9"/>
  <c r="M14" i="9" s="1"/>
  <c r="V17" i="10"/>
  <c r="W17" i="10" s="1"/>
  <c r="V18" i="10"/>
  <c r="W18" i="10" s="1"/>
  <c r="V19" i="10"/>
  <c r="W19" i="10" s="1"/>
  <c r="V20" i="10"/>
  <c r="W20" i="10" s="1"/>
  <c r="V21" i="10"/>
  <c r="W21" i="10" s="1"/>
  <c r="V22" i="10"/>
  <c r="W22" i="10" s="1"/>
  <c r="V23" i="10"/>
  <c r="W23" i="10" s="1"/>
  <c r="V24" i="10"/>
  <c r="W24" i="10" s="1"/>
  <c r="V25" i="10"/>
  <c r="W25" i="10" s="1"/>
  <c r="V26" i="10"/>
  <c r="W26" i="10" s="1"/>
  <c r="V27" i="10"/>
  <c r="W27" i="10" s="1"/>
  <c r="V28" i="10"/>
  <c r="W28" i="10" s="1"/>
  <c r="V29" i="10"/>
  <c r="W29" i="10" s="1"/>
  <c r="V30" i="10"/>
  <c r="W30" i="10" s="1"/>
  <c r="V31" i="10"/>
  <c r="W31" i="10" s="1"/>
  <c r="V32" i="10"/>
  <c r="W32" i="10" s="1"/>
  <c r="R17" i="10"/>
  <c r="S17" i="10" s="1"/>
  <c r="R18" i="10"/>
  <c r="S18" i="10" s="1"/>
  <c r="R19" i="10"/>
  <c r="S19" i="10" s="1"/>
  <c r="R20" i="10"/>
  <c r="S20" i="10" s="1"/>
  <c r="R21" i="10"/>
  <c r="S21" i="10" s="1"/>
  <c r="R22" i="10"/>
  <c r="S22" i="10" s="1"/>
  <c r="R23" i="10"/>
  <c r="S23" i="10" s="1"/>
  <c r="R24" i="10"/>
  <c r="S24" i="10" s="1"/>
  <c r="R25" i="10"/>
  <c r="S25" i="10" s="1"/>
  <c r="R26" i="10"/>
  <c r="S26" i="10" s="1"/>
  <c r="R27" i="10"/>
  <c r="S27" i="10" s="1"/>
  <c r="R28" i="10"/>
  <c r="S28" i="10" s="1"/>
  <c r="R29" i="10"/>
  <c r="S29" i="10" s="1"/>
  <c r="R30" i="10"/>
  <c r="S30" i="10" s="1"/>
  <c r="R31" i="10"/>
  <c r="S31" i="10" s="1"/>
  <c r="R32" i="10"/>
  <c r="S32" i="10" s="1"/>
  <c r="N14" i="10"/>
  <c r="V17" i="18"/>
  <c r="W17" i="18" s="1"/>
  <c r="V18" i="18"/>
  <c r="W18" i="18" s="1"/>
  <c r="V19" i="18"/>
  <c r="W19" i="18" s="1"/>
  <c r="V20" i="18"/>
  <c r="W20" i="18" s="1"/>
  <c r="V21" i="18"/>
  <c r="W21" i="18" s="1"/>
  <c r="V22" i="18"/>
  <c r="W22" i="18" s="1"/>
  <c r="V23" i="18"/>
  <c r="W23" i="18" s="1"/>
  <c r="R17" i="18"/>
  <c r="S17" i="18" s="1"/>
  <c r="R18" i="18"/>
  <c r="S18" i="18" s="1"/>
  <c r="R19" i="18"/>
  <c r="S19" i="18" s="1"/>
  <c r="R20" i="18"/>
  <c r="S20" i="18" s="1"/>
  <c r="R21" i="18"/>
  <c r="S21" i="18" s="1"/>
  <c r="R22" i="18"/>
  <c r="S22" i="18" s="1"/>
  <c r="R23" i="18"/>
  <c r="S23" i="18" s="1"/>
  <c r="N14" i="18"/>
  <c r="V17" i="11"/>
  <c r="W17" i="11" s="1"/>
  <c r="V18" i="11"/>
  <c r="W18" i="11" s="1"/>
  <c r="V19" i="11"/>
  <c r="W19" i="11" s="1"/>
  <c r="V20" i="11"/>
  <c r="W20" i="11" s="1"/>
  <c r="V21" i="11"/>
  <c r="W21" i="11" s="1"/>
  <c r="V22" i="11"/>
  <c r="W22" i="11" s="1"/>
  <c r="V23" i="11"/>
  <c r="W23" i="11" s="1"/>
  <c r="V24" i="11"/>
  <c r="W24" i="11" s="1"/>
  <c r="V25" i="11"/>
  <c r="W25" i="11" s="1"/>
  <c r="V26" i="11"/>
  <c r="W26" i="11" s="1"/>
  <c r="V27" i="11"/>
  <c r="W27" i="11" s="1"/>
  <c r="V28" i="11"/>
  <c r="W28" i="11" s="1"/>
  <c r="V29" i="11"/>
  <c r="W29" i="11" s="1"/>
  <c r="V30" i="11"/>
  <c r="W30" i="11" s="1"/>
  <c r="V31" i="11"/>
  <c r="W31" i="11" s="1"/>
  <c r="V32" i="11"/>
  <c r="W32" i="11" s="1"/>
  <c r="V33" i="11"/>
  <c r="W33" i="11" s="1"/>
  <c r="V34" i="11"/>
  <c r="W34" i="11" s="1"/>
  <c r="V35" i="11"/>
  <c r="W35" i="11" s="1"/>
  <c r="V36" i="11"/>
  <c r="W36" i="11" s="1"/>
  <c r="R17" i="11"/>
  <c r="S17" i="11" s="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R30" i="11"/>
  <c r="S30" i="11" s="1"/>
  <c r="R31" i="11"/>
  <c r="S31" i="11" s="1"/>
  <c r="R32" i="11"/>
  <c r="S32" i="11" s="1"/>
  <c r="R33" i="11"/>
  <c r="S33" i="11" s="1"/>
  <c r="R34" i="11"/>
  <c r="S34" i="11" s="1"/>
  <c r="R35" i="11"/>
  <c r="S35" i="11" s="1"/>
  <c r="R36" i="11"/>
  <c r="S36" i="11" s="1"/>
  <c r="N14" i="11"/>
  <c r="W17" i="19"/>
  <c r="V17" i="19"/>
  <c r="V18" i="19"/>
  <c r="W18" i="19" s="1"/>
  <c r="V19" i="19"/>
  <c r="W19" i="19" s="1"/>
  <c r="R17" i="19"/>
  <c r="S17" i="19" s="1"/>
  <c r="R18" i="19"/>
  <c r="S18" i="19" s="1"/>
  <c r="R19" i="19"/>
  <c r="S19" i="19" s="1"/>
  <c r="N14" i="19"/>
  <c r="V17" i="12"/>
  <c r="W17" i="12" s="1"/>
  <c r="V18" i="12"/>
  <c r="W18" i="12" s="1"/>
  <c r="V19" i="12"/>
  <c r="W19" i="12" s="1"/>
  <c r="V20" i="12"/>
  <c r="W20" i="12" s="1"/>
  <c r="V21" i="12"/>
  <c r="W21" i="12" s="1"/>
  <c r="V22" i="12"/>
  <c r="W22" i="12" s="1"/>
  <c r="V23" i="12"/>
  <c r="W23" i="12" s="1"/>
  <c r="V24" i="12"/>
  <c r="W24" i="12" s="1"/>
  <c r="V25" i="12"/>
  <c r="W25" i="12" s="1"/>
  <c r="V26" i="12"/>
  <c r="W26" i="12" s="1"/>
  <c r="V27" i="12"/>
  <c r="W27" i="12" s="1"/>
  <c r="V28" i="12"/>
  <c r="W28" i="12" s="1"/>
  <c r="V29" i="12"/>
  <c r="W29" i="12" s="1"/>
  <c r="V30" i="12"/>
  <c r="W30" i="12" s="1"/>
  <c r="V31" i="12"/>
  <c r="W31" i="12" s="1"/>
  <c r="V32" i="12"/>
  <c r="W32" i="12" s="1"/>
  <c r="V33" i="12"/>
  <c r="W33" i="12" s="1"/>
  <c r="V34" i="12"/>
  <c r="W34" i="12" s="1"/>
  <c r="V35" i="12"/>
  <c r="W35" i="12" s="1"/>
  <c r="V36" i="12"/>
  <c r="W36" i="12" s="1"/>
  <c r="R17" i="12"/>
  <c r="S17" i="12" s="1"/>
  <c r="R18" i="12"/>
  <c r="S18" i="12" s="1"/>
  <c r="R19" i="12"/>
  <c r="S19" i="12" s="1"/>
  <c r="R20" i="12"/>
  <c r="S20" i="12" s="1"/>
  <c r="R21" i="12"/>
  <c r="S21" i="12" s="1"/>
  <c r="R22" i="12"/>
  <c r="S22" i="12" s="1"/>
  <c r="R23" i="12"/>
  <c r="S23" i="12" s="1"/>
  <c r="R24" i="12"/>
  <c r="S24" i="12" s="1"/>
  <c r="R25" i="12"/>
  <c r="S25" i="12" s="1"/>
  <c r="R26" i="12"/>
  <c r="S26" i="12" s="1"/>
  <c r="R27" i="12"/>
  <c r="S27" i="12" s="1"/>
  <c r="R28" i="12"/>
  <c r="S28" i="12" s="1"/>
  <c r="R29" i="12"/>
  <c r="S29" i="12" s="1"/>
  <c r="R30" i="12"/>
  <c r="S30" i="12" s="1"/>
  <c r="R31" i="12"/>
  <c r="S31" i="12" s="1"/>
  <c r="R32" i="12"/>
  <c r="S32" i="12" s="1"/>
  <c r="R33" i="12"/>
  <c r="S33" i="12" s="1"/>
  <c r="R34" i="12"/>
  <c r="S34" i="12" s="1"/>
  <c r="R35" i="12"/>
  <c r="S35" i="12" s="1"/>
  <c r="R36" i="12"/>
  <c r="S36" i="12" s="1"/>
  <c r="N14" i="12"/>
  <c r="M14" i="12" s="1"/>
  <c r="W59" i="13"/>
  <c r="V17" i="13"/>
  <c r="W17" i="13" s="1"/>
  <c r="V18" i="13"/>
  <c r="W18" i="13" s="1"/>
  <c r="V19" i="13"/>
  <c r="W19" i="13" s="1"/>
  <c r="V20" i="13"/>
  <c r="W20" i="13" s="1"/>
  <c r="V21" i="13"/>
  <c r="W21" i="13" s="1"/>
  <c r="V22" i="13"/>
  <c r="W22" i="13" s="1"/>
  <c r="V23" i="13"/>
  <c r="W23" i="13" s="1"/>
  <c r="V24" i="13"/>
  <c r="W24" i="13" s="1"/>
  <c r="V25" i="13"/>
  <c r="W25" i="13" s="1"/>
  <c r="V26" i="13"/>
  <c r="W26" i="13" s="1"/>
  <c r="V27" i="13"/>
  <c r="W27" i="13" s="1"/>
  <c r="V28" i="13"/>
  <c r="W28" i="13" s="1"/>
  <c r="V29" i="13"/>
  <c r="W29" i="13" s="1"/>
  <c r="V30" i="13"/>
  <c r="W30" i="13" s="1"/>
  <c r="V31" i="13"/>
  <c r="W31" i="13" s="1"/>
  <c r="V32" i="13"/>
  <c r="W32" i="13" s="1"/>
  <c r="V33" i="13"/>
  <c r="W33" i="13" s="1"/>
  <c r="V34" i="13"/>
  <c r="W34" i="13" s="1"/>
  <c r="V35" i="13"/>
  <c r="W35" i="13" s="1"/>
  <c r="V36" i="13"/>
  <c r="W36" i="13" s="1"/>
  <c r="V37" i="13"/>
  <c r="W37" i="13" s="1"/>
  <c r="V38" i="13"/>
  <c r="W38" i="13" s="1"/>
  <c r="V39" i="13"/>
  <c r="W39" i="13" s="1"/>
  <c r="V40" i="13"/>
  <c r="W40" i="13" s="1"/>
  <c r="V41" i="13"/>
  <c r="W41" i="13" s="1"/>
  <c r="V42" i="13"/>
  <c r="W42" i="13" s="1"/>
  <c r="V43" i="13"/>
  <c r="W43" i="13" s="1"/>
  <c r="V44" i="13"/>
  <c r="W44" i="13" s="1"/>
  <c r="V45" i="13"/>
  <c r="W45" i="13" s="1"/>
  <c r="V46" i="13"/>
  <c r="W46" i="13" s="1"/>
  <c r="V47" i="13"/>
  <c r="W47" i="13" s="1"/>
  <c r="V48" i="13"/>
  <c r="W48" i="13" s="1"/>
  <c r="V49" i="13"/>
  <c r="W49" i="13" s="1"/>
  <c r="V50" i="13"/>
  <c r="W50" i="13" s="1"/>
  <c r="V51" i="13"/>
  <c r="W51" i="13" s="1"/>
  <c r="V52" i="13"/>
  <c r="W52" i="13" s="1"/>
  <c r="V53" i="13"/>
  <c r="W53" i="13" s="1"/>
  <c r="V54" i="13"/>
  <c r="W54" i="13" s="1"/>
  <c r="V55" i="13"/>
  <c r="W55" i="13" s="1"/>
  <c r="V56" i="13"/>
  <c r="W56" i="13" s="1"/>
  <c r="V57" i="13"/>
  <c r="W57" i="13" s="1"/>
  <c r="V58" i="13"/>
  <c r="W58" i="13" s="1"/>
  <c r="V59" i="13"/>
  <c r="V60" i="13"/>
  <c r="W60" i="13" s="1"/>
  <c r="V61" i="13"/>
  <c r="W61" i="13" s="1"/>
  <c r="R17" i="13"/>
  <c r="S17" i="13" s="1"/>
  <c r="R18" i="13"/>
  <c r="S18" i="13" s="1"/>
  <c r="R19" i="13"/>
  <c r="S19" i="13" s="1"/>
  <c r="R20" i="13"/>
  <c r="S20" i="13" s="1"/>
  <c r="R21" i="13"/>
  <c r="S21" i="13" s="1"/>
  <c r="R22" i="13"/>
  <c r="S22" i="13" s="1"/>
  <c r="R23" i="13"/>
  <c r="S23" i="13" s="1"/>
  <c r="R24" i="13"/>
  <c r="S24" i="13" s="1"/>
  <c r="R25" i="13"/>
  <c r="S25" i="13" s="1"/>
  <c r="R26" i="13"/>
  <c r="S26" i="13" s="1"/>
  <c r="R27" i="13"/>
  <c r="S27" i="13" s="1"/>
  <c r="R28" i="13"/>
  <c r="S28" i="13" s="1"/>
  <c r="R29" i="13"/>
  <c r="S29" i="13" s="1"/>
  <c r="R30" i="13"/>
  <c r="S30" i="13" s="1"/>
  <c r="R31" i="13"/>
  <c r="S31" i="13" s="1"/>
  <c r="R32" i="13"/>
  <c r="S32" i="13" s="1"/>
  <c r="R33" i="13"/>
  <c r="S33" i="13" s="1"/>
  <c r="R34" i="13"/>
  <c r="S34" i="13" s="1"/>
  <c r="R35" i="13"/>
  <c r="S35" i="13" s="1"/>
  <c r="R36" i="13"/>
  <c r="S36" i="13" s="1"/>
  <c r="R37" i="13"/>
  <c r="S37" i="13" s="1"/>
  <c r="R38" i="13"/>
  <c r="S38" i="13" s="1"/>
  <c r="R39" i="13"/>
  <c r="S39" i="13" s="1"/>
  <c r="R40" i="13"/>
  <c r="S40" i="13" s="1"/>
  <c r="R41" i="13"/>
  <c r="S41" i="13" s="1"/>
  <c r="R42" i="13"/>
  <c r="S42" i="13" s="1"/>
  <c r="R43" i="13"/>
  <c r="S43" i="13" s="1"/>
  <c r="R44" i="13"/>
  <c r="S44" i="13" s="1"/>
  <c r="R45" i="13"/>
  <c r="S45" i="13" s="1"/>
  <c r="R46" i="13"/>
  <c r="S46" i="13" s="1"/>
  <c r="R47" i="13"/>
  <c r="S47" i="13" s="1"/>
  <c r="R48" i="13"/>
  <c r="S48" i="13" s="1"/>
  <c r="R49" i="13"/>
  <c r="S49" i="13" s="1"/>
  <c r="R50" i="13"/>
  <c r="S50" i="13" s="1"/>
  <c r="R51" i="13"/>
  <c r="S51" i="13" s="1"/>
  <c r="R52" i="13"/>
  <c r="S52" i="13" s="1"/>
  <c r="R53" i="13"/>
  <c r="S53" i="13" s="1"/>
  <c r="R54" i="13"/>
  <c r="S54" i="13" s="1"/>
  <c r="R55" i="13"/>
  <c r="S55" i="13" s="1"/>
  <c r="R56" i="13"/>
  <c r="S56" i="13" s="1"/>
  <c r="R57" i="13"/>
  <c r="S57" i="13" s="1"/>
  <c r="R58" i="13"/>
  <c r="S58" i="13" s="1"/>
  <c r="R59" i="13"/>
  <c r="S59" i="13" s="1"/>
  <c r="R60" i="13"/>
  <c r="S60" i="13" s="1"/>
  <c r="R61" i="13"/>
  <c r="S61" i="13" s="1"/>
  <c r="N14" i="13"/>
  <c r="M14" i="13" s="1"/>
  <c r="V17" i="20"/>
  <c r="W17" i="20" s="1"/>
  <c r="V18" i="20"/>
  <c r="W18" i="20" s="1"/>
  <c r="V19" i="20"/>
  <c r="W19" i="20" s="1"/>
  <c r="V20" i="20"/>
  <c r="W20" i="20" s="1"/>
  <c r="V21" i="20"/>
  <c r="W21" i="20" s="1"/>
  <c r="V22" i="20"/>
  <c r="W22" i="20" s="1"/>
  <c r="S21" i="20"/>
  <c r="R17" i="20"/>
  <c r="S17" i="20" s="1"/>
  <c r="R18" i="20"/>
  <c r="S18" i="20" s="1"/>
  <c r="R19" i="20"/>
  <c r="S19" i="20" s="1"/>
  <c r="R20" i="20"/>
  <c r="S20" i="20" s="1"/>
  <c r="R21" i="20"/>
  <c r="R22" i="20"/>
  <c r="S22" i="20" s="1"/>
  <c r="N14" i="20"/>
  <c r="M14" i="20" s="1"/>
  <c r="N14" i="14"/>
  <c r="M14" i="14" s="1"/>
  <c r="V17" i="14"/>
  <c r="W17" i="14" s="1"/>
  <c r="V18" i="14"/>
  <c r="W18" i="14" s="1"/>
  <c r="V19" i="14"/>
  <c r="W19" i="14" s="1"/>
  <c r="V20" i="14"/>
  <c r="W20" i="14" s="1"/>
  <c r="V21" i="14"/>
  <c r="W21" i="14" s="1"/>
  <c r="V22" i="14"/>
  <c r="W22" i="14" s="1"/>
  <c r="V23" i="14"/>
  <c r="W23" i="14" s="1"/>
  <c r="V24" i="14"/>
  <c r="W24" i="14" s="1"/>
  <c r="V25" i="14"/>
  <c r="W25" i="14" s="1"/>
  <c r="V26" i="14"/>
  <c r="W26" i="14" s="1"/>
  <c r="V27" i="14"/>
  <c r="W27" i="14" s="1"/>
  <c r="R17" i="14"/>
  <c r="S17" i="14" s="1"/>
  <c r="R18" i="14"/>
  <c r="S18" i="14" s="1"/>
  <c r="R19" i="14"/>
  <c r="S19" i="14" s="1"/>
  <c r="R20" i="14"/>
  <c r="S20" i="14" s="1"/>
  <c r="R21" i="14"/>
  <c r="S21" i="14" s="1"/>
  <c r="R22" i="14"/>
  <c r="S22" i="14" s="1"/>
  <c r="R23" i="14"/>
  <c r="S23" i="14" s="1"/>
  <c r="R24" i="14"/>
  <c r="S24" i="14" s="1"/>
  <c r="R25" i="14"/>
  <c r="S25" i="14" s="1"/>
  <c r="R26" i="14"/>
  <c r="S26" i="14" s="1"/>
  <c r="R27" i="14"/>
  <c r="S27" i="14" s="1"/>
  <c r="C2" i="21"/>
  <c r="C2" i="14"/>
  <c r="C2" i="20"/>
  <c r="C2" i="13"/>
  <c r="C2" i="12"/>
  <c r="C2" i="19"/>
  <c r="C2" i="11"/>
  <c r="C2" i="18"/>
  <c r="C2" i="10"/>
  <c r="C2" i="9"/>
  <c r="C2" i="8"/>
  <c r="C2" i="17"/>
  <c r="C2" i="7"/>
  <c r="C2" i="6"/>
  <c r="C2" i="2"/>
  <c r="C2" i="4"/>
  <c r="C2" i="15"/>
  <c r="W18" i="21"/>
  <c r="V17" i="21"/>
  <c r="W17" i="21" s="1"/>
  <c r="V18" i="21"/>
  <c r="V19" i="21"/>
  <c r="W19" i="21" s="1"/>
  <c r="S18" i="21"/>
  <c r="R17" i="21"/>
  <c r="S17" i="21" s="1"/>
  <c r="R18" i="21"/>
  <c r="R19" i="21"/>
  <c r="S19" i="21" s="1"/>
  <c r="N14" i="21"/>
  <c r="V17" i="15"/>
  <c r="W17" i="15" s="1"/>
  <c r="V18" i="15"/>
  <c r="W18" i="15" s="1"/>
  <c r="V19" i="15"/>
  <c r="W19" i="15" s="1"/>
  <c r="V20" i="15"/>
  <c r="W20" i="15" s="1"/>
  <c r="V21" i="15"/>
  <c r="W21" i="15" s="1"/>
  <c r="V22" i="15"/>
  <c r="W22" i="15" s="1"/>
  <c r="V23" i="15"/>
  <c r="W23" i="15" s="1"/>
  <c r="V24" i="15"/>
  <c r="W24" i="15" s="1"/>
  <c r="V25" i="15"/>
  <c r="W25" i="15" s="1"/>
  <c r="V26" i="15"/>
  <c r="W26" i="15" s="1"/>
  <c r="V27" i="15"/>
  <c r="W27" i="15" s="1"/>
  <c r="V28" i="15"/>
  <c r="W28" i="15" s="1"/>
  <c r="V29" i="15"/>
  <c r="W29" i="15" s="1"/>
  <c r="V30" i="15"/>
  <c r="W30" i="15" s="1"/>
  <c r="V31" i="15"/>
  <c r="W31" i="15" s="1"/>
  <c r="V32" i="15"/>
  <c r="W32" i="15" s="1"/>
  <c r="V33" i="15"/>
  <c r="W33" i="15" s="1"/>
  <c r="V34" i="15"/>
  <c r="W34" i="15" s="1"/>
  <c r="V35" i="15"/>
  <c r="W35" i="15" s="1"/>
  <c r="V36" i="15"/>
  <c r="W36" i="15" s="1"/>
  <c r="V37" i="15"/>
  <c r="W37" i="15" s="1"/>
  <c r="V38" i="15"/>
  <c r="W38" i="15" s="1"/>
  <c r="S23" i="15"/>
  <c r="R17" i="15"/>
  <c r="S17" i="15" s="1"/>
  <c r="R18" i="15"/>
  <c r="S18" i="15" s="1"/>
  <c r="R19" i="15"/>
  <c r="S19" i="15" s="1"/>
  <c r="R20" i="15"/>
  <c r="S20" i="15" s="1"/>
  <c r="R21" i="15"/>
  <c r="S21" i="15" s="1"/>
  <c r="R22" i="15"/>
  <c r="S22" i="15" s="1"/>
  <c r="R23" i="15"/>
  <c r="R24" i="15"/>
  <c r="S24" i="15" s="1"/>
  <c r="R25" i="15"/>
  <c r="S25" i="15" s="1"/>
  <c r="R26" i="15"/>
  <c r="S26" i="15" s="1"/>
  <c r="R27" i="15"/>
  <c r="S27" i="15" s="1"/>
  <c r="R28" i="15"/>
  <c r="S28" i="15" s="1"/>
  <c r="R29" i="15"/>
  <c r="S29" i="15" s="1"/>
  <c r="R30" i="15"/>
  <c r="S30" i="15" s="1"/>
  <c r="R31" i="15"/>
  <c r="S31" i="15" s="1"/>
  <c r="R32" i="15"/>
  <c r="S32" i="15" s="1"/>
  <c r="R33" i="15"/>
  <c r="S33" i="15" s="1"/>
  <c r="R34" i="15"/>
  <c r="S34" i="15" s="1"/>
  <c r="R35" i="15"/>
  <c r="S35" i="15" s="1"/>
  <c r="R36" i="15"/>
  <c r="S36" i="15" s="1"/>
  <c r="R37" i="15"/>
  <c r="S37" i="15" s="1"/>
  <c r="R38" i="15"/>
  <c r="S38" i="15" s="1"/>
  <c r="N14" i="15"/>
  <c r="V16" i="21"/>
  <c r="V16" i="14"/>
  <c r="V16" i="20"/>
  <c r="V16" i="13"/>
  <c r="V16" i="12"/>
  <c r="V16" i="19"/>
  <c r="V16" i="11"/>
  <c r="V16" i="18"/>
  <c r="V16" i="10"/>
  <c r="V16" i="9"/>
  <c r="V16" i="8"/>
  <c r="V16" i="17"/>
  <c r="V16" i="7"/>
  <c r="V16" i="6"/>
  <c r="V16" i="2"/>
  <c r="V16" i="4"/>
  <c r="V16" i="15"/>
  <c r="R16" i="21"/>
  <c r="R16" i="14"/>
  <c r="R16" i="20"/>
  <c r="R16" i="13"/>
  <c r="R16" i="12"/>
  <c r="R16" i="19"/>
  <c r="R16" i="11"/>
  <c r="R16" i="18"/>
  <c r="R16" i="10"/>
  <c r="R16" i="9"/>
  <c r="R16" i="8"/>
  <c r="R16" i="17"/>
  <c r="R16" i="7"/>
  <c r="R16" i="6"/>
  <c r="R16" i="2"/>
  <c r="R16" i="4"/>
  <c r="R16" i="15"/>
  <c r="M14" i="21"/>
  <c r="B2" i="21" s="1"/>
  <c r="M14" i="19"/>
  <c r="M14" i="11"/>
  <c r="M14" i="18"/>
  <c r="M14" i="10"/>
  <c r="M14" i="7"/>
  <c r="M14" i="16"/>
  <c r="M14" i="4"/>
  <c r="B2" i="4" s="1"/>
  <c r="M14" i="15"/>
  <c r="H10" i="21"/>
  <c r="I10" i="21" s="1"/>
  <c r="H9" i="21"/>
  <c r="I9" i="21" s="1"/>
  <c r="H8" i="21"/>
  <c r="I8" i="21" s="1"/>
  <c r="H7" i="21"/>
  <c r="H6" i="21"/>
  <c r="I7" i="21" s="1"/>
  <c r="L3" i="21"/>
  <c r="K3" i="21"/>
  <c r="J3" i="21"/>
  <c r="H10" i="14"/>
  <c r="I10" i="14" s="1"/>
  <c r="H9" i="14"/>
  <c r="I9" i="14" s="1"/>
  <c r="H8" i="14"/>
  <c r="I8" i="14" s="1"/>
  <c r="H7" i="14"/>
  <c r="H6" i="14"/>
  <c r="I7" i="14" s="1"/>
  <c r="L3" i="14"/>
  <c r="K3" i="14"/>
  <c r="J3" i="14"/>
  <c r="H10" i="20"/>
  <c r="I10" i="20" s="1"/>
  <c r="H9" i="20"/>
  <c r="I9" i="20" s="1"/>
  <c r="H8" i="20"/>
  <c r="I8" i="20" s="1"/>
  <c r="H7" i="20"/>
  <c r="H6" i="20"/>
  <c r="I6" i="20" s="1"/>
  <c r="L3" i="20"/>
  <c r="K3" i="20"/>
  <c r="J3" i="20"/>
  <c r="H10" i="13"/>
  <c r="I10" i="13" s="1"/>
  <c r="H9" i="13"/>
  <c r="I9" i="13" s="1"/>
  <c r="H8" i="13"/>
  <c r="I8" i="13" s="1"/>
  <c r="H7" i="13"/>
  <c r="H6" i="13"/>
  <c r="L3" i="13"/>
  <c r="K3" i="13"/>
  <c r="J3" i="13"/>
  <c r="H10" i="12"/>
  <c r="I10" i="12" s="1"/>
  <c r="H9" i="12"/>
  <c r="I9" i="12" s="1"/>
  <c r="H8" i="12"/>
  <c r="I8" i="12" s="1"/>
  <c r="H7" i="12"/>
  <c r="H6" i="12"/>
  <c r="I7" i="12" s="1"/>
  <c r="L3" i="12"/>
  <c r="K3" i="12"/>
  <c r="J3" i="12"/>
  <c r="H10" i="19"/>
  <c r="I10" i="19" s="1"/>
  <c r="H9" i="19"/>
  <c r="I9" i="19" s="1"/>
  <c r="H8" i="19"/>
  <c r="I8" i="19" s="1"/>
  <c r="H7" i="19"/>
  <c r="H6" i="19"/>
  <c r="I7" i="19" s="1"/>
  <c r="L3" i="19"/>
  <c r="K3" i="19"/>
  <c r="J3" i="19"/>
  <c r="H10" i="11"/>
  <c r="I10" i="11" s="1"/>
  <c r="H9" i="11"/>
  <c r="I9" i="11" s="1"/>
  <c r="H8" i="11"/>
  <c r="I8" i="11" s="1"/>
  <c r="H7" i="11"/>
  <c r="H6" i="11"/>
  <c r="I6" i="11" s="1"/>
  <c r="L3" i="11"/>
  <c r="K3" i="11"/>
  <c r="J3" i="11"/>
  <c r="H10" i="18"/>
  <c r="I10" i="18" s="1"/>
  <c r="H9" i="18"/>
  <c r="I9" i="18" s="1"/>
  <c r="H8" i="18"/>
  <c r="I8" i="18" s="1"/>
  <c r="H7" i="18"/>
  <c r="H6" i="18"/>
  <c r="I7" i="18" s="1"/>
  <c r="L3" i="18"/>
  <c r="K3" i="18"/>
  <c r="J3" i="18"/>
  <c r="H10" i="10"/>
  <c r="I10" i="10" s="1"/>
  <c r="H9" i="10"/>
  <c r="I9" i="10" s="1"/>
  <c r="H8" i="10"/>
  <c r="I8" i="10" s="1"/>
  <c r="H7" i="10"/>
  <c r="H6" i="10"/>
  <c r="I7" i="10" s="1"/>
  <c r="L3" i="10"/>
  <c r="K3" i="10"/>
  <c r="J3" i="10"/>
  <c r="H10" i="9"/>
  <c r="I10" i="9" s="1"/>
  <c r="H9" i="9"/>
  <c r="I9" i="9" s="1"/>
  <c r="I8" i="9"/>
  <c r="H8" i="9"/>
  <c r="H7" i="9"/>
  <c r="H6" i="9"/>
  <c r="I7" i="9" s="1"/>
  <c r="L3" i="9"/>
  <c r="K3" i="9"/>
  <c r="J3" i="9"/>
  <c r="H10" i="8"/>
  <c r="I10" i="8" s="1"/>
  <c r="H9" i="8"/>
  <c r="I9" i="8" s="1"/>
  <c r="H8" i="8"/>
  <c r="I8" i="8" s="1"/>
  <c r="H7" i="8"/>
  <c r="H6" i="8"/>
  <c r="I6" i="8" s="1"/>
  <c r="L3" i="8"/>
  <c r="K3" i="8"/>
  <c r="J3" i="8"/>
  <c r="H10" i="17"/>
  <c r="I10" i="17" s="1"/>
  <c r="H9" i="17"/>
  <c r="I9" i="17" s="1"/>
  <c r="H8" i="17"/>
  <c r="I8" i="17" s="1"/>
  <c r="H7" i="17"/>
  <c r="H6" i="17"/>
  <c r="I6" i="17" s="1"/>
  <c r="L3" i="17"/>
  <c r="K3" i="17"/>
  <c r="J3" i="17"/>
  <c r="H10" i="7"/>
  <c r="I10" i="7" s="1"/>
  <c r="H9" i="7"/>
  <c r="I9" i="7" s="1"/>
  <c r="H8" i="7"/>
  <c r="I8" i="7" s="1"/>
  <c r="H7" i="7"/>
  <c r="H6" i="7"/>
  <c r="I7" i="7" s="1"/>
  <c r="L3" i="7"/>
  <c r="K3" i="7"/>
  <c r="J3" i="7"/>
  <c r="H10" i="6"/>
  <c r="I10" i="6" s="1"/>
  <c r="H9" i="6"/>
  <c r="I9" i="6" s="1"/>
  <c r="H8" i="6"/>
  <c r="I8" i="6" s="1"/>
  <c r="H7" i="6"/>
  <c r="I6" i="6"/>
  <c r="H6" i="6"/>
  <c r="I7" i="6" s="1"/>
  <c r="L3" i="6"/>
  <c r="K3" i="6"/>
  <c r="J3" i="6"/>
  <c r="H10" i="16"/>
  <c r="I10" i="16" s="1"/>
  <c r="H9" i="16"/>
  <c r="I9" i="16" s="1"/>
  <c r="H8" i="16"/>
  <c r="I8" i="16" s="1"/>
  <c r="H7" i="16"/>
  <c r="H6" i="16"/>
  <c r="I7" i="16" s="1"/>
  <c r="L3" i="16"/>
  <c r="K3" i="16"/>
  <c r="J3" i="16"/>
  <c r="H10" i="2"/>
  <c r="I10" i="2" s="1"/>
  <c r="H9" i="2"/>
  <c r="I9" i="2" s="1"/>
  <c r="H8" i="2"/>
  <c r="I8" i="2" s="1"/>
  <c r="H7" i="2"/>
  <c r="H6" i="2"/>
  <c r="I7" i="2" s="1"/>
  <c r="L3" i="2"/>
  <c r="K3" i="2"/>
  <c r="J3" i="2"/>
  <c r="H10" i="4"/>
  <c r="I10" i="4" s="1"/>
  <c r="H9" i="4"/>
  <c r="I9" i="4" s="1"/>
  <c r="H8" i="4"/>
  <c r="I8" i="4" s="1"/>
  <c r="H7" i="4"/>
  <c r="H6" i="4"/>
  <c r="I7" i="4" s="1"/>
  <c r="L3" i="4"/>
  <c r="K3" i="4"/>
  <c r="J3" i="4"/>
  <c r="H10" i="15"/>
  <c r="I10" i="15" s="1"/>
  <c r="H9" i="15"/>
  <c r="I9" i="15" s="1"/>
  <c r="H8" i="15"/>
  <c r="I8" i="15" s="1"/>
  <c r="H7" i="15"/>
  <c r="H6" i="15"/>
  <c r="I6" i="15" s="1"/>
  <c r="L3" i="15"/>
  <c r="K3" i="15"/>
  <c r="J3" i="15"/>
  <c r="K4" i="14" l="1"/>
  <c r="S16" i="14"/>
  <c r="L4" i="14" s="1"/>
  <c r="K5" i="20"/>
  <c r="W16" i="20"/>
  <c r="L5" i="20" s="1"/>
  <c r="K4" i="15"/>
  <c r="S16" i="15"/>
  <c r="L4" i="15" s="1"/>
  <c r="S16" i="7"/>
  <c r="L4" i="7" s="1"/>
  <c r="K4" i="7"/>
  <c r="K4" i="10"/>
  <c r="S16" i="10"/>
  <c r="L4" i="10" s="1"/>
  <c r="S16" i="12"/>
  <c r="L4" i="12" s="1"/>
  <c r="K4" i="12"/>
  <c r="S16" i="21"/>
  <c r="L4" i="21" s="1"/>
  <c r="K4" i="21"/>
  <c r="K5" i="6"/>
  <c r="W16" i="6"/>
  <c r="L5" i="6" s="1"/>
  <c r="K5" i="9"/>
  <c r="W16" i="9"/>
  <c r="L5" i="9" s="1"/>
  <c r="K5" i="19"/>
  <c r="W16" i="19"/>
  <c r="L5" i="19" s="1"/>
  <c r="K5" i="14"/>
  <c r="W16" i="14"/>
  <c r="L5" i="14" s="1"/>
  <c r="K5" i="16"/>
  <c r="W16" i="16"/>
  <c r="L5" i="16" s="1"/>
  <c r="K4" i="9"/>
  <c r="S16" i="9"/>
  <c r="L4" i="9" s="1"/>
  <c r="K5" i="2"/>
  <c r="W16" i="2"/>
  <c r="L5" i="2" s="1"/>
  <c r="K5" i="11"/>
  <c r="W16" i="11"/>
  <c r="L5" i="11" s="1"/>
  <c r="K4" i="4"/>
  <c r="S16" i="4"/>
  <c r="L4" i="4" s="1"/>
  <c r="K4" i="17"/>
  <c r="S16" i="17"/>
  <c r="L4" i="17" s="1"/>
  <c r="K4" i="18"/>
  <c r="S16" i="18"/>
  <c r="L4" i="18" s="1"/>
  <c r="K4" i="13"/>
  <c r="S16" i="13"/>
  <c r="L4" i="13" s="1"/>
  <c r="K5" i="15"/>
  <c r="W16" i="15"/>
  <c r="L5" i="15" s="1"/>
  <c r="W16" i="7"/>
  <c r="L5" i="7" s="1"/>
  <c r="K5" i="7"/>
  <c r="W16" i="10"/>
  <c r="L5" i="10" s="1"/>
  <c r="K5" i="10"/>
  <c r="W16" i="12"/>
  <c r="L5" i="12" s="1"/>
  <c r="K5" i="12"/>
  <c r="W16" i="21"/>
  <c r="L5" i="21" s="1"/>
  <c r="K5" i="21"/>
  <c r="S16" i="6"/>
  <c r="L4" i="6" s="1"/>
  <c r="K4" i="6"/>
  <c r="S16" i="19"/>
  <c r="L4" i="19" s="1"/>
  <c r="K4" i="19"/>
  <c r="K5" i="8"/>
  <c r="W16" i="8"/>
  <c r="L5" i="8" s="1"/>
  <c r="S16" i="16"/>
  <c r="L4" i="16" s="1"/>
  <c r="K4" i="16"/>
  <c r="I6" i="2"/>
  <c r="K4" i="2"/>
  <c r="S16" i="2"/>
  <c r="L4" i="2" s="1"/>
  <c r="S16" i="8"/>
  <c r="L4" i="8" s="1"/>
  <c r="K4" i="8"/>
  <c r="S16" i="11"/>
  <c r="L4" i="11" s="1"/>
  <c r="K4" i="11"/>
  <c r="S16" i="20"/>
  <c r="L4" i="20" s="1"/>
  <c r="K4" i="20"/>
  <c r="W16" i="4"/>
  <c r="L5" i="4" s="1"/>
  <c r="K5" i="4"/>
  <c r="K5" i="17"/>
  <c r="W16" i="17"/>
  <c r="L5" i="17" s="1"/>
  <c r="K5" i="18"/>
  <c r="W16" i="18"/>
  <c r="L5" i="18" s="1"/>
  <c r="K5" i="13"/>
  <c r="W16" i="13"/>
  <c r="L5" i="13" s="1"/>
  <c r="I6" i="9"/>
  <c r="J8" i="10"/>
  <c r="K8" i="10" s="1"/>
  <c r="L8" i="10" s="1"/>
  <c r="I7" i="17"/>
  <c r="B2" i="17"/>
  <c r="B2" i="14"/>
  <c r="J8" i="14"/>
  <c r="K8" i="14" s="1"/>
  <c r="J8" i="18"/>
  <c r="K8" i="18" s="1"/>
  <c r="L8" i="18" s="1"/>
  <c r="I7" i="13"/>
  <c r="I6" i="13"/>
  <c r="B2" i="15"/>
  <c r="B2" i="9"/>
  <c r="B2" i="19"/>
  <c r="J8" i="13"/>
  <c r="K8" i="13" s="1"/>
  <c r="J8" i="21"/>
  <c r="K8" i="21" s="1"/>
  <c r="L8" i="21" s="1"/>
  <c r="J8" i="8"/>
  <c r="K8" i="8" s="1"/>
  <c r="L8" i="8" s="1"/>
  <c r="B2" i="8"/>
  <c r="J8" i="4"/>
  <c r="B2" i="2"/>
  <c r="J8" i="2"/>
  <c r="K8" i="2" s="1"/>
  <c r="J8" i="16"/>
  <c r="B2" i="16"/>
  <c r="I6" i="16"/>
  <c r="J8" i="6"/>
  <c r="K8" i="6" s="1"/>
  <c r="J8" i="7"/>
  <c r="K8" i="7" s="1"/>
  <c r="L8" i="7" s="1"/>
  <c r="B2" i="7"/>
  <c r="J8" i="17"/>
  <c r="K8" i="17" s="1"/>
  <c r="J8" i="9"/>
  <c r="K8" i="9" s="1"/>
  <c r="L8" i="9" s="1"/>
  <c r="B2" i="10"/>
  <c r="B2" i="18"/>
  <c r="J8" i="11"/>
  <c r="K8" i="11" s="1"/>
  <c r="L8" i="11" s="1"/>
  <c r="B2" i="11"/>
  <c r="J8" i="19"/>
  <c r="K8" i="19" s="1"/>
  <c r="L8" i="19" s="1"/>
  <c r="J8" i="12"/>
  <c r="K8" i="12" s="1"/>
  <c r="L8" i="12" s="1"/>
  <c r="B2" i="12"/>
  <c r="B2" i="13"/>
  <c r="J8" i="20"/>
  <c r="B2" i="20"/>
  <c r="K8" i="4"/>
  <c r="L8" i="4" s="1"/>
  <c r="I6" i="18"/>
  <c r="I6" i="19"/>
  <c r="I6" i="14"/>
  <c r="L8" i="6"/>
  <c r="L8" i="14"/>
  <c r="J8" i="15"/>
  <c r="K8" i="15" s="1"/>
  <c r="L8" i="15" s="1"/>
  <c r="I6" i="4"/>
  <c r="K8" i="16"/>
  <c r="L8" i="16" s="1"/>
  <c r="I6" i="7"/>
  <c r="I7" i="8"/>
  <c r="I6" i="10"/>
  <c r="I7" i="11"/>
  <c r="I6" i="12"/>
  <c r="I7" i="20"/>
  <c r="K8" i="20"/>
  <c r="L8" i="20" s="1"/>
  <c r="I6" i="21"/>
  <c r="I7" i="15"/>
  <c r="L8" i="2" l="1"/>
  <c r="L8" i="13"/>
  <c r="L8" i="17"/>
  <c r="H4" i="20" l="1"/>
  <c r="H4" i="18"/>
  <c r="H4" i="11"/>
  <c r="H4" i="13"/>
  <c r="H4" i="14"/>
  <c r="H4" i="4"/>
  <c r="H4" i="8"/>
  <c r="H4" i="15"/>
  <c r="H4" i="17"/>
  <c r="H4" i="21"/>
  <c r="H4" i="2"/>
  <c r="H4" i="6"/>
  <c r="H4" i="9"/>
  <c r="H4" i="16"/>
  <c r="H4" i="7"/>
  <c r="H4" i="19"/>
  <c r="H4" i="12"/>
  <c r="H4" i="10"/>
  <c r="H5" i="6"/>
  <c r="H5" i="7"/>
  <c r="H5" i="19"/>
  <c r="H5" i="15"/>
  <c r="H5" i="17"/>
  <c r="H5" i="2"/>
  <c r="H5" i="8"/>
  <c r="H5" i="13"/>
  <c r="H5" i="20"/>
  <c r="H5" i="9"/>
  <c r="H5" i="21"/>
  <c r="H5" i="10"/>
  <c r="H5" i="18"/>
  <c r="H5" i="14"/>
  <c r="H5" i="12"/>
  <c r="H5" i="4"/>
  <c r="H5" i="16"/>
  <c r="H5" i="11"/>
  <c r="G4" i="15"/>
  <c r="G4" i="21"/>
  <c r="G4" i="8"/>
  <c r="G4" i="6"/>
  <c r="G4" i="9"/>
  <c r="I4" i="9" s="1"/>
  <c r="G4" i="11"/>
  <c r="G4" i="12"/>
  <c r="G4" i="19"/>
  <c r="I4" i="19" s="1"/>
  <c r="G4" i="17"/>
  <c r="I4" i="17" s="1"/>
  <c r="G4" i="16"/>
  <c r="I4" i="16" s="1"/>
  <c r="G4" i="13"/>
  <c r="G4" i="7"/>
  <c r="G4" i="2"/>
  <c r="G4" i="4"/>
  <c r="G4" i="18"/>
  <c r="G4" i="10"/>
  <c r="G4" i="14"/>
  <c r="G4" i="20"/>
  <c r="G5" i="15"/>
  <c r="I5" i="15" s="1"/>
  <c r="G5" i="21"/>
  <c r="G5" i="7"/>
  <c r="G5" i="20"/>
  <c r="G5" i="12"/>
  <c r="G5" i="14"/>
  <c r="I5" i="14" s="1"/>
  <c r="G5" i="11"/>
  <c r="G5" i="13"/>
  <c r="G5" i="16"/>
  <c r="I5" i="16" s="1"/>
  <c r="G5" i="10"/>
  <c r="G5" i="6"/>
  <c r="G5" i="19"/>
  <c r="G5" i="9"/>
  <c r="G5" i="17"/>
  <c r="G5" i="2"/>
  <c r="G5" i="18"/>
  <c r="G5" i="4"/>
  <c r="G5" i="8"/>
  <c r="I5" i="8" s="1"/>
  <c r="I4" i="13" l="1"/>
  <c r="I4" i="18"/>
  <c r="I5" i="2"/>
  <c r="I5" i="11"/>
  <c r="I5" i="7"/>
  <c r="I4" i="15"/>
  <c r="I5" i="4"/>
  <c r="I4" i="4"/>
  <c r="I4" i="2"/>
  <c r="I5" i="6"/>
  <c r="I4" i="6"/>
  <c r="I4" i="7"/>
  <c r="I5" i="17"/>
  <c r="I4" i="8"/>
  <c r="I5" i="9"/>
  <c r="I5" i="10"/>
  <c r="I4" i="10"/>
  <c r="I5" i="18"/>
  <c r="I4" i="11"/>
  <c r="I5" i="19"/>
  <c r="I5" i="12"/>
  <c r="I4" i="12"/>
  <c r="I5" i="13"/>
  <c r="I5" i="20"/>
  <c r="I4" i="20"/>
  <c r="I4" i="14"/>
  <c r="I5" i="21"/>
  <c r="I4" i="21"/>
</calcChain>
</file>

<file path=xl/sharedStrings.xml><?xml version="1.0" encoding="utf-8"?>
<sst xmlns="http://schemas.openxmlformats.org/spreadsheetml/2006/main" count="4432" uniqueCount="1555">
  <si>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</si>
  <si>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</si>
  <si>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</si>
  <si>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</si>
  <si>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</si>
  <si>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</si>
  <si>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</si>
  <si>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</si>
  <si>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</si>
  <si>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</si>
  <si>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</si>
  <si>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</si>
  <si>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</si>
  <si>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</si>
  <si>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KUJAWSKO-POMORSKIE</t>
  </si>
  <si>
    <t>ŻNIŃSKI</t>
  </si>
  <si>
    <t>BARCIN</t>
  </si>
  <si>
    <t>99999</t>
  </si>
  <si>
    <t/>
  </si>
  <si>
    <t>INOWROCŁAWSKI</t>
  </si>
  <si>
    <t>6835374</t>
  </si>
  <si>
    <t>109332,109336</t>
  </si>
  <si>
    <t>0079409</t>
  </si>
  <si>
    <t>PIECHCIN</t>
  </si>
  <si>
    <t>11205</t>
  </si>
  <si>
    <t>UL. 11 LISTOPADA</t>
  </si>
  <si>
    <t>5050873</t>
  </si>
  <si>
    <t>104808</t>
  </si>
  <si>
    <t>BYDGOSKI</t>
  </si>
  <si>
    <t>BIAŁE BŁOTA</t>
  </si>
  <si>
    <t>0079496</t>
  </si>
  <si>
    <t>02614</t>
  </si>
  <si>
    <t>UL. CENTRALNA</t>
  </si>
  <si>
    <t>4977910</t>
  </si>
  <si>
    <t>128617</t>
  </si>
  <si>
    <t>0079510</t>
  </si>
  <si>
    <t>CIELE</t>
  </si>
  <si>
    <t>15239</t>
  </si>
  <si>
    <t>UL. OSIEDLE</t>
  </si>
  <si>
    <t>5878878</t>
  </si>
  <si>
    <t>104764</t>
  </si>
  <si>
    <t>0079639</t>
  </si>
  <si>
    <t>PRZYŁĘKI</t>
  </si>
  <si>
    <t>25294</t>
  </si>
  <si>
    <t>UL. ZABYTKOWA</t>
  </si>
  <si>
    <t>04434</t>
  </si>
  <si>
    <t>UL. DWORCOWA</t>
  </si>
  <si>
    <t>UL. SZKOLNA</t>
  </si>
  <si>
    <t>21970</t>
  </si>
  <si>
    <t>MOGILEŃSKI</t>
  </si>
  <si>
    <t>DĄBROWA</t>
  </si>
  <si>
    <t>8236453</t>
  </si>
  <si>
    <t>6041</t>
  </si>
  <si>
    <t>0083776</t>
  </si>
  <si>
    <t>SZCZEPANOWO</t>
  </si>
  <si>
    <t>2464491</t>
  </si>
  <si>
    <t>64955,64956</t>
  </si>
  <si>
    <t>DĄBROWA BISKUPIA</t>
  </si>
  <si>
    <t>0083842</t>
  </si>
  <si>
    <t>3840380</t>
  </si>
  <si>
    <t>53419</t>
  </si>
  <si>
    <t>0083925</t>
  </si>
  <si>
    <t>OŚNISZCZEWKO</t>
  </si>
  <si>
    <t>4274735</t>
  </si>
  <si>
    <t>53421</t>
  </si>
  <si>
    <t>0083954</t>
  </si>
  <si>
    <t>PARCHANIE</t>
  </si>
  <si>
    <t>4973692</t>
  </si>
  <si>
    <t>53422</t>
  </si>
  <si>
    <t>0083983</t>
  </si>
  <si>
    <t>PIERANIE</t>
  </si>
  <si>
    <t>5241777</t>
  </si>
  <si>
    <t>57121,57122</t>
  </si>
  <si>
    <t>DĄBROWA CHEŁMIŃSKA</t>
  </si>
  <si>
    <t>0084110</t>
  </si>
  <si>
    <t>CZARŻE</t>
  </si>
  <si>
    <t>02700</t>
  </si>
  <si>
    <t>UL. CHEŁMIŃSKA</t>
  </si>
  <si>
    <t>4031335</t>
  </si>
  <si>
    <t>57118,57119</t>
  </si>
  <si>
    <t>0084132</t>
  </si>
  <si>
    <t>20683</t>
  </si>
  <si>
    <t>UL. SPORTOWA</t>
  </si>
  <si>
    <t>6390023</t>
  </si>
  <si>
    <t>57124,57125</t>
  </si>
  <si>
    <t>0084244</t>
  </si>
  <si>
    <t>OSTROMECKO</t>
  </si>
  <si>
    <t>2487025</t>
  </si>
  <si>
    <t>83825</t>
  </si>
  <si>
    <t>DOBRCZ</t>
  </si>
  <si>
    <t>0084327</t>
  </si>
  <si>
    <t>BORÓWNO</t>
  </si>
  <si>
    <t>8426778</t>
  </si>
  <si>
    <t>83720,84109</t>
  </si>
  <si>
    <t>0084356</t>
  </si>
  <si>
    <t>03839</t>
  </si>
  <si>
    <t>UL. DŁUGA</t>
  </si>
  <si>
    <t>2386198</t>
  </si>
  <si>
    <t>83725,83726</t>
  </si>
  <si>
    <t>0084385</t>
  </si>
  <si>
    <t>KOTOMIERZ</t>
  </si>
  <si>
    <t>09372</t>
  </si>
  <si>
    <t>UL. KORONOWSKA</t>
  </si>
  <si>
    <t>4094996</t>
  </si>
  <si>
    <t>83738</t>
  </si>
  <si>
    <t>0084391</t>
  </si>
  <si>
    <t>KOZIELEC</t>
  </si>
  <si>
    <t>5687826</t>
  </si>
  <si>
    <t>83737</t>
  </si>
  <si>
    <t>0084497</t>
  </si>
  <si>
    <t>STRZELCE GÓRNE</t>
  </si>
  <si>
    <t>4287474</t>
  </si>
  <si>
    <t>82705,83808</t>
  </si>
  <si>
    <t>0084586</t>
  </si>
  <si>
    <t>WUDZYN</t>
  </si>
  <si>
    <t>25547</t>
  </si>
  <si>
    <t>UL. ZAMKOWA</t>
  </si>
  <si>
    <t>346099</t>
  </si>
  <si>
    <t>113791,71502,74010</t>
  </si>
  <si>
    <t>0084617</t>
  </si>
  <si>
    <t>KAROLEWO</t>
  </si>
  <si>
    <t>GĄSAWA</t>
  </si>
  <si>
    <t>0085189</t>
  </si>
  <si>
    <t>6006781</t>
  </si>
  <si>
    <t>114722,114732,114817,128694,128697</t>
  </si>
  <si>
    <t>26490</t>
  </si>
  <si>
    <t>UL. ŻNIŃSKA</t>
  </si>
  <si>
    <t>391670</t>
  </si>
  <si>
    <t>59798</t>
  </si>
  <si>
    <t>0085249</t>
  </si>
  <si>
    <t>LASKI WIELKIE</t>
  </si>
  <si>
    <t>5623979</t>
  </si>
  <si>
    <t>44283,44284</t>
  </si>
  <si>
    <t>GNIEWKOWO</t>
  </si>
  <si>
    <t>0085433</t>
  </si>
  <si>
    <t>GĄSKI</t>
  </si>
  <si>
    <t>358306</t>
  </si>
  <si>
    <t>44276</t>
  </si>
  <si>
    <t>0085485</t>
  </si>
  <si>
    <t>KIJEWO</t>
  </si>
  <si>
    <t>6962712</t>
  </si>
  <si>
    <t>44275</t>
  </si>
  <si>
    <t>0085539</t>
  </si>
  <si>
    <t>MURZYNNO</t>
  </si>
  <si>
    <t>6897029</t>
  </si>
  <si>
    <t>44278</t>
  </si>
  <si>
    <t>0085580</t>
  </si>
  <si>
    <t>SZADŁOWICE</t>
  </si>
  <si>
    <t>6580612</t>
  </si>
  <si>
    <t>3561</t>
  </si>
  <si>
    <t>INOWROCŁAW</t>
  </si>
  <si>
    <t>0085947</t>
  </si>
  <si>
    <t>GÓRA</t>
  </si>
  <si>
    <t>3586023</t>
  </si>
  <si>
    <t>3986</t>
  </si>
  <si>
    <t>0085976</t>
  </si>
  <si>
    <t>JAKSICE</t>
  </si>
  <si>
    <t>26708</t>
  </si>
  <si>
    <t>UL. SZOSA BYDGOSKA</t>
  </si>
  <si>
    <t>2211594</t>
  </si>
  <si>
    <t>3570</t>
  </si>
  <si>
    <t>0086177</t>
  </si>
  <si>
    <t>ORŁOWO</t>
  </si>
  <si>
    <t>6004985</t>
  </si>
  <si>
    <t>3571</t>
  </si>
  <si>
    <t>0086295</t>
  </si>
  <si>
    <t>TUPADŁY</t>
  </si>
  <si>
    <t>8237105</t>
  </si>
  <si>
    <t>3973</t>
  </si>
  <si>
    <t>0086310</t>
  </si>
  <si>
    <t>TURZANY</t>
  </si>
  <si>
    <t>6644240</t>
  </si>
  <si>
    <t>3378</t>
  </si>
  <si>
    <t>JANIKOWO</t>
  </si>
  <si>
    <t>0086355</t>
  </si>
  <si>
    <t>BRONIEWICE</t>
  </si>
  <si>
    <t>3266826</t>
  </si>
  <si>
    <t>4064</t>
  </si>
  <si>
    <t>0086421</t>
  </si>
  <si>
    <t>KOŁODZIEJEWO</t>
  </si>
  <si>
    <t>392535</t>
  </si>
  <si>
    <t>71000</t>
  </si>
  <si>
    <t>JANOWIEC WIELKOPOLSKI</t>
  </si>
  <si>
    <t>0086622</t>
  </si>
  <si>
    <t>LASKOWO</t>
  </si>
  <si>
    <t>393146</t>
  </si>
  <si>
    <t>119042</t>
  </si>
  <si>
    <t>0086680</t>
  </si>
  <si>
    <t>SARBINOWO DRUGIE</t>
  </si>
  <si>
    <t>5750747</t>
  </si>
  <si>
    <t>71034</t>
  </si>
  <si>
    <t>0086697</t>
  </si>
  <si>
    <t>ŚWIĄTKOWO</t>
  </si>
  <si>
    <t>2516561</t>
  </si>
  <si>
    <t>84631</t>
  </si>
  <si>
    <t>JEZIORA WIELKIE</t>
  </si>
  <si>
    <t>0086875</t>
  </si>
  <si>
    <t>4476600</t>
  </si>
  <si>
    <t>84418</t>
  </si>
  <si>
    <t>0087024</t>
  </si>
  <si>
    <t>RZESZYNEK</t>
  </si>
  <si>
    <t>6960460</t>
  </si>
  <si>
    <t>84426</t>
  </si>
  <si>
    <t>0087113</t>
  </si>
  <si>
    <t>WÓJCIN</t>
  </si>
  <si>
    <t>05635</t>
  </si>
  <si>
    <t>UL. GŁÓWNA</t>
  </si>
  <si>
    <t>12734</t>
  </si>
  <si>
    <t>UL. MICKIEWICZA</t>
  </si>
  <si>
    <t>NAKIELSKI</t>
  </si>
  <si>
    <t>KCYNIA</t>
  </si>
  <si>
    <t>8364616</t>
  </si>
  <si>
    <t>69425</t>
  </si>
  <si>
    <t>0088271</t>
  </si>
  <si>
    <t>PALMIEROWO</t>
  </si>
  <si>
    <t>7A</t>
  </si>
  <si>
    <t>3457574</t>
  </si>
  <si>
    <t>113642,122463</t>
  </si>
  <si>
    <t>0088489</t>
  </si>
  <si>
    <t>MYCIELEWO</t>
  </si>
  <si>
    <t>4096034</t>
  </si>
  <si>
    <t>62106</t>
  </si>
  <si>
    <t>KORONOWO</t>
  </si>
  <si>
    <t>0088756</t>
  </si>
  <si>
    <t>BUSZKOWO</t>
  </si>
  <si>
    <t>7650202</t>
  </si>
  <si>
    <t>75272,75276</t>
  </si>
  <si>
    <t>0089388</t>
  </si>
  <si>
    <t>WTELNO</t>
  </si>
  <si>
    <t>3521003</t>
  </si>
  <si>
    <t>59706</t>
  </si>
  <si>
    <t>KRUSZWICA</t>
  </si>
  <si>
    <t>0089419</t>
  </si>
  <si>
    <t>BACHORCE</t>
  </si>
  <si>
    <t>5559973</t>
  </si>
  <si>
    <t>58574</t>
  </si>
  <si>
    <t>0089454</t>
  </si>
  <si>
    <t>CHEŁMCE</t>
  </si>
  <si>
    <t>357202</t>
  </si>
  <si>
    <t>122963,55505</t>
  </si>
  <si>
    <t>0089678</t>
  </si>
  <si>
    <t>KOBYLNIKI</t>
  </si>
  <si>
    <t>358417</t>
  </si>
  <si>
    <t>54186</t>
  </si>
  <si>
    <t>0089804</t>
  </si>
  <si>
    <t>POLANOWICE</t>
  </si>
  <si>
    <t>358821</t>
  </si>
  <si>
    <t>70071</t>
  </si>
  <si>
    <t>0089856</t>
  </si>
  <si>
    <t>RACICE</t>
  </si>
  <si>
    <t>1829057</t>
  </si>
  <si>
    <t>58586</t>
  </si>
  <si>
    <t>0089900</t>
  </si>
  <si>
    <t>RUSINOWO</t>
  </si>
  <si>
    <t>3905130</t>
  </si>
  <si>
    <t>59718</t>
  </si>
  <si>
    <t>0090049</t>
  </si>
  <si>
    <t>WOLA WAPOWSKA</t>
  </si>
  <si>
    <t>KLONOWO</t>
  </si>
  <si>
    <t>4986836</t>
  </si>
  <si>
    <t>91257,91258</t>
  </si>
  <si>
    <t>ŁABISZYN</t>
  </si>
  <si>
    <t>0091037</t>
  </si>
  <si>
    <t>LUBOSTROŃ</t>
  </si>
  <si>
    <t>13A</t>
  </si>
  <si>
    <t>3713396</t>
  </si>
  <si>
    <t>54013,55275,59690,59771</t>
  </si>
  <si>
    <t>MOGILNO</t>
  </si>
  <si>
    <t>0091296</t>
  </si>
  <si>
    <t>BIELICE</t>
  </si>
  <si>
    <t>7152767</t>
  </si>
  <si>
    <t>23427</t>
  </si>
  <si>
    <t>0091758</t>
  </si>
  <si>
    <t>STRZELCE</t>
  </si>
  <si>
    <t>6197224</t>
  </si>
  <si>
    <t>7584,83477,83479,83480,83482</t>
  </si>
  <si>
    <t>0091801</t>
  </si>
  <si>
    <t>SZERZAWY</t>
  </si>
  <si>
    <t>7662945</t>
  </si>
  <si>
    <t>30239</t>
  </si>
  <si>
    <t>MROCZA</t>
  </si>
  <si>
    <t>0092137</t>
  </si>
  <si>
    <t>KOSOWO</t>
  </si>
  <si>
    <t>8874055</t>
  </si>
  <si>
    <t>29261</t>
  </si>
  <si>
    <t>0092290</t>
  </si>
  <si>
    <t>WITOSŁAW</t>
  </si>
  <si>
    <t>3713300</t>
  </si>
  <si>
    <t>47172,47175,47176,48551</t>
  </si>
  <si>
    <t>NAKŁO NAD NOTECIĄ</t>
  </si>
  <si>
    <t>0092396</t>
  </si>
  <si>
    <t>KARNOWO</t>
  </si>
  <si>
    <t>2177063</t>
  </si>
  <si>
    <t>55812</t>
  </si>
  <si>
    <t>0092427</t>
  </si>
  <si>
    <t>LUBASZCZ</t>
  </si>
  <si>
    <t>11A</t>
  </si>
  <si>
    <t>4351157</t>
  </si>
  <si>
    <t>58267,63389</t>
  </si>
  <si>
    <t>0092479</t>
  </si>
  <si>
    <t>PATEREK</t>
  </si>
  <si>
    <t>08306</t>
  </si>
  <si>
    <t>UL. KCYŃSKA</t>
  </si>
  <si>
    <t>6A</t>
  </si>
  <si>
    <t>7726913</t>
  </si>
  <si>
    <t>49536,49537</t>
  </si>
  <si>
    <t>0092491</t>
  </si>
  <si>
    <t>POTULICE</t>
  </si>
  <si>
    <t>6771173</t>
  </si>
  <si>
    <t>63391,64272</t>
  </si>
  <si>
    <t>0092539</t>
  </si>
  <si>
    <t>ŚLESIN</t>
  </si>
  <si>
    <t>17377</t>
  </si>
  <si>
    <t>UL. POWSTAŃCÓW WIELKOPOLSKICH</t>
  </si>
  <si>
    <t>350303</t>
  </si>
  <si>
    <t>58357,61679</t>
  </si>
  <si>
    <t>0092634</t>
  </si>
  <si>
    <t>WYSTĘP</t>
  </si>
  <si>
    <t>24048</t>
  </si>
  <si>
    <t>UL. WIEJSKA</t>
  </si>
  <si>
    <t>OSIELSKO</t>
  </si>
  <si>
    <t>4667730</t>
  </si>
  <si>
    <t>26135</t>
  </si>
  <si>
    <t>0093562</t>
  </si>
  <si>
    <t>NIEMCZ</t>
  </si>
  <si>
    <t>02498</t>
  </si>
  <si>
    <t>UL. BYDGOSKA</t>
  </si>
  <si>
    <t>4221904</t>
  </si>
  <si>
    <t>48737,48742</t>
  </si>
  <si>
    <t>0093600</t>
  </si>
  <si>
    <t>2038123</t>
  </si>
  <si>
    <t>26201</t>
  </si>
  <si>
    <t>0093645</t>
  </si>
  <si>
    <t>ŻOŁĘDOWO</t>
  </si>
  <si>
    <t>6133377</t>
  </si>
  <si>
    <t>40906,40912,40918</t>
  </si>
  <si>
    <t>PAKOŚĆ</t>
  </si>
  <si>
    <t>0093734</t>
  </si>
  <si>
    <t>KOŚCIELEC</t>
  </si>
  <si>
    <t>09546</t>
  </si>
  <si>
    <t>UL. KOŚCIELNA</t>
  </si>
  <si>
    <t>25133</t>
  </si>
  <si>
    <t>4158496</t>
  </si>
  <si>
    <t>57079,57081</t>
  </si>
  <si>
    <t>ROGOWO</t>
  </si>
  <si>
    <t>0094219</t>
  </si>
  <si>
    <t>GOŚCIESZYN</t>
  </si>
  <si>
    <t>3586130</t>
  </si>
  <si>
    <t>40139</t>
  </si>
  <si>
    <t>0094290</t>
  </si>
  <si>
    <t>MIĘCIERZYN</t>
  </si>
  <si>
    <t>7790648</t>
  </si>
  <si>
    <t>44560,59568</t>
  </si>
  <si>
    <t>0094320</t>
  </si>
  <si>
    <t>6005094</t>
  </si>
  <si>
    <t>128043</t>
  </si>
  <si>
    <t>ROJEWO</t>
  </si>
  <si>
    <t>0094538</t>
  </si>
  <si>
    <t>LISZKOWO</t>
  </si>
  <si>
    <t>4031961</t>
  </si>
  <si>
    <t>109658</t>
  </si>
  <si>
    <t>0094633</t>
  </si>
  <si>
    <t>ROJEWICE</t>
  </si>
  <si>
    <t>347717</t>
  </si>
  <si>
    <t>109652</t>
  </si>
  <si>
    <t>0094640</t>
  </si>
  <si>
    <t>4160079</t>
  </si>
  <si>
    <t>109660</t>
  </si>
  <si>
    <t>348084</t>
  </si>
  <si>
    <t>128042</t>
  </si>
  <si>
    <t>0094662</t>
  </si>
  <si>
    <t>ŚCIBORZE</t>
  </si>
  <si>
    <t>SADKI</t>
  </si>
  <si>
    <t>2315594</t>
  </si>
  <si>
    <t>55729</t>
  </si>
  <si>
    <t>0094774</t>
  </si>
  <si>
    <t>DĘBOWO</t>
  </si>
  <si>
    <t>01624</t>
  </si>
  <si>
    <t>UL. BOHATERÓW</t>
  </si>
  <si>
    <t>7407188</t>
  </si>
  <si>
    <t>55728</t>
  </si>
  <si>
    <t>0094870</t>
  </si>
  <si>
    <t>8873709</t>
  </si>
  <si>
    <t>122064,58468,58503</t>
  </si>
  <si>
    <t>0094892</t>
  </si>
  <si>
    <t>SAMOSTRZEL</t>
  </si>
  <si>
    <t>351776</t>
  </si>
  <si>
    <t>56044,56164,56497</t>
  </si>
  <si>
    <t>6388834</t>
  </si>
  <si>
    <t>18835</t>
  </si>
  <si>
    <t>SICIENKO</t>
  </si>
  <si>
    <t>0095420</t>
  </si>
  <si>
    <t>KRUSZYN</t>
  </si>
  <si>
    <t>8810572</t>
  </si>
  <si>
    <t>21605</t>
  </si>
  <si>
    <t>STRZELNO</t>
  </si>
  <si>
    <t>0096425</t>
  </si>
  <si>
    <t>CIECHRZ</t>
  </si>
  <si>
    <t>354225</t>
  </si>
  <si>
    <t>21607</t>
  </si>
  <si>
    <t>0096514</t>
  </si>
  <si>
    <t>MARKOWICE</t>
  </si>
  <si>
    <t>2500913</t>
  </si>
  <si>
    <t>21603</t>
  </si>
  <si>
    <t>0096661</t>
  </si>
  <si>
    <t>STODOŁY</t>
  </si>
  <si>
    <t>4666458</t>
  </si>
  <si>
    <t>21604</t>
  </si>
  <si>
    <t>0096715</t>
  </si>
  <si>
    <t>WRONOWY</t>
  </si>
  <si>
    <t>2324753</t>
  </si>
  <si>
    <t>119560,48766</t>
  </si>
  <si>
    <t>SZUBIN</t>
  </si>
  <si>
    <t>0096840</t>
  </si>
  <si>
    <t>KOŁACZKOWO</t>
  </si>
  <si>
    <t>7598022</t>
  </si>
  <si>
    <t>60748,60858</t>
  </si>
  <si>
    <t>0096862</t>
  </si>
  <si>
    <t>KOWALEWO</t>
  </si>
  <si>
    <t>6453170</t>
  </si>
  <si>
    <t>41048</t>
  </si>
  <si>
    <t>0096879</t>
  </si>
  <si>
    <t>KRÓLIKOWO</t>
  </si>
  <si>
    <t>6389486</t>
  </si>
  <si>
    <t>60448,60613</t>
  </si>
  <si>
    <t>0096980</t>
  </si>
  <si>
    <t>RYNARZEWO</t>
  </si>
  <si>
    <t>21271</t>
  </si>
  <si>
    <t>UL. STRAŻACKA</t>
  </si>
  <si>
    <t>7663476</t>
  </si>
  <si>
    <t>41050</t>
  </si>
  <si>
    <t>0097130</t>
  </si>
  <si>
    <t>TUR</t>
  </si>
  <si>
    <t>8427930</t>
  </si>
  <si>
    <t>55765</t>
  </si>
  <si>
    <t>ZŁOTNIKI KUJAWSKIE</t>
  </si>
  <si>
    <t>0100256</t>
  </si>
  <si>
    <t>GNIEWKÓWIEC</t>
  </si>
  <si>
    <t>7088724</t>
  </si>
  <si>
    <t>55770,90930</t>
  </si>
  <si>
    <t>0100345</t>
  </si>
  <si>
    <t>LISEWO KOŚCIELNE</t>
  </si>
  <si>
    <t>3649127</t>
  </si>
  <si>
    <t>55772,74569</t>
  </si>
  <si>
    <t>0100470</t>
  </si>
  <si>
    <t>TUCZNO</t>
  </si>
  <si>
    <t>15562</t>
  </si>
  <si>
    <t>UL. PAKOSKA</t>
  </si>
  <si>
    <t>7968512</t>
  </si>
  <si>
    <t>55767</t>
  </si>
  <si>
    <t>0100492</t>
  </si>
  <si>
    <t>5675249</t>
  </si>
  <si>
    <t>55764</t>
  </si>
  <si>
    <t>3969117</t>
  </si>
  <si>
    <t>87537,87559</t>
  </si>
  <si>
    <t>ŻNIN</t>
  </si>
  <si>
    <t>0100523</t>
  </si>
  <si>
    <t>BOŻEJEWICE</t>
  </si>
  <si>
    <t>8108256</t>
  </si>
  <si>
    <t>84855</t>
  </si>
  <si>
    <t>0100552</t>
  </si>
  <si>
    <t>BRZYSKORZYSTEW</t>
  </si>
  <si>
    <t>2144062</t>
  </si>
  <si>
    <t>84389</t>
  </si>
  <si>
    <t>0100612</t>
  </si>
  <si>
    <t>GORZYCE</t>
  </si>
  <si>
    <t>3521121</t>
  </si>
  <si>
    <t>84131</t>
  </si>
  <si>
    <t>0100641</t>
  </si>
  <si>
    <t>JANUSZKOWO</t>
  </si>
  <si>
    <t>3905457</t>
  </si>
  <si>
    <t>55097,55411</t>
  </si>
  <si>
    <t>BRODNICKI</t>
  </si>
  <si>
    <t>BOBROWO</t>
  </si>
  <si>
    <t>0840600</t>
  </si>
  <si>
    <t>GRUDZIĄDZKI</t>
  </si>
  <si>
    <t>6517114</t>
  </si>
  <si>
    <t>51808</t>
  </si>
  <si>
    <t>0840697</t>
  </si>
  <si>
    <t>DRUŻYNY</t>
  </si>
  <si>
    <t>332446</t>
  </si>
  <si>
    <t>52420</t>
  </si>
  <si>
    <t>0840734</t>
  </si>
  <si>
    <t>KRUSZYNY</t>
  </si>
  <si>
    <t>3394581</t>
  </si>
  <si>
    <t>52526</t>
  </si>
  <si>
    <t>0840792</t>
  </si>
  <si>
    <t>MAŁKI</t>
  </si>
  <si>
    <t>2408405</t>
  </si>
  <si>
    <t>54316</t>
  </si>
  <si>
    <t>0840823</t>
  </si>
  <si>
    <t>NIEŻYWIĘĆ</t>
  </si>
  <si>
    <t>8426063</t>
  </si>
  <si>
    <t>90756</t>
  </si>
  <si>
    <t>BRODNICA</t>
  </si>
  <si>
    <t>0840929</t>
  </si>
  <si>
    <t>CIELĘTA</t>
  </si>
  <si>
    <t>2326304</t>
  </si>
  <si>
    <t>80004</t>
  </si>
  <si>
    <t>0840964</t>
  </si>
  <si>
    <t>GORCZENICA</t>
  </si>
  <si>
    <t>5739028</t>
  </si>
  <si>
    <t>80005</t>
  </si>
  <si>
    <t>0840987</t>
  </si>
  <si>
    <t>GORTATOWO</t>
  </si>
  <si>
    <t>331350</t>
  </si>
  <si>
    <t>80008</t>
  </si>
  <si>
    <t>0841202</t>
  </si>
  <si>
    <t>SZABDA</t>
  </si>
  <si>
    <t>4539473</t>
  </si>
  <si>
    <t>80006</t>
  </si>
  <si>
    <t>0841231</t>
  </si>
  <si>
    <t>SZCZUKA</t>
  </si>
  <si>
    <t>2509553</t>
  </si>
  <si>
    <t>19748</t>
  </si>
  <si>
    <t>BRZOZIE</t>
  </si>
  <si>
    <t>0841260</t>
  </si>
  <si>
    <t>51B</t>
  </si>
  <si>
    <t>7535960</t>
  </si>
  <si>
    <t>19749</t>
  </si>
  <si>
    <t>51C</t>
  </si>
  <si>
    <t>3266657</t>
  </si>
  <si>
    <t>19750</t>
  </si>
  <si>
    <t>0841283</t>
  </si>
  <si>
    <t>JAJKOWO</t>
  </si>
  <si>
    <t>2284247</t>
  </si>
  <si>
    <t>19747</t>
  </si>
  <si>
    <t>0841426</t>
  </si>
  <si>
    <t>WIELKIE LEŹNO</t>
  </si>
  <si>
    <t>4287695</t>
  </si>
  <si>
    <t>32013</t>
  </si>
  <si>
    <t>CHEŁMIŃSKI</t>
  </si>
  <si>
    <t>CHEŁMNO</t>
  </si>
  <si>
    <t>0841604</t>
  </si>
  <si>
    <t>KOLNO</t>
  </si>
  <si>
    <t>4985936</t>
  </si>
  <si>
    <t>34606</t>
  </si>
  <si>
    <t>0841627</t>
  </si>
  <si>
    <t>MAŁE ŁUNAWY</t>
  </si>
  <si>
    <t>2141779</t>
  </si>
  <si>
    <t>31831</t>
  </si>
  <si>
    <t>0841691</t>
  </si>
  <si>
    <t>PODWIESK</t>
  </si>
  <si>
    <t>336630</t>
  </si>
  <si>
    <t>44521,44522</t>
  </si>
  <si>
    <t>0841700</t>
  </si>
  <si>
    <t>STAROGRÓD</t>
  </si>
  <si>
    <t>363551</t>
  </si>
  <si>
    <t>86759</t>
  </si>
  <si>
    <t>TORUŃSKI</t>
  </si>
  <si>
    <t>CHEŁMŻA</t>
  </si>
  <si>
    <t>0841780</t>
  </si>
  <si>
    <t>BRĄCHNÓWKO</t>
  </si>
  <si>
    <t>5941266</t>
  </si>
  <si>
    <t>79960</t>
  </si>
  <si>
    <t>0841857</t>
  </si>
  <si>
    <t>GŁUCHOWO</t>
  </si>
  <si>
    <t>365165</t>
  </si>
  <si>
    <t>90180</t>
  </si>
  <si>
    <t>0841892</t>
  </si>
  <si>
    <t>GRZYWNA</t>
  </si>
  <si>
    <t>362872</t>
  </si>
  <si>
    <t>79389</t>
  </si>
  <si>
    <t>0841998</t>
  </si>
  <si>
    <t>KOŃCZEWICE</t>
  </si>
  <si>
    <t>6579094</t>
  </si>
  <si>
    <t>80644</t>
  </si>
  <si>
    <t>0842153</t>
  </si>
  <si>
    <t>PLUSKOWĘSY</t>
  </si>
  <si>
    <t>5496850</t>
  </si>
  <si>
    <t>79714</t>
  </si>
  <si>
    <t>0842265</t>
  </si>
  <si>
    <t>ZELGNO</t>
  </si>
  <si>
    <t>4287769</t>
  </si>
  <si>
    <t>5086</t>
  </si>
  <si>
    <t>GOLUBSKO-DOBRZYŃSKI</t>
  </si>
  <si>
    <t>CIECHOCIN</t>
  </si>
  <si>
    <t>0842271</t>
  </si>
  <si>
    <t>8044862</t>
  </si>
  <si>
    <t>5113</t>
  </si>
  <si>
    <t>0842489</t>
  </si>
  <si>
    <t>NOWA WIEŚ</t>
  </si>
  <si>
    <t>7586597</t>
  </si>
  <si>
    <t>5104</t>
  </si>
  <si>
    <t>0842532</t>
  </si>
  <si>
    <t>ŚWIĘTOSŁAW</t>
  </si>
  <si>
    <t>2199088</t>
  </si>
  <si>
    <t>110229,110231</t>
  </si>
  <si>
    <t>WĄBRZESKI</t>
  </si>
  <si>
    <t>DĘBOWA ŁĄKA</t>
  </si>
  <si>
    <t>0842549</t>
  </si>
  <si>
    <t>5049638</t>
  </si>
  <si>
    <t>65267,74670,75128</t>
  </si>
  <si>
    <t>379678</t>
  </si>
  <si>
    <t>106680</t>
  </si>
  <si>
    <t>0842638</t>
  </si>
  <si>
    <t>ŁOBDOWO</t>
  </si>
  <si>
    <t>8300751</t>
  </si>
  <si>
    <t>107583</t>
  </si>
  <si>
    <t>0842762</t>
  </si>
  <si>
    <t>WIELKIE RADOWISKA</t>
  </si>
  <si>
    <t>341309</t>
  </si>
  <si>
    <t>82913</t>
  </si>
  <si>
    <t>GOLUB-DOBRZYŃ</t>
  </si>
  <si>
    <t>0842905</t>
  </si>
  <si>
    <t>GAŁCZEWO</t>
  </si>
  <si>
    <t>341963</t>
  </si>
  <si>
    <t>82413</t>
  </si>
  <si>
    <t>0842934</t>
  </si>
  <si>
    <t>LISEWO</t>
  </si>
  <si>
    <t>2516198</t>
  </si>
  <si>
    <t>82948</t>
  </si>
  <si>
    <t>0843081</t>
  </si>
  <si>
    <t>NOWOGRÓD</t>
  </si>
  <si>
    <t>8490644</t>
  </si>
  <si>
    <t>82951</t>
  </si>
  <si>
    <t>0843129</t>
  </si>
  <si>
    <t>OSTROWITE</t>
  </si>
  <si>
    <t>7599779</t>
  </si>
  <si>
    <t>82958</t>
  </si>
  <si>
    <t>0843359</t>
  </si>
  <si>
    <t>SOKOŁOWO</t>
  </si>
  <si>
    <t>342995</t>
  </si>
  <si>
    <t>82954</t>
  </si>
  <si>
    <t>0843371</t>
  </si>
  <si>
    <t>WĘGIERSK</t>
  </si>
  <si>
    <t>8171850</t>
  </si>
  <si>
    <t>82955</t>
  </si>
  <si>
    <t>0843388</t>
  </si>
  <si>
    <t>WROCKI</t>
  </si>
  <si>
    <t>331944</t>
  </si>
  <si>
    <t>9358</t>
  </si>
  <si>
    <t>GÓRZNO</t>
  </si>
  <si>
    <t>0843520</t>
  </si>
  <si>
    <t>GOŁKOWO</t>
  </si>
  <si>
    <t>5623157</t>
  </si>
  <si>
    <t>9371</t>
  </si>
  <si>
    <t>0843543</t>
  </si>
  <si>
    <t>MIESIĄCZKOWO</t>
  </si>
  <si>
    <t>332340</t>
  </si>
  <si>
    <t>55107</t>
  </si>
  <si>
    <t>BARTNICZKA</t>
  </si>
  <si>
    <t>0843780</t>
  </si>
  <si>
    <t>JASTRZĘBIE</t>
  </si>
  <si>
    <t>7853107</t>
  </si>
  <si>
    <t>52358</t>
  </si>
  <si>
    <t>0843862</t>
  </si>
  <si>
    <t>NOWE ŚWIERCZYNY</t>
  </si>
  <si>
    <t>327987</t>
  </si>
  <si>
    <t>51944</t>
  </si>
  <si>
    <t>0843879</t>
  </si>
  <si>
    <t>RADOSZKI</t>
  </si>
  <si>
    <t>64A</t>
  </si>
  <si>
    <t>3967563</t>
  </si>
  <si>
    <t>110986,111149</t>
  </si>
  <si>
    <t>GRUDZIĄDZ</t>
  </si>
  <si>
    <t>0844264</t>
  </si>
  <si>
    <t>MOKRE</t>
  </si>
  <si>
    <t>7471385</t>
  </si>
  <si>
    <t>111150,111725</t>
  </si>
  <si>
    <t>0844293</t>
  </si>
  <si>
    <t>PIASKI</t>
  </si>
  <si>
    <t>338996</t>
  </si>
  <si>
    <t>111035,111731</t>
  </si>
  <si>
    <t>0844347</t>
  </si>
  <si>
    <t>SZTYNWAG</t>
  </si>
  <si>
    <t>8426022</t>
  </si>
  <si>
    <t>83898</t>
  </si>
  <si>
    <t>0844360</t>
  </si>
  <si>
    <t>SOSNÓWKA</t>
  </si>
  <si>
    <t>7663464</t>
  </si>
  <si>
    <t>111024,111727</t>
  </si>
  <si>
    <t>0844420</t>
  </si>
  <si>
    <t>WAŁDOWO SZLACHECKIE</t>
  </si>
  <si>
    <t>0844436</t>
  </si>
  <si>
    <t>WĘGROWO</t>
  </si>
  <si>
    <t>338838</t>
  </si>
  <si>
    <t>127807</t>
  </si>
  <si>
    <t>3905474</t>
  </si>
  <si>
    <t>86559</t>
  </si>
  <si>
    <t>0844494</t>
  </si>
  <si>
    <t>DUSOCIN</t>
  </si>
  <si>
    <t>2309742</t>
  </si>
  <si>
    <t>53641</t>
  </si>
  <si>
    <t>GRUTA</t>
  </si>
  <si>
    <t>0844519</t>
  </si>
  <si>
    <t>BOGUSZEWO</t>
  </si>
  <si>
    <t xml:space="preserve">28/29 </t>
  </si>
  <si>
    <t>5879723</t>
  </si>
  <si>
    <t>108726,108727</t>
  </si>
  <si>
    <t>0844554</t>
  </si>
  <si>
    <t>5368493</t>
  </si>
  <si>
    <t>53644</t>
  </si>
  <si>
    <t>0844608</t>
  </si>
  <si>
    <t>NICWAŁD</t>
  </si>
  <si>
    <t>7663046</t>
  </si>
  <si>
    <t>53643</t>
  </si>
  <si>
    <t>0844650</t>
  </si>
  <si>
    <t>PLEMIĘTA</t>
  </si>
  <si>
    <t>9000803</t>
  </si>
  <si>
    <t>53642</t>
  </si>
  <si>
    <t>0844672</t>
  </si>
  <si>
    <t>SŁUP</t>
  </si>
  <si>
    <t>329626</t>
  </si>
  <si>
    <t>43872</t>
  </si>
  <si>
    <t>JABŁONOWO POMORSKIE</t>
  </si>
  <si>
    <t>0844778</t>
  </si>
  <si>
    <t>GÓRALE</t>
  </si>
  <si>
    <t>3841853</t>
  </si>
  <si>
    <t>79205</t>
  </si>
  <si>
    <t>0844873</t>
  </si>
  <si>
    <t>PŁOWĘŻ</t>
  </si>
  <si>
    <t>8108949</t>
  </si>
  <si>
    <t>122560</t>
  </si>
  <si>
    <t>KIJEWO KRÓLEWSKIE</t>
  </si>
  <si>
    <t>0844910</t>
  </si>
  <si>
    <t>BRZOZOWO</t>
  </si>
  <si>
    <t>5687073</t>
  </si>
  <si>
    <t>122674,122675</t>
  </si>
  <si>
    <t>0844940</t>
  </si>
  <si>
    <t>23768</t>
  </si>
  <si>
    <t>UL. ŚW. WAWRZYŃCA</t>
  </si>
  <si>
    <t>9000846</t>
  </si>
  <si>
    <t>127680</t>
  </si>
  <si>
    <t>0845045</t>
  </si>
  <si>
    <t>TRZEBCZ SZLACHECKI</t>
  </si>
  <si>
    <t>8173332</t>
  </si>
  <si>
    <t>122564</t>
  </si>
  <si>
    <t>0845080</t>
  </si>
  <si>
    <t>TRZEBCZYK</t>
  </si>
  <si>
    <t>8107664</t>
  </si>
  <si>
    <t>69399</t>
  </si>
  <si>
    <t>KOWALEWO POMORSKIE</t>
  </si>
  <si>
    <t>0845252</t>
  </si>
  <si>
    <t>MLEWO</t>
  </si>
  <si>
    <t>3458372</t>
  </si>
  <si>
    <t>69395</t>
  </si>
  <si>
    <t>0845312</t>
  </si>
  <si>
    <t xml:space="preserve">22A </t>
  </si>
  <si>
    <t>4414591</t>
  </si>
  <si>
    <t>69389</t>
  </si>
  <si>
    <t>0845387</t>
  </si>
  <si>
    <t>WIELKA ŁĄKA</t>
  </si>
  <si>
    <t>342830</t>
  </si>
  <si>
    <t>69376</t>
  </si>
  <si>
    <t>0845418</t>
  </si>
  <si>
    <t>WIELKIE RYCHNOWO</t>
  </si>
  <si>
    <t>6960454</t>
  </si>
  <si>
    <t>126839,55255</t>
  </si>
  <si>
    <t>KSIĄŻKI</t>
  </si>
  <si>
    <t>0845476</t>
  </si>
  <si>
    <t>341016</t>
  </si>
  <si>
    <t>59013</t>
  </si>
  <si>
    <t>0846122</t>
  </si>
  <si>
    <t>KRUSIN</t>
  </si>
  <si>
    <t>6389836</t>
  </si>
  <si>
    <t>80721</t>
  </si>
  <si>
    <t>0846151</t>
  </si>
  <si>
    <t>22902</t>
  </si>
  <si>
    <t>UL. TORUŃSKA</t>
  </si>
  <si>
    <t>5752316</t>
  </si>
  <si>
    <t>81213</t>
  </si>
  <si>
    <t>4096688</t>
  </si>
  <si>
    <t>58567,75080</t>
  </si>
  <si>
    <t>LUBICZ</t>
  </si>
  <si>
    <t>0846270</t>
  </si>
  <si>
    <t>GRĘBOCIN</t>
  </si>
  <si>
    <t>3521110</t>
  </si>
  <si>
    <t>18952,18969,18973</t>
  </si>
  <si>
    <t>0846286</t>
  </si>
  <si>
    <t>GRONOWO</t>
  </si>
  <si>
    <t>8108400</t>
  </si>
  <si>
    <t>52978</t>
  </si>
  <si>
    <t>8810789</t>
  </si>
  <si>
    <t>52962</t>
  </si>
  <si>
    <t>0846369</t>
  </si>
  <si>
    <t>LUBICZ DOLNY</t>
  </si>
  <si>
    <t>7789020</t>
  </si>
  <si>
    <t>52996</t>
  </si>
  <si>
    <t>0846406</t>
  </si>
  <si>
    <t>MŁYNIEC PIERWSZY</t>
  </si>
  <si>
    <t>2322893</t>
  </si>
  <si>
    <t>52961</t>
  </si>
  <si>
    <t>0846441</t>
  </si>
  <si>
    <t>ZŁOTORIA</t>
  </si>
  <si>
    <t>17088</t>
  </si>
  <si>
    <t>UL. POMORSKA</t>
  </si>
  <si>
    <t>6707689</t>
  </si>
  <si>
    <t>28688</t>
  </si>
  <si>
    <t>ŁASIN</t>
  </si>
  <si>
    <t>0846501</t>
  </si>
  <si>
    <t>JANKOWICE</t>
  </si>
  <si>
    <t>8618686</t>
  </si>
  <si>
    <t>28685</t>
  </si>
  <si>
    <t>0846613</t>
  </si>
  <si>
    <t>SZONOWO SZLACHECKIE</t>
  </si>
  <si>
    <t>6706997</t>
  </si>
  <si>
    <t>28683</t>
  </si>
  <si>
    <t>0846665</t>
  </si>
  <si>
    <t>WYDRZNO</t>
  </si>
  <si>
    <t>4159480</t>
  </si>
  <si>
    <t>28681</t>
  </si>
  <si>
    <t>0846688</t>
  </si>
  <si>
    <t>ZAWDA</t>
  </si>
  <si>
    <t>8810659</t>
  </si>
  <si>
    <t>80295</t>
  </si>
  <si>
    <t>ŁUBIANKA</t>
  </si>
  <si>
    <t>0846731</t>
  </si>
  <si>
    <t>BRĄCHNOWO</t>
  </si>
  <si>
    <t>05527</t>
  </si>
  <si>
    <t>UL. GIMNAZJALNA</t>
  </si>
  <si>
    <t>7344192</t>
  </si>
  <si>
    <t>75319</t>
  </si>
  <si>
    <t>0846760</t>
  </si>
  <si>
    <t>PIGŻA</t>
  </si>
  <si>
    <t>4287046</t>
  </si>
  <si>
    <t>75318</t>
  </si>
  <si>
    <t>0846790</t>
  </si>
  <si>
    <t>WARSZEWICE</t>
  </si>
  <si>
    <t>25857</t>
  </si>
  <si>
    <t>UL. ZAWISZY CZARNEGO</t>
  </si>
  <si>
    <t>8681410</t>
  </si>
  <si>
    <t>42137</t>
  </si>
  <si>
    <t>0846808</t>
  </si>
  <si>
    <t>WYBCZ</t>
  </si>
  <si>
    <t>27348</t>
  </si>
  <si>
    <t>UL. M. KONOPNICKIEJ</t>
  </si>
  <si>
    <t>5802471</t>
  </si>
  <si>
    <t>106637</t>
  </si>
  <si>
    <t>ŁYSOMICE</t>
  </si>
  <si>
    <t>0846926</t>
  </si>
  <si>
    <t>23682</t>
  </si>
  <si>
    <t>UL. WARSZAWSKA</t>
  </si>
  <si>
    <t>2054686</t>
  </si>
  <si>
    <t>106934</t>
  </si>
  <si>
    <t>2391172</t>
  </si>
  <si>
    <t>83923</t>
  </si>
  <si>
    <t>0846932</t>
  </si>
  <si>
    <t>OSTASZEWO</t>
  </si>
  <si>
    <t>3586685</t>
  </si>
  <si>
    <t>83924</t>
  </si>
  <si>
    <t>0846990</t>
  </si>
  <si>
    <t>ŚWIERCZYNKI</t>
  </si>
  <si>
    <t>7279515</t>
  </si>
  <si>
    <t>107120,107125</t>
  </si>
  <si>
    <t>0847015</t>
  </si>
  <si>
    <t>TURZNO</t>
  </si>
  <si>
    <t>15710</t>
  </si>
  <si>
    <t>UL. PARKOWA</t>
  </si>
  <si>
    <t>OBROWO</t>
  </si>
  <si>
    <t>3967507</t>
  </si>
  <si>
    <t>58320</t>
  </si>
  <si>
    <t>0847363</t>
  </si>
  <si>
    <t>DOBRZEJEWICE</t>
  </si>
  <si>
    <t>57A</t>
  </si>
  <si>
    <t>4795838</t>
  </si>
  <si>
    <t>83883,83884</t>
  </si>
  <si>
    <t>57B</t>
  </si>
  <si>
    <t>372025</t>
  </si>
  <si>
    <t>58316</t>
  </si>
  <si>
    <t>0847481</t>
  </si>
  <si>
    <t>ŁĄŻYN</t>
  </si>
  <si>
    <t>2504639</t>
  </si>
  <si>
    <t>119193,83885</t>
  </si>
  <si>
    <t>0847587</t>
  </si>
  <si>
    <t>OSIEK NAD WISŁĄ</t>
  </si>
  <si>
    <t>UL. LEŚNA</t>
  </si>
  <si>
    <t>8873736</t>
  </si>
  <si>
    <t>88197</t>
  </si>
  <si>
    <t>0847788</t>
  </si>
  <si>
    <t>ZĘBOWO</t>
  </si>
  <si>
    <t>5993611</t>
  </si>
  <si>
    <t>34797,35051</t>
  </si>
  <si>
    <t>OSIEK</t>
  </si>
  <si>
    <t>0847877</t>
  </si>
  <si>
    <t>4591754</t>
  </si>
  <si>
    <t>34799</t>
  </si>
  <si>
    <t>0847890</t>
  </si>
  <si>
    <t>STRZYGI</t>
  </si>
  <si>
    <t>4859552</t>
  </si>
  <si>
    <t>81163</t>
  </si>
  <si>
    <t>PAPOWO BISKUPIE</t>
  </si>
  <si>
    <t>0847972</t>
  </si>
  <si>
    <t>DUBIELNO</t>
  </si>
  <si>
    <t>5752381</t>
  </si>
  <si>
    <t>81162</t>
  </si>
  <si>
    <t>0848121</t>
  </si>
  <si>
    <t>127A</t>
  </si>
  <si>
    <t>7598917</t>
  </si>
  <si>
    <t>81164</t>
  </si>
  <si>
    <t>0848196</t>
  </si>
  <si>
    <t>ZEGARTOWICE</t>
  </si>
  <si>
    <t>2069001</t>
  </si>
  <si>
    <t>47506</t>
  </si>
  <si>
    <t>PŁUŻNICA</t>
  </si>
  <si>
    <t>0848316</t>
  </si>
  <si>
    <t>NOWA WIEŚ KRÓLEWSKA</t>
  </si>
  <si>
    <t>N</t>
  </si>
  <si>
    <t>4535869</t>
  </si>
  <si>
    <t>85160</t>
  </si>
  <si>
    <t>0848374</t>
  </si>
  <si>
    <t>2497529</t>
  </si>
  <si>
    <t>109920</t>
  </si>
  <si>
    <t>0848411</t>
  </si>
  <si>
    <t>WIEWIÓRKI</t>
  </si>
  <si>
    <t>2391027</t>
  </si>
  <si>
    <t>122231,122291</t>
  </si>
  <si>
    <t>RADOMIN</t>
  </si>
  <si>
    <t>0848434</t>
  </si>
  <si>
    <t>DULSK</t>
  </si>
  <si>
    <t>28A</t>
  </si>
  <si>
    <t>341810</t>
  </si>
  <si>
    <t>111395</t>
  </si>
  <si>
    <t>0848523</t>
  </si>
  <si>
    <t>PŁONNE</t>
  </si>
  <si>
    <t>5495832</t>
  </si>
  <si>
    <t>6678</t>
  </si>
  <si>
    <t>0848546</t>
  </si>
  <si>
    <t>8554483</t>
  </si>
  <si>
    <t>6705</t>
  </si>
  <si>
    <t>339981</t>
  </si>
  <si>
    <t>61341</t>
  </si>
  <si>
    <t>ROGÓŹNO</t>
  </si>
  <si>
    <t>0848820</t>
  </si>
  <si>
    <t>BIAŁOCHOWO</t>
  </si>
  <si>
    <t>7917951</t>
  </si>
  <si>
    <t>61329,75432</t>
  </si>
  <si>
    <t>0848919</t>
  </si>
  <si>
    <t>91A</t>
  </si>
  <si>
    <t>4987023</t>
  </si>
  <si>
    <t>61335</t>
  </si>
  <si>
    <t>0848954</t>
  </si>
  <si>
    <t>SZEMBRUCZEK</t>
  </si>
  <si>
    <t>STOLNO</t>
  </si>
  <si>
    <t>8987542</t>
  </si>
  <si>
    <t>110435,110436</t>
  </si>
  <si>
    <t>0849110</t>
  </si>
  <si>
    <t>ROBAKOWO</t>
  </si>
  <si>
    <t>6262141</t>
  </si>
  <si>
    <t>105962,105963</t>
  </si>
  <si>
    <t>0849149</t>
  </si>
  <si>
    <t>5496904</t>
  </si>
  <si>
    <t>104785</t>
  </si>
  <si>
    <t>0849178</t>
  </si>
  <si>
    <t>WABCZ</t>
  </si>
  <si>
    <t>7026164</t>
  </si>
  <si>
    <t>104498</t>
  </si>
  <si>
    <t>ŚWIECIE NAD OSĄ</t>
  </si>
  <si>
    <t>0849209</t>
  </si>
  <si>
    <t>BURSZTYNOWO</t>
  </si>
  <si>
    <t>3586611</t>
  </si>
  <si>
    <t>104499</t>
  </si>
  <si>
    <t>0849238</t>
  </si>
  <si>
    <t>LINOWO</t>
  </si>
  <si>
    <t>3905668</t>
  </si>
  <si>
    <t>104497</t>
  </si>
  <si>
    <t>0849244</t>
  </si>
  <si>
    <t>LISNOWO</t>
  </si>
  <si>
    <t>8554024</t>
  </si>
  <si>
    <t>109548,109554</t>
  </si>
  <si>
    <t>0849333</t>
  </si>
  <si>
    <t>4655198</t>
  </si>
  <si>
    <t>14356</t>
  </si>
  <si>
    <t>ŚWIEDZIEBNIA</t>
  </si>
  <si>
    <t>0849391</t>
  </si>
  <si>
    <t>JANOWO</t>
  </si>
  <si>
    <t xml:space="preserve">145A </t>
  </si>
  <si>
    <t>1823424</t>
  </si>
  <si>
    <t>91968</t>
  </si>
  <si>
    <t>0849540</t>
  </si>
  <si>
    <t>MICHAŁKI</t>
  </si>
  <si>
    <t>6834664</t>
  </si>
  <si>
    <t>91969</t>
  </si>
  <si>
    <t>0849570</t>
  </si>
  <si>
    <t>ZASADY NOWE</t>
  </si>
  <si>
    <t>2166902</t>
  </si>
  <si>
    <t>14353</t>
  </si>
  <si>
    <t>0849675</t>
  </si>
  <si>
    <t>6962557</t>
  </si>
  <si>
    <t>14357</t>
  </si>
  <si>
    <t>51A</t>
  </si>
  <si>
    <t>2371547</t>
  </si>
  <si>
    <t>5374</t>
  </si>
  <si>
    <t>UNISŁAW</t>
  </si>
  <si>
    <t>0849770</t>
  </si>
  <si>
    <t>BRUKI UNISŁAWSKIE</t>
  </si>
  <si>
    <t>32B</t>
  </si>
  <si>
    <t>8682628</t>
  </si>
  <si>
    <t>5734</t>
  </si>
  <si>
    <t>0849801</t>
  </si>
  <si>
    <t>GRZYBNO</t>
  </si>
  <si>
    <t>2496024</t>
  </si>
  <si>
    <t>5865</t>
  </si>
  <si>
    <t>0849818</t>
  </si>
  <si>
    <t>KOKOCKO</t>
  </si>
  <si>
    <t>2461490</t>
  </si>
  <si>
    <t>61686,61815,61917</t>
  </si>
  <si>
    <t>WĄBRZEŹNO</t>
  </si>
  <si>
    <t>0849913</t>
  </si>
  <si>
    <t>WRONIE</t>
  </si>
  <si>
    <t>2263924</t>
  </si>
  <si>
    <t>48634</t>
  </si>
  <si>
    <t>0849942</t>
  </si>
  <si>
    <t>JARANTOWICE</t>
  </si>
  <si>
    <t>8936956</t>
  </si>
  <si>
    <t>84126,84127</t>
  </si>
  <si>
    <t>0850030</t>
  </si>
  <si>
    <t>MYŚLIWIEC</t>
  </si>
  <si>
    <t>8555598</t>
  </si>
  <si>
    <t>48636,48638</t>
  </si>
  <si>
    <t>0850135</t>
  </si>
  <si>
    <t>RYŃSK</t>
  </si>
  <si>
    <t>379350</t>
  </si>
  <si>
    <t>84128,84129</t>
  </si>
  <si>
    <t>0850276</t>
  </si>
  <si>
    <t>ZIELEŃ</t>
  </si>
  <si>
    <t>2083599</t>
  </si>
  <si>
    <t>42518</t>
  </si>
  <si>
    <t>RYPIŃSKI</t>
  </si>
  <si>
    <t>WĄPIELSK</t>
  </si>
  <si>
    <t>0850307</t>
  </si>
  <si>
    <t>DŁUGIE</t>
  </si>
  <si>
    <t>8798027</t>
  </si>
  <si>
    <t>42517</t>
  </si>
  <si>
    <t>0850394</t>
  </si>
  <si>
    <t>RADZIKI DUŻE</t>
  </si>
  <si>
    <t>6644815</t>
  </si>
  <si>
    <t>89458</t>
  </si>
  <si>
    <t>9B</t>
  </si>
  <si>
    <t>7343500</t>
  </si>
  <si>
    <t>42521</t>
  </si>
  <si>
    <t>0850448</t>
  </si>
  <si>
    <t>6580694</t>
  </si>
  <si>
    <t>17693,18080</t>
  </si>
  <si>
    <t>WIELKA NIESZAWKA</t>
  </si>
  <si>
    <t>0850477</t>
  </si>
  <si>
    <t>CIERPICE</t>
  </si>
  <si>
    <t>2310399</t>
  </si>
  <si>
    <t>17692</t>
  </si>
  <si>
    <t>0850537</t>
  </si>
  <si>
    <t>MAŁA NIESZAWKA</t>
  </si>
  <si>
    <t>6389511</t>
  </si>
  <si>
    <t>57083,58437</t>
  </si>
  <si>
    <t>ZBICZNO</t>
  </si>
  <si>
    <t>0850767</t>
  </si>
  <si>
    <t>POKRZYDOWO</t>
  </si>
  <si>
    <t>2055355</t>
  </si>
  <si>
    <t>56375,56536</t>
  </si>
  <si>
    <t>0850879</t>
  </si>
  <si>
    <t>373410</t>
  </si>
  <si>
    <t>104538</t>
  </si>
  <si>
    <t>ZŁAWIEŚ WIELKA</t>
  </si>
  <si>
    <t>0850968</t>
  </si>
  <si>
    <t>CZARNOWO</t>
  </si>
  <si>
    <t>6062870</t>
  </si>
  <si>
    <t>119316,80770,92132</t>
  </si>
  <si>
    <t>0850980</t>
  </si>
  <si>
    <t>GÓRSK</t>
  </si>
  <si>
    <t>7598862</t>
  </si>
  <si>
    <t>56269</t>
  </si>
  <si>
    <t>0851011</t>
  </si>
  <si>
    <t>6198109</t>
  </si>
  <si>
    <t>93194,93195</t>
  </si>
  <si>
    <t>0851070</t>
  </si>
  <si>
    <t>RZĘCZKOWO</t>
  </si>
  <si>
    <t>3317869</t>
  </si>
  <si>
    <t>56243</t>
  </si>
  <si>
    <t>0851100</t>
  </si>
  <si>
    <t>SIEMOŃ</t>
  </si>
  <si>
    <t>89A</t>
  </si>
  <si>
    <t>6707388</t>
  </si>
  <si>
    <t>60899</t>
  </si>
  <si>
    <t>0851152</t>
  </si>
  <si>
    <t>PRZYSIEK</t>
  </si>
  <si>
    <t>10898</t>
  </si>
  <si>
    <t>8298779</t>
  </si>
  <si>
    <t>103460,92135</t>
  </si>
  <si>
    <t>0851212</t>
  </si>
  <si>
    <t>BRZUZE</t>
  </si>
  <si>
    <t>8235623</t>
  </si>
  <si>
    <t>122406</t>
  </si>
  <si>
    <t>0859679</t>
  </si>
  <si>
    <t>8681006</t>
  </si>
  <si>
    <t>69938</t>
  </si>
  <si>
    <t>0859722</t>
  </si>
  <si>
    <t>RADZYNEK</t>
  </si>
  <si>
    <t>5879716</t>
  </si>
  <si>
    <t>122400</t>
  </si>
  <si>
    <t>0859774</t>
  </si>
  <si>
    <t>TRĄBIN-WIEŚ</t>
  </si>
  <si>
    <t>3905528</t>
  </si>
  <si>
    <t>69822</t>
  </si>
  <si>
    <t>0859780</t>
  </si>
  <si>
    <t>UGOSZCZ</t>
  </si>
  <si>
    <t>CZERNIKOWO</t>
  </si>
  <si>
    <t>0861512</t>
  </si>
  <si>
    <t>2312608</t>
  </si>
  <si>
    <t>84050</t>
  </si>
  <si>
    <t>5802652</t>
  </si>
  <si>
    <t>84051</t>
  </si>
  <si>
    <t>0861653</t>
  </si>
  <si>
    <t>MAKOWISKA</t>
  </si>
  <si>
    <t xml:space="preserve">23A </t>
  </si>
  <si>
    <t>8173339</t>
  </si>
  <si>
    <t>84053</t>
  </si>
  <si>
    <t>0861660</t>
  </si>
  <si>
    <t>MAZOWSZE</t>
  </si>
  <si>
    <t>2442060</t>
  </si>
  <si>
    <t>84052</t>
  </si>
  <si>
    <t>0861676</t>
  </si>
  <si>
    <t>OSÓWKA</t>
  </si>
  <si>
    <t>2517432</t>
  </si>
  <si>
    <t>84054</t>
  </si>
  <si>
    <t>0861819</t>
  </si>
  <si>
    <t>STEKLIN</t>
  </si>
  <si>
    <t>1A</t>
  </si>
  <si>
    <t>7089710</t>
  </si>
  <si>
    <t>79923,79924,79925</t>
  </si>
  <si>
    <t>0868483</t>
  </si>
  <si>
    <t>NADRÓŻ</t>
  </si>
  <si>
    <t>2072969</t>
  </si>
  <si>
    <t>88222</t>
  </si>
  <si>
    <t>2376537</t>
  </si>
  <si>
    <t>88226</t>
  </si>
  <si>
    <t>0868572</t>
  </si>
  <si>
    <t>NOWY KOBRZYNIEC</t>
  </si>
  <si>
    <t>8045779</t>
  </si>
  <si>
    <t>58542,88221</t>
  </si>
  <si>
    <t>0868626</t>
  </si>
  <si>
    <t>5624633</t>
  </si>
  <si>
    <t>88227</t>
  </si>
  <si>
    <t>0868738</t>
  </si>
  <si>
    <t>SOSNOWO</t>
  </si>
  <si>
    <t>359327</t>
  </si>
  <si>
    <t>6344</t>
  </si>
  <si>
    <t>RYPIN</t>
  </si>
  <si>
    <t>0868827</t>
  </si>
  <si>
    <t>BORZYMIN</t>
  </si>
  <si>
    <t>6069061</t>
  </si>
  <si>
    <t>6139</t>
  </si>
  <si>
    <t>0868968</t>
  </si>
  <si>
    <t>KOWALKI</t>
  </si>
  <si>
    <t>361173</t>
  </si>
  <si>
    <t>6563</t>
  </si>
  <si>
    <t>0869198</t>
  </si>
  <si>
    <t>STARORYPIN RZĄDOWY</t>
  </si>
  <si>
    <t>6898970</t>
  </si>
  <si>
    <t>6533</t>
  </si>
  <si>
    <t>0869235</t>
  </si>
  <si>
    <t>STĘPOWO</t>
  </si>
  <si>
    <t>8553926</t>
  </si>
  <si>
    <t>6584</t>
  </si>
  <si>
    <t>0869241</t>
  </si>
  <si>
    <t>ZAKROCZ</t>
  </si>
  <si>
    <t>2165280</t>
  </si>
  <si>
    <t>8157</t>
  </si>
  <si>
    <t>SKRWILNO</t>
  </si>
  <si>
    <t>0869844</t>
  </si>
  <si>
    <t>OKALEWO</t>
  </si>
  <si>
    <t>5624486</t>
  </si>
  <si>
    <t>8216,8257</t>
  </si>
  <si>
    <t>0869933</t>
  </si>
  <si>
    <t>01330</t>
  </si>
  <si>
    <t>UL. BIEŻUŃSKA</t>
  </si>
  <si>
    <t>359962</t>
  </si>
  <si>
    <t>6474</t>
  </si>
  <si>
    <t>0869940</t>
  </si>
  <si>
    <t>SKUDZAWY</t>
  </si>
  <si>
    <t>WIELGIE</t>
  </si>
  <si>
    <t>2149151</t>
  </si>
  <si>
    <t>53560</t>
  </si>
  <si>
    <t>ZBÓJNO</t>
  </si>
  <si>
    <t>0872295</t>
  </si>
  <si>
    <t>DZIAŁYŃ</t>
  </si>
  <si>
    <t>6134410</t>
  </si>
  <si>
    <t>40814</t>
  </si>
  <si>
    <t>0872349</t>
  </si>
  <si>
    <t>4541324</t>
  </si>
  <si>
    <t>40130</t>
  </si>
  <si>
    <t>0872450</t>
  </si>
  <si>
    <t>RUŻE</t>
  </si>
  <si>
    <t>4287080</t>
  </si>
  <si>
    <t>104663,104664,127763</t>
  </si>
  <si>
    <t>0872480</t>
  </si>
  <si>
    <t>80A</t>
  </si>
  <si>
    <t>2270299</t>
  </si>
  <si>
    <t>40979</t>
  </si>
  <si>
    <t>0872527</t>
  </si>
  <si>
    <t>7217379</t>
  </si>
  <si>
    <t>53949</t>
  </si>
  <si>
    <t>178A</t>
  </si>
  <si>
    <t>02849</t>
  </si>
  <si>
    <t>UL. FRYDERYKA CHOPINA</t>
  </si>
  <si>
    <t>09582</t>
  </si>
  <si>
    <t>20254</t>
  </si>
  <si>
    <t>UL. SŁONECZNA</t>
  </si>
  <si>
    <t>391841</t>
  </si>
  <si>
    <t>25048</t>
  </si>
  <si>
    <t>0928825</t>
  </si>
  <si>
    <t>00458</t>
  </si>
  <si>
    <t>UL. ARTYLERZYSTÓW</t>
  </si>
  <si>
    <t>6708085</t>
  </si>
  <si>
    <t>25047</t>
  </si>
  <si>
    <t>11924</t>
  </si>
  <si>
    <t>PL. 1 MAJA</t>
  </si>
  <si>
    <t>5240618</t>
  </si>
  <si>
    <t>127896,25049</t>
  </si>
  <si>
    <t>17011</t>
  </si>
  <si>
    <t>UL. POLNA</t>
  </si>
  <si>
    <t>3840542</t>
  </si>
  <si>
    <t>44281</t>
  </si>
  <si>
    <t>0928937</t>
  </si>
  <si>
    <t>4795776</t>
  </si>
  <si>
    <t>44280</t>
  </si>
  <si>
    <t>09186</t>
  </si>
  <si>
    <t>UL. MARII KONOPNICKIEJ</t>
  </si>
  <si>
    <t>11937</t>
  </si>
  <si>
    <t>UL. 3 MAJA</t>
  </si>
  <si>
    <t>6898525</t>
  </si>
  <si>
    <t>3375</t>
  </si>
  <si>
    <t>0929109</t>
  </si>
  <si>
    <t>2153041</t>
  </si>
  <si>
    <t>13648</t>
  </si>
  <si>
    <t>09699</t>
  </si>
  <si>
    <t>UL. BP. MICHAŁA KOZALA</t>
  </si>
  <si>
    <t>6324285</t>
  </si>
  <si>
    <t>119617,7299,7301,7302</t>
  </si>
  <si>
    <t>0929167</t>
  </si>
  <si>
    <t>4158682</t>
  </si>
  <si>
    <t>59710,71036</t>
  </si>
  <si>
    <t>2326423</t>
  </si>
  <si>
    <t>125684,125685,125686</t>
  </si>
  <si>
    <t>0929285</t>
  </si>
  <si>
    <t>6835369</t>
  </si>
  <si>
    <t>62305</t>
  </si>
  <si>
    <t>6515177</t>
  </si>
  <si>
    <t>83536,83537</t>
  </si>
  <si>
    <t>345976</t>
  </si>
  <si>
    <t>69946</t>
  </si>
  <si>
    <t>17077</t>
  </si>
  <si>
    <t>UL. POMIANOWSKIEGO</t>
  </si>
  <si>
    <t>7599719</t>
  </si>
  <si>
    <t>86666,86669,86671,86920</t>
  </si>
  <si>
    <t>20427</t>
  </si>
  <si>
    <t>UL. JANA SOBIESKIEGO</t>
  </si>
  <si>
    <t>7789283</t>
  </si>
  <si>
    <t>70016,83543</t>
  </si>
  <si>
    <t>2375084</t>
  </si>
  <si>
    <t>113729,113816</t>
  </si>
  <si>
    <t>0929380</t>
  </si>
  <si>
    <t>08153</t>
  </si>
  <si>
    <t>UL. JANA KASPROWICZA</t>
  </si>
  <si>
    <t>10344</t>
  </si>
  <si>
    <t>UL. KUJAWSKA</t>
  </si>
  <si>
    <t>4859715</t>
  </si>
  <si>
    <t>52454,58539,59666</t>
  </si>
  <si>
    <t>358007</t>
  </si>
  <si>
    <t>58549</t>
  </si>
  <si>
    <t>12740</t>
  </si>
  <si>
    <t>UL. ADAMA MICKIEWICZA</t>
  </si>
  <si>
    <t>0929428</t>
  </si>
  <si>
    <t>2319096</t>
  </si>
  <si>
    <t>10769</t>
  </si>
  <si>
    <t>16269</t>
  </si>
  <si>
    <t>UL. MARSZ. PIŁSUDSKIEGO</t>
  </si>
  <si>
    <t>6769984</t>
  </si>
  <si>
    <t>24053</t>
  </si>
  <si>
    <t>17379</t>
  </si>
  <si>
    <t>UL. POWSTAŃCÓW WLKP.</t>
  </si>
  <si>
    <t>5050499</t>
  </si>
  <si>
    <t>26194</t>
  </si>
  <si>
    <t>19581</t>
  </si>
  <si>
    <t>UL. SĄDOWA</t>
  </si>
  <si>
    <t>3841847</t>
  </si>
  <si>
    <t>29534</t>
  </si>
  <si>
    <t>0929440</t>
  </si>
  <si>
    <t>00032</t>
  </si>
  <si>
    <t>UL. 30-LECIA LWP</t>
  </si>
  <si>
    <t>4605076</t>
  </si>
  <si>
    <t>29199</t>
  </si>
  <si>
    <t>0929463</t>
  </si>
  <si>
    <t>4668549</t>
  </si>
  <si>
    <t>41820,82663</t>
  </si>
  <si>
    <t>11651</t>
  </si>
  <si>
    <t>OS. WŁADYSŁAWA ŁOKIETKA</t>
  </si>
  <si>
    <t>3266902</t>
  </si>
  <si>
    <t>43381,53546</t>
  </si>
  <si>
    <t>13429</t>
  </si>
  <si>
    <t>UL. MROTECKA</t>
  </si>
  <si>
    <t>5241856</t>
  </si>
  <si>
    <t>4218</t>
  </si>
  <si>
    <t>0929517</t>
  </si>
  <si>
    <t>01465</t>
  </si>
  <si>
    <t>UL. BŁONIE</t>
  </si>
  <si>
    <t>3586039</t>
  </si>
  <si>
    <t>21610</t>
  </si>
  <si>
    <t>0929598</t>
  </si>
  <si>
    <t>7408420</t>
  </si>
  <si>
    <t>58360,79118</t>
  </si>
  <si>
    <t>UL. TADEUSZA KOŚCIUSZKI</t>
  </si>
  <si>
    <t>3266517</t>
  </si>
  <si>
    <t>127820,127822,127823,127828</t>
  </si>
  <si>
    <t>8236655</t>
  </si>
  <si>
    <t>6807</t>
  </si>
  <si>
    <t>0929612</t>
  </si>
  <si>
    <t>1909988</t>
  </si>
  <si>
    <t>125690,125691,125692</t>
  </si>
  <si>
    <t>7598205</t>
  </si>
  <si>
    <t>56754,57127,58420,58421,58587,58676</t>
  </si>
  <si>
    <t>08728</t>
  </si>
  <si>
    <t>UL. JANA KOCHANOWSKIEGO</t>
  </si>
  <si>
    <t>1924241</t>
  </si>
  <si>
    <t>41044</t>
  </si>
  <si>
    <t>12284</t>
  </si>
  <si>
    <t>UL. ŚW. MARCINA</t>
  </si>
  <si>
    <t>6898800</t>
  </si>
  <si>
    <t>68199,69917</t>
  </si>
  <si>
    <t>23270</t>
  </si>
  <si>
    <t>UL. TYSIĄCLECIA</t>
  </si>
  <si>
    <t>8108401</t>
  </si>
  <si>
    <t>41417</t>
  </si>
  <si>
    <t>UL. GEN. KAZIMIERZA GRUDZIELSKIEGO</t>
  </si>
  <si>
    <t>09572</t>
  </si>
  <si>
    <t>UL. KOŚCIUSZKI</t>
  </si>
  <si>
    <t>19830</t>
  </si>
  <si>
    <t>UL. SIENKIEWICZA</t>
  </si>
  <si>
    <t>3777174</t>
  </si>
  <si>
    <t>26676,26677,26678,26682,87343</t>
  </si>
  <si>
    <t>0929865</t>
  </si>
  <si>
    <t>02153</t>
  </si>
  <si>
    <t>UL. BROWAROWA</t>
  </si>
  <si>
    <t>8555466</t>
  </si>
  <si>
    <t>87530,87672</t>
  </si>
  <si>
    <t>07157</t>
  </si>
  <si>
    <t>UL. KLEMENSA JANICKIEGO</t>
  </si>
  <si>
    <t>2472359</t>
  </si>
  <si>
    <t>27719,27720,27721,27722</t>
  </si>
  <si>
    <t>384351</t>
  </si>
  <si>
    <t>84130</t>
  </si>
  <si>
    <t>16130</t>
  </si>
  <si>
    <t>UL. WANDY PIENIĘŻNEJ</t>
  </si>
  <si>
    <t>7408622</t>
  </si>
  <si>
    <t>6541</t>
  </si>
  <si>
    <t>7472374</t>
  </si>
  <si>
    <t>83929</t>
  </si>
  <si>
    <t>21437</t>
  </si>
  <si>
    <t>UL. 1 STYCZNIA</t>
  </si>
  <si>
    <t>8746112</t>
  </si>
  <si>
    <t>85723,85803</t>
  </si>
  <si>
    <t>2317688</t>
  </si>
  <si>
    <t>25242,25243</t>
  </si>
  <si>
    <t>22382</t>
  </si>
  <si>
    <t>UL. ŚNIADECKICH</t>
  </si>
  <si>
    <t>06485</t>
  </si>
  <si>
    <t>UL. GEN. JÓZEFA HALLERA</t>
  </si>
  <si>
    <t>0982954</t>
  </si>
  <si>
    <t>4846538</t>
  </si>
  <si>
    <t>53505</t>
  </si>
  <si>
    <t>12555</t>
  </si>
  <si>
    <t>UL. MAZURSKA</t>
  </si>
  <si>
    <t>0983066</t>
  </si>
  <si>
    <t>8109295</t>
  </si>
  <si>
    <t>23017,23018</t>
  </si>
  <si>
    <t>2359704</t>
  </si>
  <si>
    <t>123309,41216</t>
  </si>
  <si>
    <t>4604502</t>
  </si>
  <si>
    <t>23019,23020</t>
  </si>
  <si>
    <t>7344707</t>
  </si>
  <si>
    <t>123774,13511,53220</t>
  </si>
  <si>
    <t>20286</t>
  </si>
  <si>
    <t>UL. SŁOWACKIEGO</t>
  </si>
  <si>
    <t>8237019</t>
  </si>
  <si>
    <t>41220</t>
  </si>
  <si>
    <t>4224015</t>
  </si>
  <si>
    <t>35041</t>
  </si>
  <si>
    <t>22550</t>
  </si>
  <si>
    <t>UL. ŚWIĘTOJERSKA</t>
  </si>
  <si>
    <t>8617378</t>
  </si>
  <si>
    <t>85009</t>
  </si>
  <si>
    <t>0983126</t>
  </si>
  <si>
    <t>364045</t>
  </si>
  <si>
    <t>104040,30976,31058,31222</t>
  </si>
  <si>
    <t>364046</t>
  </si>
  <si>
    <t>18609</t>
  </si>
  <si>
    <t>2399059</t>
  </si>
  <si>
    <t>85010</t>
  </si>
  <si>
    <t>20010</t>
  </si>
  <si>
    <t>UL. KS. PIOTRA SKARGI</t>
  </si>
  <si>
    <t>2321976</t>
  </si>
  <si>
    <t>85011</t>
  </si>
  <si>
    <t>38408</t>
  </si>
  <si>
    <t>UL. STEFANA KARDYNAŁA WYSZYŃSKIEGO</t>
  </si>
  <si>
    <t>7918118</t>
  </si>
  <si>
    <t>30765,30802,30859,30886</t>
  </si>
  <si>
    <t>6898826</t>
  </si>
  <si>
    <t>106877,106878,106879</t>
  </si>
  <si>
    <t>0983155</t>
  </si>
  <si>
    <t>08431</t>
  </si>
  <si>
    <t>UL. KILIŃSKIEGO</t>
  </si>
  <si>
    <t>3905481</t>
  </si>
  <si>
    <t>104599,104665,104674,104684,13588</t>
  </si>
  <si>
    <t>4478208</t>
  </si>
  <si>
    <t>104506,104507</t>
  </si>
  <si>
    <t>18065</t>
  </si>
  <si>
    <t>UL. PTTK</t>
  </si>
  <si>
    <t>8109162</t>
  </si>
  <si>
    <t>8633</t>
  </si>
  <si>
    <t>6453289</t>
  </si>
  <si>
    <t>10977,10978,68618,75171</t>
  </si>
  <si>
    <t>26469</t>
  </si>
  <si>
    <t>UL. STEFANA ŻEROMSKIEGO</t>
  </si>
  <si>
    <t>5041758</t>
  </si>
  <si>
    <t>16480,16555</t>
  </si>
  <si>
    <t>0983244</t>
  </si>
  <si>
    <t>2139223</t>
  </si>
  <si>
    <t>53680</t>
  </si>
  <si>
    <t>0983333</t>
  </si>
  <si>
    <t>03145</t>
  </si>
  <si>
    <t>UL. CURIE-SKŁODOWSKIEJ</t>
  </si>
  <si>
    <t>2185035</t>
  </si>
  <si>
    <t>50140</t>
  </si>
  <si>
    <t>40865</t>
  </si>
  <si>
    <t>PL. PLAC NIEPODLEGŁOŚCI</t>
  </si>
  <si>
    <t>49264</t>
  </si>
  <si>
    <t>AL. ALEJA 23 STYCZNIA</t>
  </si>
  <si>
    <t>4477331</t>
  </si>
  <si>
    <t>24961</t>
  </si>
  <si>
    <t>7344610</t>
  </si>
  <si>
    <t>107558</t>
  </si>
  <si>
    <t>26464</t>
  </si>
  <si>
    <t>UL. ŻEROMSKIEGO</t>
  </si>
  <si>
    <t>0983474</t>
  </si>
  <si>
    <t>14532</t>
  </si>
  <si>
    <t>UL. NOWY RYNEK</t>
  </si>
  <si>
    <t>5050746</t>
  </si>
  <si>
    <t>79344</t>
  </si>
  <si>
    <t>8746625</t>
  </si>
  <si>
    <t>69174</t>
  </si>
  <si>
    <t>0983540</t>
  </si>
  <si>
    <t>07123</t>
  </si>
  <si>
    <t>UL. JANA PAWŁA II</t>
  </si>
  <si>
    <t>7153192</t>
  </si>
  <si>
    <t>104807,105189,106001</t>
  </si>
  <si>
    <t>12885</t>
  </si>
  <si>
    <t>UL. ŚW. MIKOŁAJA</t>
  </si>
  <si>
    <t>4731757</t>
  </si>
  <si>
    <t>125741</t>
  </si>
  <si>
    <t>14755</t>
  </si>
  <si>
    <t>UL. ODRODZENIA</t>
  </si>
  <si>
    <t>3649897</t>
  </si>
  <si>
    <t>41156,41157</t>
  </si>
  <si>
    <t>0983557</t>
  </si>
  <si>
    <t>1874862</t>
  </si>
  <si>
    <t>41402,41403,41404,92235</t>
  </si>
  <si>
    <t>14757</t>
  </si>
  <si>
    <t>UL. ODRODZENIA POLSKI</t>
  </si>
  <si>
    <t>4541084</t>
  </si>
  <si>
    <t>28263,42865</t>
  </si>
  <si>
    <t>RADZYŃ CHEŁMIŃSKI</t>
  </si>
  <si>
    <t>0983630</t>
  </si>
  <si>
    <t>19418</t>
  </si>
  <si>
    <t>UL. SADY</t>
  </si>
  <si>
    <t>5368878</t>
  </si>
  <si>
    <t>21535</t>
  </si>
  <si>
    <t>0983652</t>
  </si>
  <si>
    <t>6006151</t>
  </si>
  <si>
    <t>115279</t>
  </si>
  <si>
    <t>6070667</t>
  </si>
  <si>
    <t>21541</t>
  </si>
  <si>
    <t>24687</t>
  </si>
  <si>
    <t>UL. WOLNOŚCI</t>
  </si>
  <si>
    <t>3586679</t>
  </si>
  <si>
    <t>27294</t>
  </si>
  <si>
    <t>5750836</t>
  </si>
  <si>
    <t>62074</t>
  </si>
  <si>
    <t>8809017</t>
  </si>
  <si>
    <t>60986,61301</t>
  </si>
  <si>
    <t>0986136</t>
  </si>
  <si>
    <t>1954023</t>
  </si>
  <si>
    <t>79751,79752</t>
  </si>
  <si>
    <t>8809001</t>
  </si>
  <si>
    <t>3246</t>
  </si>
  <si>
    <t>5432702</t>
  </si>
  <si>
    <t>79916,79917,79918</t>
  </si>
  <si>
    <t>6006987</t>
  </si>
  <si>
    <t>13394,13448</t>
  </si>
  <si>
    <t>18154143</t>
  </si>
  <si>
    <t>44279</t>
  </si>
  <si>
    <t>0085634</t>
  </si>
  <si>
    <t>WIERZCHOSŁAWICE</t>
  </si>
  <si>
    <t>LP.</t>
  </si>
  <si>
    <t>Numer Części</t>
  </si>
  <si>
    <t>POPC/NIE POPC</t>
  </si>
  <si>
    <t>liczba lokalizacji</t>
  </si>
  <si>
    <t>Województwo</t>
  </si>
  <si>
    <t>Powiat</t>
  </si>
  <si>
    <t>POPC</t>
  </si>
  <si>
    <t>31P</t>
  </si>
  <si>
    <t>24P</t>
  </si>
  <si>
    <t>25P</t>
  </si>
  <si>
    <t>26P</t>
  </si>
  <si>
    <t>27P</t>
  </si>
  <si>
    <t>28P</t>
  </si>
  <si>
    <t>29P</t>
  </si>
  <si>
    <t>30P</t>
  </si>
  <si>
    <t>32P</t>
  </si>
  <si>
    <t>33P</t>
  </si>
  <si>
    <t>34P</t>
  </si>
  <si>
    <t>35P</t>
  </si>
  <si>
    <t>26P.1</t>
  </si>
  <si>
    <t>28P.1</t>
  </si>
  <si>
    <t>31P.1</t>
  </si>
  <si>
    <t>32P.1</t>
  </si>
  <si>
    <t>34P.1</t>
  </si>
  <si>
    <t>35P.1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</si>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</sst>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654307407407" createdVersion="6" refreshedVersion="6" minRefreshableVersion="3" recordCount="18" xr:uid="{AFD8018D-3D27-4EDF-BEC0-1FDF3F8B11CC}">
  <cacheSource type="worksheet">
    <worksheetSource ref="A2:F20" sheet="Części_wykaz"/>
  </cacheSource>
  <cacheFields count="6">
    <cacheField name="LP." numFmtId="0">
      <sharedItems containsSemiMixedTypes="0" containsString="0" containsNumber="1" containsInteger="1" minValue="1" maxValue="18"/>
    </cacheField>
    <cacheField name="Numer Części" numFmtId="0">
      <sharedItems count="18">
        <s v="24P"/>
        <s v="25P"/>
        <s v="26P"/>
        <s v="26P.1"/>
        <s v="27P"/>
        <s v="28P"/>
        <s v="28P.1"/>
        <s v="29P"/>
        <s v="30P"/>
        <s v="31P"/>
        <s v="31P.1"/>
        <s v="32P"/>
        <s v="32P.1"/>
        <s v="33P"/>
        <s v="34P"/>
        <s v="34P.1"/>
        <s v="35P"/>
        <s v="35P.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4" maxValue="46"/>
    </cacheField>
    <cacheField name="Województwo" numFmtId="0">
      <sharedItems count="1">
        <s v="KUJAWSKO-POMORSKIE"/>
      </sharedItems>
    </cacheField>
    <cacheField name="Powiat" numFmtId="0">
      <sharedItems count="12">
        <s v="BRODNICKI"/>
        <s v="BYDGOSKI"/>
        <s v="CHEŁMIŃSKI"/>
        <s v="GOLUBSKO-DOBRZYŃSKI"/>
        <s v="GRUDZIĄDZKI"/>
        <s v="INOWROCŁAWSKI"/>
        <s v="MOGILEŃSKI"/>
        <s v="NAKIELSKI"/>
        <s v="RYPIŃSKI"/>
        <s v="TORUŃSKI"/>
        <s v="WĄBRZESKI"/>
        <s v="ŻNIŃ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1"/>
    <x v="0"/>
    <s v="POPC"/>
    <n v="34"/>
    <x v="0"/>
    <x v="0"/>
  </r>
  <r>
    <n v="2"/>
    <x v="1"/>
    <s v="POPC"/>
    <n v="25"/>
    <x v="0"/>
    <x v="1"/>
  </r>
  <r>
    <n v="3"/>
    <x v="2"/>
    <s v="POPC"/>
    <n v="20"/>
    <x v="0"/>
    <x v="2"/>
  </r>
  <r>
    <n v="4"/>
    <x v="3"/>
    <s v="POPC"/>
    <n v="6"/>
    <x v="0"/>
    <x v="2"/>
  </r>
  <r>
    <n v="5"/>
    <x v="4"/>
    <s v="POPC"/>
    <n v="32"/>
    <x v="0"/>
    <x v="3"/>
  </r>
  <r>
    <n v="6"/>
    <x v="5"/>
    <s v="POPC"/>
    <n v="20"/>
    <x v="0"/>
    <x v="4"/>
  </r>
  <r>
    <n v="7"/>
    <x v="6"/>
    <s v="POPC"/>
    <n v="9"/>
    <x v="0"/>
    <x v="4"/>
  </r>
  <r>
    <n v="8"/>
    <x v="7"/>
    <s v="POPC"/>
    <n v="42"/>
    <x v="0"/>
    <x v="5"/>
  </r>
  <r>
    <n v="9"/>
    <x v="8"/>
    <s v="POPC"/>
    <n v="17"/>
    <x v="0"/>
    <x v="6"/>
  </r>
  <r>
    <n v="10"/>
    <x v="9"/>
    <s v="POPC"/>
    <n v="21"/>
    <x v="0"/>
    <x v="7"/>
  </r>
  <r>
    <n v="11"/>
    <x v="10"/>
    <s v="POPC"/>
    <n v="8"/>
    <x v="0"/>
    <x v="7"/>
  </r>
  <r>
    <n v="12"/>
    <x v="11"/>
    <s v="POPC"/>
    <n v="21"/>
    <x v="0"/>
    <x v="8"/>
  </r>
  <r>
    <n v="13"/>
    <x v="12"/>
    <s v="POPC"/>
    <n v="4"/>
    <x v="0"/>
    <x v="8"/>
  </r>
  <r>
    <n v="14"/>
    <x v="13"/>
    <s v="POPC"/>
    <n v="46"/>
    <x v="0"/>
    <x v="9"/>
  </r>
  <r>
    <n v="15"/>
    <x v="14"/>
    <s v="POPC"/>
    <n v="12"/>
    <x v="0"/>
    <x v="10"/>
  </r>
  <r>
    <n v="16"/>
    <x v="15"/>
    <s v="POPC"/>
    <n v="7"/>
    <x v="0"/>
    <x v="10"/>
  </r>
  <r>
    <n v="17"/>
    <x v="16"/>
    <s v="POPC"/>
    <n v="23"/>
    <x v="0"/>
    <x v="11"/>
  </r>
  <r>
    <n v="18"/>
    <x v="17"/>
    <s v="POPC"/>
    <n v="4"/>
    <x v="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4F5A7D-7420-4490-AC65-F1D4CCA56D95}" name="Tabela przestawna1" cacheId="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33" firstHeaderRow="1" firstDataRow="1" firstDataCol="1"/>
  <pivotFields count="6"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3">
    <field x="4"/>
    <field x="5"/>
    <field x="1"/>
  </rowFields>
  <rowItems count="32">
    <i>
      <x/>
    </i>
    <i r="1">
      <x/>
    </i>
    <i r="2">
      <x/>
    </i>
    <i r="1">
      <x v="1"/>
    </i>
    <i r="2">
      <x v="1"/>
    </i>
    <i r="1">
      <x v="2"/>
    </i>
    <i r="2">
      <x v="2"/>
    </i>
    <i r="2">
      <x v="3"/>
    </i>
    <i r="1">
      <x v="3"/>
    </i>
    <i r="2">
      <x v="4"/>
    </i>
    <i r="1">
      <x v="4"/>
    </i>
    <i r="2">
      <x v="5"/>
    </i>
    <i r="2">
      <x v="6"/>
    </i>
    <i r="1">
      <x v="5"/>
    </i>
    <i r="2">
      <x v="7"/>
    </i>
    <i r="1">
      <x v="6"/>
    </i>
    <i r="2">
      <x v="8"/>
    </i>
    <i r="1">
      <x v="7"/>
    </i>
    <i r="2">
      <x v="9"/>
    </i>
    <i r="2">
      <x v="10"/>
    </i>
    <i r="1">
      <x v="8"/>
    </i>
    <i r="2">
      <x v="11"/>
    </i>
    <i r="2">
      <x v="12"/>
    </i>
    <i r="1">
      <x v="9"/>
    </i>
    <i r="2">
      <x v="13"/>
    </i>
    <i r="1">
      <x v="10"/>
    </i>
    <i r="2">
      <x v="14"/>
    </i>
    <i r="2">
      <x v="15"/>
    </i>
    <i r="1">
      <x v="11"/>
    </i>
    <i r="2">
      <x v="16"/>
    </i>
    <i r="2">
      <x v="17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C7EC-A1F6-4503-8466-405AD106DE21}">
  <dimension ref="A1:B33"/>
  <sheetViews>
    <sheetView tabSelected="1" topLeftCell="A16" workbookViewId="0">
      <selection activeCell="A3" sqref="A3"/>
    </sheetView>
  </sheetViews>
  <sheetFormatPr defaultRowHeight="15" x14ac:dyDescent="0.25"/>
  <cols>
    <col min="1" max="1" width="27" bestFit="1" customWidth="1"/>
    <col min="2" max="2" width="22.140625" bestFit="1" customWidth="1"/>
  </cols>
  <sheetData>
    <row r="1" spans="1:2" x14ac:dyDescent="0.25">
      <c r="A1" s="78" t="s">
        <v>1552</v>
      </c>
      <c r="B1" t="s">
        <v>1554</v>
      </c>
    </row>
    <row r="2" spans="1:2" x14ac:dyDescent="0.25">
      <c r="A2" s="79" t="s">
        <v>14</v>
      </c>
      <c r="B2" s="82">
        <v>351</v>
      </c>
    </row>
    <row r="3" spans="1:2" x14ac:dyDescent="0.25">
      <c r="A3" s="80" t="s">
        <v>472</v>
      </c>
      <c r="B3" s="82"/>
    </row>
    <row r="4" spans="1:2" x14ac:dyDescent="0.25">
      <c r="A4" s="81" t="s">
        <v>1498</v>
      </c>
      <c r="B4" s="82">
        <v>34</v>
      </c>
    </row>
    <row r="5" spans="1:2" x14ac:dyDescent="0.25">
      <c r="A5" s="80" t="s">
        <v>28</v>
      </c>
      <c r="B5" s="82"/>
    </row>
    <row r="6" spans="1:2" x14ac:dyDescent="0.25">
      <c r="A6" s="81" t="s">
        <v>1499</v>
      </c>
      <c r="B6" s="82">
        <v>25</v>
      </c>
    </row>
    <row r="7" spans="1:2" x14ac:dyDescent="0.25">
      <c r="A7" s="80" t="s">
        <v>531</v>
      </c>
      <c r="B7" s="82"/>
    </row>
    <row r="8" spans="1:2" x14ac:dyDescent="0.25">
      <c r="A8" s="81" t="s">
        <v>1500</v>
      </c>
      <c r="B8" s="82">
        <v>20</v>
      </c>
    </row>
    <row r="9" spans="1:2" x14ac:dyDescent="0.25">
      <c r="A9" s="81" t="s">
        <v>1509</v>
      </c>
      <c r="B9" s="82">
        <v>6</v>
      </c>
    </row>
    <row r="10" spans="1:2" x14ac:dyDescent="0.25">
      <c r="A10" s="80" t="s">
        <v>575</v>
      </c>
      <c r="B10" s="82"/>
    </row>
    <row r="11" spans="1:2" x14ac:dyDescent="0.25">
      <c r="A11" s="81" t="s">
        <v>1501</v>
      </c>
      <c r="B11" s="82">
        <v>32</v>
      </c>
    </row>
    <row r="12" spans="1:2" x14ac:dyDescent="0.25">
      <c r="A12" s="80" t="s">
        <v>475</v>
      </c>
      <c r="B12" s="82"/>
    </row>
    <row r="13" spans="1:2" x14ac:dyDescent="0.25">
      <c r="A13" s="81" t="s">
        <v>1502</v>
      </c>
      <c r="B13" s="82">
        <v>20</v>
      </c>
    </row>
    <row r="14" spans="1:2" x14ac:dyDescent="0.25">
      <c r="A14" s="81" t="s">
        <v>1510</v>
      </c>
      <c r="B14" s="82">
        <v>9</v>
      </c>
    </row>
    <row r="15" spans="1:2" x14ac:dyDescent="0.25">
      <c r="A15" s="80" t="s">
        <v>19</v>
      </c>
      <c r="B15" s="82"/>
    </row>
    <row r="16" spans="1:2" x14ac:dyDescent="0.25">
      <c r="A16" s="81" t="s">
        <v>1503</v>
      </c>
      <c r="B16" s="82">
        <v>42</v>
      </c>
    </row>
    <row r="17" spans="1:2" x14ac:dyDescent="0.25">
      <c r="A17" s="80" t="s">
        <v>49</v>
      </c>
      <c r="B17" s="82"/>
    </row>
    <row r="18" spans="1:2" x14ac:dyDescent="0.25">
      <c r="A18" s="81" t="s">
        <v>1504</v>
      </c>
      <c r="B18" s="82">
        <v>17</v>
      </c>
    </row>
    <row r="19" spans="1:2" x14ac:dyDescent="0.25">
      <c r="A19" s="80" t="s">
        <v>209</v>
      </c>
      <c r="B19" s="82"/>
    </row>
    <row r="20" spans="1:2" x14ac:dyDescent="0.25">
      <c r="A20" s="81" t="s">
        <v>1497</v>
      </c>
      <c r="B20" s="82">
        <v>21</v>
      </c>
    </row>
    <row r="21" spans="1:2" x14ac:dyDescent="0.25">
      <c r="A21" s="81" t="s">
        <v>1511</v>
      </c>
      <c r="B21" s="82">
        <v>8</v>
      </c>
    </row>
    <row r="22" spans="1:2" x14ac:dyDescent="0.25">
      <c r="A22" s="80" t="s">
        <v>1018</v>
      </c>
      <c r="B22" s="82"/>
    </row>
    <row r="23" spans="1:2" x14ac:dyDescent="0.25">
      <c r="A23" s="81" t="s">
        <v>1505</v>
      </c>
      <c r="B23" s="82">
        <v>21</v>
      </c>
    </row>
    <row r="24" spans="1:2" x14ac:dyDescent="0.25">
      <c r="A24" s="81" t="s">
        <v>1512</v>
      </c>
      <c r="B24" s="82">
        <v>4</v>
      </c>
    </row>
    <row r="25" spans="1:2" x14ac:dyDescent="0.25">
      <c r="A25" s="80" t="s">
        <v>549</v>
      </c>
      <c r="B25" s="82"/>
    </row>
    <row r="26" spans="1:2" x14ac:dyDescent="0.25">
      <c r="A26" s="81" t="s">
        <v>1506</v>
      </c>
      <c r="B26" s="82">
        <v>46</v>
      </c>
    </row>
    <row r="27" spans="1:2" x14ac:dyDescent="0.25">
      <c r="A27" s="80" t="s">
        <v>588</v>
      </c>
      <c r="B27" s="82"/>
    </row>
    <row r="28" spans="1:2" x14ac:dyDescent="0.25">
      <c r="A28" s="81" t="s">
        <v>1507</v>
      </c>
      <c r="B28" s="82">
        <v>12</v>
      </c>
    </row>
    <row r="29" spans="1:2" x14ac:dyDescent="0.25">
      <c r="A29" s="81" t="s">
        <v>1513</v>
      </c>
      <c r="B29" s="82">
        <v>7</v>
      </c>
    </row>
    <row r="30" spans="1:2" x14ac:dyDescent="0.25">
      <c r="A30" s="80" t="s">
        <v>15</v>
      </c>
      <c r="B30" s="82"/>
    </row>
    <row r="31" spans="1:2" x14ac:dyDescent="0.25">
      <c r="A31" s="81" t="s">
        <v>1508</v>
      </c>
      <c r="B31" s="82">
        <v>23</v>
      </c>
    </row>
    <row r="32" spans="1:2" x14ac:dyDescent="0.25">
      <c r="A32" s="81" t="s">
        <v>1514</v>
      </c>
      <c r="B32" s="82">
        <v>4</v>
      </c>
    </row>
    <row r="33" spans="1:2" x14ac:dyDescent="0.25">
      <c r="A33" s="79" t="s">
        <v>1553</v>
      </c>
      <c r="B33" s="82">
        <v>351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6"/>
  <sheetViews>
    <sheetView topLeftCell="G16" workbookViewId="0">
      <selection activeCell="N24" sqref="N24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1497</v>
      </c>
      <c r="B2" s="1">
        <f>M14</f>
        <v>21</v>
      </c>
      <c r="C2" s="1" t="str">
        <f>E16</f>
        <v>NAKIELSKI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ROUND(SUM(Q16:Q36)*60,2)</f>
        <v>0</v>
      </c>
      <c r="K4" s="2">
        <f>SUM(R16:R36)*60</f>
        <v>0</v>
      </c>
      <c r="L4" s="31">
        <f>SUM(S16:S36)*60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ROUND(SUM(U16:U36)*60,2)</f>
        <v>0</v>
      </c>
      <c r="K5" s="2">
        <f>SUM(V16:V36)*60</f>
        <v>0</v>
      </c>
      <c r="L5" s="31">
        <f>SUM(W16:W36)*60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21</v>
      </c>
      <c r="N14" s="24">
        <f>SUM(N16:N36)</f>
        <v>21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607753</v>
      </c>
      <c r="B16" s="40" t="s">
        <v>211</v>
      </c>
      <c r="C16" s="41" t="s">
        <v>212</v>
      </c>
      <c r="D16" s="42" t="s">
        <v>14</v>
      </c>
      <c r="E16" s="42" t="s">
        <v>209</v>
      </c>
      <c r="F16" s="42" t="s">
        <v>210</v>
      </c>
      <c r="G16" s="42" t="s">
        <v>213</v>
      </c>
      <c r="H16" s="42" t="s">
        <v>214</v>
      </c>
      <c r="I16" s="42" t="s">
        <v>17</v>
      </c>
      <c r="J16" s="42" t="s">
        <v>18</v>
      </c>
      <c r="K16" s="42" t="s">
        <v>215</v>
      </c>
      <c r="L16" s="42">
        <v>396790</v>
      </c>
      <c r="M16" s="42">
        <v>568509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608461</v>
      </c>
      <c r="B17" s="40" t="s">
        <v>216</v>
      </c>
      <c r="C17" s="41" t="s">
        <v>217</v>
      </c>
      <c r="D17" s="42" t="s">
        <v>14</v>
      </c>
      <c r="E17" s="42" t="s">
        <v>209</v>
      </c>
      <c r="F17" s="42" t="s">
        <v>210</v>
      </c>
      <c r="G17" s="42" t="s">
        <v>218</v>
      </c>
      <c r="H17" s="42" t="s">
        <v>219</v>
      </c>
      <c r="I17" s="42" t="s">
        <v>17</v>
      </c>
      <c r="J17" s="42" t="s">
        <v>18</v>
      </c>
      <c r="K17" s="42">
        <v>6</v>
      </c>
      <c r="L17" s="42">
        <v>404200</v>
      </c>
      <c r="M17" s="42">
        <v>570296</v>
      </c>
      <c r="N17" s="42">
        <v>1</v>
      </c>
      <c r="O17" s="44"/>
      <c r="P17" s="44"/>
      <c r="Q17" s="44"/>
      <c r="R17" s="27">
        <f t="shared" ref="R17:R36" si="1">ROUND(Q17*0.23,2)</f>
        <v>0</v>
      </c>
      <c r="S17" s="28">
        <f t="shared" ref="S17:S36" si="2">ROUND(SUM(Q17:R17),2)</f>
        <v>0</v>
      </c>
      <c r="T17" s="44"/>
      <c r="U17" s="44"/>
      <c r="V17" s="27">
        <f t="shared" ref="V17:V36" si="3">ROUND(U17*0.23,2)</f>
        <v>0</v>
      </c>
      <c r="W17" s="28">
        <f t="shared" ref="W17:W36" si="4">ROUND(SUM(U17:V17),2)</f>
        <v>0</v>
      </c>
    </row>
    <row r="18" spans="1:23" x14ac:dyDescent="0.25">
      <c r="A18" s="40">
        <v>609699</v>
      </c>
      <c r="B18" s="40" t="s">
        <v>278</v>
      </c>
      <c r="C18" s="41" t="s">
        <v>279</v>
      </c>
      <c r="D18" s="42" t="s">
        <v>14</v>
      </c>
      <c r="E18" s="42" t="s">
        <v>209</v>
      </c>
      <c r="F18" s="42" t="s">
        <v>280</v>
      </c>
      <c r="G18" s="42" t="s">
        <v>281</v>
      </c>
      <c r="H18" s="42" t="s">
        <v>282</v>
      </c>
      <c r="I18" s="42" t="s">
        <v>17</v>
      </c>
      <c r="J18" s="42" t="s">
        <v>18</v>
      </c>
      <c r="K18" s="42">
        <v>22</v>
      </c>
      <c r="L18" s="42">
        <v>405344</v>
      </c>
      <c r="M18" s="42">
        <v>593445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610199</v>
      </c>
      <c r="B19" s="40" t="s">
        <v>283</v>
      </c>
      <c r="C19" s="41" t="s">
        <v>284</v>
      </c>
      <c r="D19" s="42" t="s">
        <v>14</v>
      </c>
      <c r="E19" s="42" t="s">
        <v>209</v>
      </c>
      <c r="F19" s="42" t="s">
        <v>280</v>
      </c>
      <c r="G19" s="42" t="s">
        <v>285</v>
      </c>
      <c r="H19" s="42" t="s">
        <v>286</v>
      </c>
      <c r="I19" s="42" t="s">
        <v>17</v>
      </c>
      <c r="J19" s="42" t="s">
        <v>18</v>
      </c>
      <c r="K19" s="42">
        <v>9</v>
      </c>
      <c r="L19" s="42">
        <v>399214</v>
      </c>
      <c r="M19" s="42">
        <v>598401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612564</v>
      </c>
      <c r="B20" s="40" t="s">
        <v>287</v>
      </c>
      <c r="C20" s="41" t="s">
        <v>288</v>
      </c>
      <c r="D20" s="42" t="s">
        <v>14</v>
      </c>
      <c r="E20" s="42" t="s">
        <v>209</v>
      </c>
      <c r="F20" s="42" t="s">
        <v>289</v>
      </c>
      <c r="G20" s="42" t="s">
        <v>290</v>
      </c>
      <c r="H20" s="42" t="s">
        <v>291</v>
      </c>
      <c r="I20" s="42" t="s">
        <v>17</v>
      </c>
      <c r="J20" s="42" t="s">
        <v>18</v>
      </c>
      <c r="K20" s="42">
        <v>56</v>
      </c>
      <c r="L20" s="42">
        <v>407106</v>
      </c>
      <c r="M20" s="42">
        <v>590127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612632</v>
      </c>
      <c r="B21" s="40" t="s">
        <v>292</v>
      </c>
      <c r="C21" s="41" t="s">
        <v>293</v>
      </c>
      <c r="D21" s="42" t="s">
        <v>14</v>
      </c>
      <c r="E21" s="42" t="s">
        <v>209</v>
      </c>
      <c r="F21" s="42" t="s">
        <v>289</v>
      </c>
      <c r="G21" s="42" t="s">
        <v>294</v>
      </c>
      <c r="H21" s="42" t="s">
        <v>295</v>
      </c>
      <c r="I21" s="42" t="s">
        <v>17</v>
      </c>
      <c r="J21" s="42" t="s">
        <v>18</v>
      </c>
      <c r="K21" s="42" t="s">
        <v>296</v>
      </c>
      <c r="L21" s="42">
        <v>401376</v>
      </c>
      <c r="M21" s="42">
        <v>587811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613160</v>
      </c>
      <c r="B22" s="40" t="s">
        <v>297</v>
      </c>
      <c r="C22" s="41" t="s">
        <v>298</v>
      </c>
      <c r="D22" s="42" t="s">
        <v>14</v>
      </c>
      <c r="E22" s="42" t="s">
        <v>209</v>
      </c>
      <c r="F22" s="42" t="s">
        <v>289</v>
      </c>
      <c r="G22" s="42" t="s">
        <v>299</v>
      </c>
      <c r="H22" s="42" t="s">
        <v>300</v>
      </c>
      <c r="I22" s="42" t="s">
        <v>301</v>
      </c>
      <c r="J22" s="42" t="s">
        <v>302</v>
      </c>
      <c r="K22" s="42" t="s">
        <v>303</v>
      </c>
      <c r="L22" s="42">
        <v>406545</v>
      </c>
      <c r="M22" s="42">
        <v>584199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613386</v>
      </c>
      <c r="B23" s="40" t="s">
        <v>304</v>
      </c>
      <c r="C23" s="41" t="s">
        <v>305</v>
      </c>
      <c r="D23" s="42" t="s">
        <v>14</v>
      </c>
      <c r="E23" s="42" t="s">
        <v>209</v>
      </c>
      <c r="F23" s="42" t="s">
        <v>289</v>
      </c>
      <c r="G23" s="42" t="s">
        <v>306</v>
      </c>
      <c r="H23" s="42" t="s">
        <v>307</v>
      </c>
      <c r="I23" s="42" t="s">
        <v>48</v>
      </c>
      <c r="J23" s="42" t="s">
        <v>47</v>
      </c>
      <c r="K23" s="42">
        <v>4</v>
      </c>
      <c r="L23" s="42">
        <v>412455</v>
      </c>
      <c r="M23" s="42">
        <v>585355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613706</v>
      </c>
      <c r="B24" s="40" t="s">
        <v>308</v>
      </c>
      <c r="C24" s="41" t="s">
        <v>309</v>
      </c>
      <c r="D24" s="42" t="s">
        <v>14</v>
      </c>
      <c r="E24" s="42" t="s">
        <v>209</v>
      </c>
      <c r="F24" s="42" t="s">
        <v>289</v>
      </c>
      <c r="G24" s="42" t="s">
        <v>310</v>
      </c>
      <c r="H24" s="42" t="s">
        <v>311</v>
      </c>
      <c r="I24" s="42" t="s">
        <v>45</v>
      </c>
      <c r="J24" s="42" t="s">
        <v>46</v>
      </c>
      <c r="K24" s="42">
        <v>9</v>
      </c>
      <c r="L24" s="42">
        <v>413371</v>
      </c>
      <c r="M24" s="42">
        <v>589485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614129</v>
      </c>
      <c r="B25" s="40" t="s">
        <v>314</v>
      </c>
      <c r="C25" s="41" t="s">
        <v>315</v>
      </c>
      <c r="D25" s="42" t="s">
        <v>14</v>
      </c>
      <c r="E25" s="42" t="s">
        <v>209</v>
      </c>
      <c r="F25" s="42" t="s">
        <v>289</v>
      </c>
      <c r="G25" s="42" t="s">
        <v>316</v>
      </c>
      <c r="H25" s="42" t="s">
        <v>317</v>
      </c>
      <c r="I25" s="42" t="s">
        <v>318</v>
      </c>
      <c r="J25" s="42" t="s">
        <v>319</v>
      </c>
      <c r="K25" s="42">
        <v>1</v>
      </c>
      <c r="L25" s="42">
        <v>409382</v>
      </c>
      <c r="M25" s="42">
        <v>585406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614873</v>
      </c>
      <c r="B26" s="40" t="s">
        <v>373</v>
      </c>
      <c r="C26" s="41" t="s">
        <v>374</v>
      </c>
      <c r="D26" s="42" t="s">
        <v>14</v>
      </c>
      <c r="E26" s="42" t="s">
        <v>209</v>
      </c>
      <c r="F26" s="42" t="s">
        <v>372</v>
      </c>
      <c r="G26" s="42" t="s">
        <v>375</v>
      </c>
      <c r="H26" s="42" t="s">
        <v>376</v>
      </c>
      <c r="I26" s="42" t="s">
        <v>377</v>
      </c>
      <c r="J26" s="42" t="s">
        <v>378</v>
      </c>
      <c r="K26" s="42">
        <v>9</v>
      </c>
      <c r="L26" s="42">
        <v>399428</v>
      </c>
      <c r="M26" s="42">
        <v>591994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615552</v>
      </c>
      <c r="B27" s="40" t="s">
        <v>379</v>
      </c>
      <c r="C27" s="41" t="s">
        <v>380</v>
      </c>
      <c r="D27" s="42" t="s">
        <v>14</v>
      </c>
      <c r="E27" s="42" t="s">
        <v>209</v>
      </c>
      <c r="F27" s="42" t="s">
        <v>372</v>
      </c>
      <c r="G27" s="42" t="s">
        <v>381</v>
      </c>
      <c r="H27" s="42" t="s">
        <v>372</v>
      </c>
      <c r="I27" s="42" t="s">
        <v>207</v>
      </c>
      <c r="J27" s="42" t="s">
        <v>208</v>
      </c>
      <c r="K27" s="42">
        <v>1</v>
      </c>
      <c r="L27" s="42">
        <v>396751</v>
      </c>
      <c r="M27" s="42">
        <v>589171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615711</v>
      </c>
      <c r="B28" s="40" t="s">
        <v>382</v>
      </c>
      <c r="C28" s="41" t="s">
        <v>383</v>
      </c>
      <c r="D28" s="42" t="s">
        <v>14</v>
      </c>
      <c r="E28" s="42" t="s">
        <v>209</v>
      </c>
      <c r="F28" s="42" t="s">
        <v>372</v>
      </c>
      <c r="G28" s="42" t="s">
        <v>384</v>
      </c>
      <c r="H28" s="42" t="s">
        <v>385</v>
      </c>
      <c r="I28" s="42" t="s">
        <v>17</v>
      </c>
      <c r="J28" s="42" t="s">
        <v>18</v>
      </c>
      <c r="K28" s="42">
        <v>7</v>
      </c>
      <c r="L28" s="42">
        <v>395950</v>
      </c>
      <c r="M28" s="42">
        <v>587826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615713</v>
      </c>
      <c r="B29" s="40" t="s">
        <v>386</v>
      </c>
      <c r="C29" s="41" t="s">
        <v>387</v>
      </c>
      <c r="D29" s="42" t="s">
        <v>14</v>
      </c>
      <c r="E29" s="42" t="s">
        <v>209</v>
      </c>
      <c r="F29" s="42" t="s">
        <v>372</v>
      </c>
      <c r="G29" s="42" t="s">
        <v>384</v>
      </c>
      <c r="H29" s="42" t="s">
        <v>385</v>
      </c>
      <c r="I29" s="42" t="s">
        <v>17</v>
      </c>
      <c r="J29" s="42" t="s">
        <v>18</v>
      </c>
      <c r="K29" s="42">
        <v>9</v>
      </c>
      <c r="L29" s="42">
        <v>395945</v>
      </c>
      <c r="M29" s="42">
        <v>587630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618888</v>
      </c>
      <c r="B30" s="40" t="s">
        <v>423</v>
      </c>
      <c r="C30" s="41" t="s">
        <v>424</v>
      </c>
      <c r="D30" s="42" t="s">
        <v>14</v>
      </c>
      <c r="E30" s="42" t="s">
        <v>209</v>
      </c>
      <c r="F30" s="42" t="s">
        <v>412</v>
      </c>
      <c r="G30" s="42" t="s">
        <v>425</v>
      </c>
      <c r="H30" s="42" t="s">
        <v>426</v>
      </c>
      <c r="I30" s="42" t="s">
        <v>427</v>
      </c>
      <c r="J30" s="42" t="s">
        <v>428</v>
      </c>
      <c r="K30" s="42">
        <v>20</v>
      </c>
      <c r="L30" s="42">
        <v>421055</v>
      </c>
      <c r="M30" s="42">
        <v>578030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620051</v>
      </c>
      <c r="B31" s="40" t="s">
        <v>429</v>
      </c>
      <c r="C31" s="41" t="s">
        <v>430</v>
      </c>
      <c r="D31" s="42" t="s">
        <v>14</v>
      </c>
      <c r="E31" s="42" t="s">
        <v>209</v>
      </c>
      <c r="F31" s="42" t="s">
        <v>412</v>
      </c>
      <c r="G31" s="42" t="s">
        <v>431</v>
      </c>
      <c r="H31" s="42" t="s">
        <v>432</v>
      </c>
      <c r="I31" s="42" t="s">
        <v>325</v>
      </c>
      <c r="J31" s="42" t="s">
        <v>326</v>
      </c>
      <c r="K31" s="42">
        <v>28</v>
      </c>
      <c r="L31" s="42">
        <v>415306</v>
      </c>
      <c r="M31" s="42">
        <v>580735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609315</v>
      </c>
      <c r="B32" s="40" t="s">
        <v>1273</v>
      </c>
      <c r="C32" s="41" t="s">
        <v>1274</v>
      </c>
      <c r="D32" s="42" t="s">
        <v>14</v>
      </c>
      <c r="E32" s="42" t="s">
        <v>209</v>
      </c>
      <c r="F32" s="42" t="s">
        <v>280</v>
      </c>
      <c r="G32" s="42" t="s">
        <v>1275</v>
      </c>
      <c r="H32" s="42" t="s">
        <v>280</v>
      </c>
      <c r="I32" s="42" t="s">
        <v>1276</v>
      </c>
      <c r="J32" s="42" t="s">
        <v>1277</v>
      </c>
      <c r="K32" s="43">
        <v>4</v>
      </c>
      <c r="L32" s="42">
        <v>406673</v>
      </c>
      <c r="M32" s="42">
        <v>598366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609344</v>
      </c>
      <c r="B33" s="40" t="s">
        <v>1278</v>
      </c>
      <c r="C33" s="41" t="s">
        <v>1279</v>
      </c>
      <c r="D33" s="42" t="s">
        <v>14</v>
      </c>
      <c r="E33" s="42" t="s">
        <v>209</v>
      </c>
      <c r="F33" s="42" t="s">
        <v>280</v>
      </c>
      <c r="G33" s="42" t="s">
        <v>1275</v>
      </c>
      <c r="H33" s="42" t="s">
        <v>280</v>
      </c>
      <c r="I33" s="42" t="s">
        <v>81</v>
      </c>
      <c r="J33" s="42" t="s">
        <v>82</v>
      </c>
      <c r="K33" s="43">
        <v>2</v>
      </c>
      <c r="L33" s="42">
        <v>406512</v>
      </c>
      <c r="M33" s="42">
        <v>598300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612066</v>
      </c>
      <c r="B34" s="40" t="s">
        <v>1281</v>
      </c>
      <c r="C34" s="41" t="s">
        <v>1282</v>
      </c>
      <c r="D34" s="42" t="s">
        <v>14</v>
      </c>
      <c r="E34" s="42" t="s">
        <v>209</v>
      </c>
      <c r="F34" s="42" t="s">
        <v>289</v>
      </c>
      <c r="G34" s="42" t="s">
        <v>1280</v>
      </c>
      <c r="H34" s="42" t="s">
        <v>289</v>
      </c>
      <c r="I34" s="42" t="s">
        <v>1283</v>
      </c>
      <c r="J34" s="42" t="s">
        <v>1284</v>
      </c>
      <c r="K34" s="43">
        <v>15</v>
      </c>
      <c r="L34" s="42">
        <v>405450</v>
      </c>
      <c r="M34" s="42">
        <v>587504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610691</v>
      </c>
      <c r="B35" s="40" t="s">
        <v>1285</v>
      </c>
      <c r="C35" s="41" t="s">
        <v>1286</v>
      </c>
      <c r="D35" s="42" t="s">
        <v>14</v>
      </c>
      <c r="E35" s="42" t="s">
        <v>209</v>
      </c>
      <c r="F35" s="42" t="s">
        <v>289</v>
      </c>
      <c r="G35" s="42" t="s">
        <v>1280</v>
      </c>
      <c r="H35" s="42" t="s">
        <v>289</v>
      </c>
      <c r="I35" s="42" t="s">
        <v>1287</v>
      </c>
      <c r="J35" s="42" t="s">
        <v>1288</v>
      </c>
      <c r="K35" s="43" t="s">
        <v>1115</v>
      </c>
      <c r="L35" s="42">
        <v>406508</v>
      </c>
      <c r="M35" s="42">
        <v>587328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616706</v>
      </c>
      <c r="B36" s="40" t="s">
        <v>1302</v>
      </c>
      <c r="C36" s="41" t="s">
        <v>1303</v>
      </c>
      <c r="D36" s="42" t="s">
        <v>14</v>
      </c>
      <c r="E36" s="42" t="s">
        <v>209</v>
      </c>
      <c r="F36" s="42" t="s">
        <v>412</v>
      </c>
      <c r="G36" s="42" t="s">
        <v>1304</v>
      </c>
      <c r="H36" s="42" t="s">
        <v>412</v>
      </c>
      <c r="I36" s="42" t="s">
        <v>301</v>
      </c>
      <c r="J36" s="42" t="s">
        <v>302</v>
      </c>
      <c r="K36" s="43">
        <v>1</v>
      </c>
      <c r="L36" s="42">
        <v>415041</v>
      </c>
      <c r="M36" s="42">
        <v>572092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</sheetData>
  <sheetProtection algorithmName="SHA-512" hashValue="S3r3mJr41vP4dfdtdOTwhtyFdsne1hCzSPeaoglVRxLrqU96NCTt2WwvfMZ0/YqxFiGTaDVplRTMuJtYWTY8rg==" saltValue="q4DpmmBFeNdXjGbJH1fjyg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2"/>
  <sheetViews>
    <sheetView topLeftCell="K16" workbookViewId="0">
      <selection activeCell="S23" sqref="S23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1504</v>
      </c>
      <c r="B2" s="1">
        <f>M14</f>
        <v>17</v>
      </c>
      <c r="C2" s="1" t="str">
        <f>E16</f>
        <v>MOGILEŃSKI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ROUND(SUM(Q16:Q32)*60,2)</f>
        <v>0</v>
      </c>
      <c r="K4" s="2">
        <f>SUM(R16:R32)*60</f>
        <v>0</v>
      </c>
      <c r="L4" s="31">
        <f>SUM(S16:S32)*60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ROUND(SUM(U16:U32)*60,2)</f>
        <v>0</v>
      </c>
      <c r="K5" s="2">
        <f>SUM(V16:V32)*60</f>
        <v>0</v>
      </c>
      <c r="L5" s="31">
        <f>SUM(W16:W32)*60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17</v>
      </c>
      <c r="N14" s="24">
        <f>SUM(N16:N32)</f>
        <v>17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597497</v>
      </c>
      <c r="B16" s="40" t="s">
        <v>51</v>
      </c>
      <c r="C16" s="41" t="s">
        <v>52</v>
      </c>
      <c r="D16" s="42" t="s">
        <v>14</v>
      </c>
      <c r="E16" s="42" t="s">
        <v>49</v>
      </c>
      <c r="F16" s="42" t="s">
        <v>50</v>
      </c>
      <c r="G16" s="42" t="s">
        <v>53</v>
      </c>
      <c r="H16" s="42" t="s">
        <v>54</v>
      </c>
      <c r="I16" s="42" t="s">
        <v>48</v>
      </c>
      <c r="J16" s="42" t="s">
        <v>47</v>
      </c>
      <c r="K16" s="42">
        <v>1</v>
      </c>
      <c r="L16" s="42">
        <v>427262</v>
      </c>
      <c r="M16" s="42">
        <v>551367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598004</v>
      </c>
      <c r="B17" s="40" t="s">
        <v>193</v>
      </c>
      <c r="C17" s="41" t="s">
        <v>194</v>
      </c>
      <c r="D17" s="42" t="s">
        <v>14</v>
      </c>
      <c r="E17" s="42" t="s">
        <v>49</v>
      </c>
      <c r="F17" s="42" t="s">
        <v>195</v>
      </c>
      <c r="G17" s="42" t="s">
        <v>196</v>
      </c>
      <c r="H17" s="42" t="s">
        <v>195</v>
      </c>
      <c r="I17" s="42" t="s">
        <v>17</v>
      </c>
      <c r="J17" s="42" t="s">
        <v>18</v>
      </c>
      <c r="K17" s="42">
        <v>104</v>
      </c>
      <c r="L17" s="42">
        <v>450443</v>
      </c>
      <c r="M17" s="42">
        <v>518399</v>
      </c>
      <c r="N17" s="42">
        <v>1</v>
      </c>
      <c r="O17" s="44"/>
      <c r="P17" s="44"/>
      <c r="Q17" s="44"/>
      <c r="R17" s="27">
        <f t="shared" ref="R17:R32" si="1">ROUND(Q17*0.23,2)</f>
        <v>0</v>
      </c>
      <c r="S17" s="28">
        <f t="shared" ref="S17:S32" si="2">ROUND(SUM(Q17:R17),2)</f>
        <v>0</v>
      </c>
      <c r="T17" s="44"/>
      <c r="U17" s="44"/>
      <c r="V17" s="27">
        <f t="shared" ref="V17:V32" si="3">ROUND(U17*0.23,2)</f>
        <v>0</v>
      </c>
      <c r="W17" s="28">
        <f t="shared" ref="W17:W32" si="4">ROUND(SUM(U17:V17),2)</f>
        <v>0</v>
      </c>
    </row>
    <row r="18" spans="1:23" x14ac:dyDescent="0.25">
      <c r="A18" s="40">
        <v>598456</v>
      </c>
      <c r="B18" s="40" t="s">
        <v>197</v>
      </c>
      <c r="C18" s="41" t="s">
        <v>198</v>
      </c>
      <c r="D18" s="42" t="s">
        <v>14</v>
      </c>
      <c r="E18" s="42" t="s">
        <v>49</v>
      </c>
      <c r="F18" s="42" t="s">
        <v>195</v>
      </c>
      <c r="G18" s="42" t="s">
        <v>199</v>
      </c>
      <c r="H18" s="42" t="s">
        <v>200</v>
      </c>
      <c r="I18" s="42" t="s">
        <v>17</v>
      </c>
      <c r="J18" s="42" t="s">
        <v>18</v>
      </c>
      <c r="K18" s="42">
        <v>37</v>
      </c>
      <c r="L18" s="42">
        <v>454343</v>
      </c>
      <c r="M18" s="42">
        <v>521470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598838</v>
      </c>
      <c r="B19" s="40" t="s">
        <v>201</v>
      </c>
      <c r="C19" s="41" t="s">
        <v>202</v>
      </c>
      <c r="D19" s="42" t="s">
        <v>14</v>
      </c>
      <c r="E19" s="42" t="s">
        <v>49</v>
      </c>
      <c r="F19" s="42" t="s">
        <v>195</v>
      </c>
      <c r="G19" s="42" t="s">
        <v>203</v>
      </c>
      <c r="H19" s="42" t="s">
        <v>204</v>
      </c>
      <c r="I19" s="42" t="s">
        <v>17</v>
      </c>
      <c r="J19" s="42" t="s">
        <v>18</v>
      </c>
      <c r="K19" s="42">
        <v>58</v>
      </c>
      <c r="L19" s="42">
        <v>444235</v>
      </c>
      <c r="M19" s="42">
        <v>516471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600627</v>
      </c>
      <c r="B20" s="40" t="s">
        <v>265</v>
      </c>
      <c r="C20" s="41" t="s">
        <v>266</v>
      </c>
      <c r="D20" s="42" t="s">
        <v>14</v>
      </c>
      <c r="E20" s="42" t="s">
        <v>49</v>
      </c>
      <c r="F20" s="42" t="s">
        <v>267</v>
      </c>
      <c r="G20" s="42" t="s">
        <v>268</v>
      </c>
      <c r="H20" s="42" t="s">
        <v>269</v>
      </c>
      <c r="I20" s="42" t="s">
        <v>17</v>
      </c>
      <c r="J20" s="42" t="s">
        <v>18</v>
      </c>
      <c r="K20" s="42">
        <v>1</v>
      </c>
      <c r="L20" s="42">
        <v>432685</v>
      </c>
      <c r="M20" s="42">
        <v>528164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602649</v>
      </c>
      <c r="B21" s="40" t="s">
        <v>270</v>
      </c>
      <c r="C21" s="41" t="s">
        <v>271</v>
      </c>
      <c r="D21" s="42" t="s">
        <v>14</v>
      </c>
      <c r="E21" s="42" t="s">
        <v>49</v>
      </c>
      <c r="F21" s="42" t="s">
        <v>267</v>
      </c>
      <c r="G21" s="42" t="s">
        <v>272</v>
      </c>
      <c r="H21" s="42" t="s">
        <v>273</v>
      </c>
      <c r="I21" s="42" t="s">
        <v>17</v>
      </c>
      <c r="J21" s="42" t="s">
        <v>18</v>
      </c>
      <c r="K21" s="42">
        <v>15</v>
      </c>
      <c r="L21" s="42">
        <v>439229</v>
      </c>
      <c r="M21" s="42">
        <v>534914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602790</v>
      </c>
      <c r="B22" s="40" t="s">
        <v>274</v>
      </c>
      <c r="C22" s="41" t="s">
        <v>275</v>
      </c>
      <c r="D22" s="42" t="s">
        <v>14</v>
      </c>
      <c r="E22" s="42" t="s">
        <v>49</v>
      </c>
      <c r="F22" s="42" t="s">
        <v>267</v>
      </c>
      <c r="G22" s="42" t="s">
        <v>276</v>
      </c>
      <c r="H22" s="42" t="s">
        <v>277</v>
      </c>
      <c r="I22" s="42" t="s">
        <v>17</v>
      </c>
      <c r="J22" s="42" t="s">
        <v>18</v>
      </c>
      <c r="K22" s="42">
        <v>2</v>
      </c>
      <c r="L22" s="42">
        <v>428309</v>
      </c>
      <c r="M22" s="42">
        <v>534083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604714</v>
      </c>
      <c r="B23" s="40" t="s">
        <v>393</v>
      </c>
      <c r="C23" s="41" t="s">
        <v>394</v>
      </c>
      <c r="D23" s="42" t="s">
        <v>14</v>
      </c>
      <c r="E23" s="42" t="s">
        <v>49</v>
      </c>
      <c r="F23" s="42" t="s">
        <v>395</v>
      </c>
      <c r="G23" s="42" t="s">
        <v>396</v>
      </c>
      <c r="H23" s="42" t="s">
        <v>397</v>
      </c>
      <c r="I23" s="42" t="s">
        <v>17</v>
      </c>
      <c r="J23" s="42" t="s">
        <v>18</v>
      </c>
      <c r="K23" s="42">
        <v>30</v>
      </c>
      <c r="L23" s="42">
        <v>443681</v>
      </c>
      <c r="M23" s="42">
        <v>534280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605002</v>
      </c>
      <c r="B24" s="40" t="s">
        <v>398</v>
      </c>
      <c r="C24" s="41" t="s">
        <v>399</v>
      </c>
      <c r="D24" s="42" t="s">
        <v>14</v>
      </c>
      <c r="E24" s="42" t="s">
        <v>49</v>
      </c>
      <c r="F24" s="42" t="s">
        <v>395</v>
      </c>
      <c r="G24" s="42" t="s">
        <v>400</v>
      </c>
      <c r="H24" s="42" t="s">
        <v>401</v>
      </c>
      <c r="I24" s="42" t="s">
        <v>17</v>
      </c>
      <c r="J24" s="42" t="s">
        <v>18</v>
      </c>
      <c r="K24" s="42">
        <v>28</v>
      </c>
      <c r="L24" s="42">
        <v>447229</v>
      </c>
      <c r="M24" s="42">
        <v>538104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9121078</v>
      </c>
      <c r="B25" s="40" t="s">
        <v>402</v>
      </c>
      <c r="C25" s="41" t="s">
        <v>403</v>
      </c>
      <c r="D25" s="42" t="s">
        <v>14</v>
      </c>
      <c r="E25" s="42" t="s">
        <v>49</v>
      </c>
      <c r="F25" s="42" t="s">
        <v>395</v>
      </c>
      <c r="G25" s="42" t="s">
        <v>404</v>
      </c>
      <c r="H25" s="42" t="s">
        <v>405</v>
      </c>
      <c r="I25" s="42" t="s">
        <v>17</v>
      </c>
      <c r="J25" s="42" t="s">
        <v>18</v>
      </c>
      <c r="K25" s="42">
        <v>28</v>
      </c>
      <c r="L25" s="42">
        <v>447747</v>
      </c>
      <c r="M25" s="42">
        <v>531755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605711</v>
      </c>
      <c r="B26" s="40" t="s">
        <v>406</v>
      </c>
      <c r="C26" s="41" t="s">
        <v>407</v>
      </c>
      <c r="D26" s="42" t="s">
        <v>14</v>
      </c>
      <c r="E26" s="42" t="s">
        <v>49</v>
      </c>
      <c r="F26" s="42" t="s">
        <v>395</v>
      </c>
      <c r="G26" s="42" t="s">
        <v>408</v>
      </c>
      <c r="H26" s="42" t="s">
        <v>409</v>
      </c>
      <c r="I26" s="42" t="s">
        <v>17</v>
      </c>
      <c r="J26" s="42" t="s">
        <v>18</v>
      </c>
      <c r="K26" s="42">
        <v>28</v>
      </c>
      <c r="L26" s="42">
        <v>447918</v>
      </c>
      <c r="M26" s="42">
        <v>523924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600514</v>
      </c>
      <c r="B27" s="40" t="s">
        <v>1261</v>
      </c>
      <c r="C27" s="41" t="s">
        <v>1262</v>
      </c>
      <c r="D27" s="42" t="s">
        <v>14</v>
      </c>
      <c r="E27" s="42" t="s">
        <v>49</v>
      </c>
      <c r="F27" s="42" t="s">
        <v>267</v>
      </c>
      <c r="G27" s="42" t="s">
        <v>1260</v>
      </c>
      <c r="H27" s="42" t="s">
        <v>267</v>
      </c>
      <c r="I27" s="42" t="s">
        <v>1263</v>
      </c>
      <c r="J27" s="42" t="s">
        <v>1264</v>
      </c>
      <c r="K27" s="43">
        <v>16</v>
      </c>
      <c r="L27" s="42">
        <v>429277</v>
      </c>
      <c r="M27" s="42">
        <v>533277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600341</v>
      </c>
      <c r="B28" s="40" t="s">
        <v>1265</v>
      </c>
      <c r="C28" s="41" t="s">
        <v>1266</v>
      </c>
      <c r="D28" s="42" t="s">
        <v>14</v>
      </c>
      <c r="E28" s="42" t="s">
        <v>49</v>
      </c>
      <c r="F28" s="42" t="s">
        <v>267</v>
      </c>
      <c r="G28" s="42" t="s">
        <v>1260</v>
      </c>
      <c r="H28" s="42" t="s">
        <v>267</v>
      </c>
      <c r="I28" s="42" t="s">
        <v>1267</v>
      </c>
      <c r="J28" s="42" t="s">
        <v>1268</v>
      </c>
      <c r="K28" s="43">
        <v>33</v>
      </c>
      <c r="L28" s="42">
        <v>429780</v>
      </c>
      <c r="M28" s="42">
        <v>532425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600548</v>
      </c>
      <c r="B29" s="40" t="s">
        <v>1269</v>
      </c>
      <c r="C29" s="41" t="s">
        <v>1270</v>
      </c>
      <c r="D29" s="42" t="s">
        <v>14</v>
      </c>
      <c r="E29" s="42" t="s">
        <v>49</v>
      </c>
      <c r="F29" s="42" t="s">
        <v>267</v>
      </c>
      <c r="G29" s="42" t="s">
        <v>1260</v>
      </c>
      <c r="H29" s="42" t="s">
        <v>267</v>
      </c>
      <c r="I29" s="42" t="s">
        <v>1271</v>
      </c>
      <c r="J29" s="42" t="s">
        <v>1272</v>
      </c>
      <c r="K29" s="43">
        <v>13</v>
      </c>
      <c r="L29" s="42">
        <v>429374</v>
      </c>
      <c r="M29" s="42">
        <v>532679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604206</v>
      </c>
      <c r="B30" s="40" t="s">
        <v>1294</v>
      </c>
      <c r="C30" s="41" t="s">
        <v>1295</v>
      </c>
      <c r="D30" s="42" t="s">
        <v>14</v>
      </c>
      <c r="E30" s="42" t="s">
        <v>49</v>
      </c>
      <c r="F30" s="42" t="s">
        <v>395</v>
      </c>
      <c r="G30" s="42" t="s">
        <v>1296</v>
      </c>
      <c r="H30" s="42" t="s">
        <v>395</v>
      </c>
      <c r="I30" s="42" t="s">
        <v>809</v>
      </c>
      <c r="J30" s="42" t="s">
        <v>810</v>
      </c>
      <c r="K30" s="43">
        <v>17</v>
      </c>
      <c r="L30" s="42">
        <v>444301</v>
      </c>
      <c r="M30" s="42">
        <v>529375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604209</v>
      </c>
      <c r="B31" s="40" t="s">
        <v>1297</v>
      </c>
      <c r="C31" s="41" t="s">
        <v>1298</v>
      </c>
      <c r="D31" s="42" t="s">
        <v>14</v>
      </c>
      <c r="E31" s="42" t="s">
        <v>49</v>
      </c>
      <c r="F31" s="42" t="s">
        <v>395</v>
      </c>
      <c r="G31" s="42" t="s">
        <v>1296</v>
      </c>
      <c r="H31" s="42" t="s">
        <v>395</v>
      </c>
      <c r="I31" s="42" t="s">
        <v>809</v>
      </c>
      <c r="J31" s="42" t="s">
        <v>810</v>
      </c>
      <c r="K31" s="43">
        <v>7</v>
      </c>
      <c r="L31" s="42">
        <v>444316</v>
      </c>
      <c r="M31" s="42">
        <v>529548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604239</v>
      </c>
      <c r="B32" s="40" t="s">
        <v>1300</v>
      </c>
      <c r="C32" s="41" t="s">
        <v>1301</v>
      </c>
      <c r="D32" s="42" t="s">
        <v>14</v>
      </c>
      <c r="E32" s="42" t="s">
        <v>49</v>
      </c>
      <c r="F32" s="42" t="s">
        <v>395</v>
      </c>
      <c r="G32" s="42" t="s">
        <v>1296</v>
      </c>
      <c r="H32" s="42" t="s">
        <v>395</v>
      </c>
      <c r="I32" s="42" t="s">
        <v>847</v>
      </c>
      <c r="J32" s="42" t="s">
        <v>848</v>
      </c>
      <c r="K32" s="43">
        <v>10</v>
      </c>
      <c r="L32" s="42">
        <v>444745</v>
      </c>
      <c r="M32" s="42">
        <v>529657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</sheetData>
  <sheetProtection algorithmName="SHA-512" hashValue="UyuHe8ybzSs94q+mAzTr4hnGIVmRT2wU26RAk2m+IRYGH3kcsI0U6WsM/342WKf6bWX0V3VHWwtwiWpFkTxRrg==" saltValue="xD4opFMaHA+mFQPycXrNT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3"/>
  <sheetViews>
    <sheetView topLeftCell="K12" workbookViewId="0">
      <selection activeCell="Q25" sqref="Q25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1511</v>
      </c>
      <c r="B2" s="1">
        <f>M14</f>
        <v>8</v>
      </c>
      <c r="C2" s="1" t="str">
        <f>E16</f>
        <v>NAKIELSKI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ROUND(SUM(Q16:Q23)*60,2)</f>
        <v>0</v>
      </c>
      <c r="K4" s="2">
        <f>SUM(R16:R23)*60</f>
        <v>0</v>
      </c>
      <c r="L4" s="31">
        <f>SUM(S16:S23)*60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ROUND(SUM(U16:U23)*60,2)</f>
        <v>0</v>
      </c>
      <c r="K5" s="2">
        <f>SUM(V16:V23)*60</f>
        <v>0</v>
      </c>
      <c r="L5" s="31">
        <f>SUM(W16:W23)*60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8</v>
      </c>
      <c r="N14" s="24">
        <f>SUM(N16:N23)</f>
        <v>8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617853</v>
      </c>
      <c r="B16" s="40" t="s">
        <v>410</v>
      </c>
      <c r="C16" s="41" t="s">
        <v>411</v>
      </c>
      <c r="D16" s="42" t="s">
        <v>14</v>
      </c>
      <c r="E16" s="42" t="s">
        <v>209</v>
      </c>
      <c r="F16" s="42" t="s">
        <v>412</v>
      </c>
      <c r="G16" s="42" t="s">
        <v>413</v>
      </c>
      <c r="H16" s="42" t="s">
        <v>414</v>
      </c>
      <c r="I16" s="42" t="s">
        <v>48</v>
      </c>
      <c r="J16" s="42" t="s">
        <v>47</v>
      </c>
      <c r="K16" s="42">
        <v>6</v>
      </c>
      <c r="L16" s="42">
        <v>418536</v>
      </c>
      <c r="M16" s="42">
        <v>574783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618088</v>
      </c>
      <c r="B17" s="40" t="s">
        <v>415</v>
      </c>
      <c r="C17" s="41" t="s">
        <v>416</v>
      </c>
      <c r="D17" s="42" t="s">
        <v>14</v>
      </c>
      <c r="E17" s="42" t="s">
        <v>209</v>
      </c>
      <c r="F17" s="42" t="s">
        <v>412</v>
      </c>
      <c r="G17" s="42" t="s">
        <v>417</v>
      </c>
      <c r="H17" s="42" t="s">
        <v>418</v>
      </c>
      <c r="I17" s="42" t="s">
        <v>48</v>
      </c>
      <c r="J17" s="42" t="s">
        <v>47</v>
      </c>
      <c r="K17" s="42">
        <v>5</v>
      </c>
      <c r="L17" s="42">
        <v>414429</v>
      </c>
      <c r="M17" s="42">
        <v>568221</v>
      </c>
      <c r="N17" s="42">
        <v>1</v>
      </c>
      <c r="O17" s="44"/>
      <c r="P17" s="44"/>
      <c r="Q17" s="44"/>
      <c r="R17" s="27">
        <f t="shared" ref="R17:R23" si="1">ROUND(Q17*0.23,2)</f>
        <v>0</v>
      </c>
      <c r="S17" s="28">
        <f t="shared" ref="S17:S23" si="2">ROUND(SUM(Q17:R17),2)</f>
        <v>0</v>
      </c>
      <c r="T17" s="44"/>
      <c r="U17" s="44"/>
      <c r="V17" s="27">
        <f t="shared" ref="V17:V23" si="3">ROUND(U17*0.23,2)</f>
        <v>0</v>
      </c>
      <c r="W17" s="28">
        <f t="shared" ref="W17:W23" si="4">ROUND(SUM(U17:V17),2)</f>
        <v>0</v>
      </c>
    </row>
    <row r="18" spans="1:23" x14ac:dyDescent="0.25">
      <c r="A18" s="40">
        <v>618327</v>
      </c>
      <c r="B18" s="40" t="s">
        <v>419</v>
      </c>
      <c r="C18" s="41" t="s">
        <v>420</v>
      </c>
      <c r="D18" s="42" t="s">
        <v>14</v>
      </c>
      <c r="E18" s="42" t="s">
        <v>209</v>
      </c>
      <c r="F18" s="42" t="s">
        <v>412</v>
      </c>
      <c r="G18" s="42" t="s">
        <v>421</v>
      </c>
      <c r="H18" s="42" t="s">
        <v>422</v>
      </c>
      <c r="I18" s="42" t="s">
        <v>48</v>
      </c>
      <c r="J18" s="42" t="s">
        <v>47</v>
      </c>
      <c r="K18" s="42">
        <v>7</v>
      </c>
      <c r="L18" s="42">
        <v>407646</v>
      </c>
      <c r="M18" s="42">
        <v>566681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616693</v>
      </c>
      <c r="B19" s="40" t="s">
        <v>1305</v>
      </c>
      <c r="C19" s="41" t="s">
        <v>1306</v>
      </c>
      <c r="D19" s="42" t="s">
        <v>14</v>
      </c>
      <c r="E19" s="42" t="s">
        <v>209</v>
      </c>
      <c r="F19" s="42" t="s">
        <v>412</v>
      </c>
      <c r="G19" s="42" t="s">
        <v>1304</v>
      </c>
      <c r="H19" s="42" t="s">
        <v>412</v>
      </c>
      <c r="I19" s="42" t="s">
        <v>301</v>
      </c>
      <c r="J19" s="42" t="s">
        <v>302</v>
      </c>
      <c r="K19" s="43">
        <v>36</v>
      </c>
      <c r="L19" s="42">
        <v>414245</v>
      </c>
      <c r="M19" s="42">
        <v>571690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616216</v>
      </c>
      <c r="B20" s="40" t="s">
        <v>1307</v>
      </c>
      <c r="C20" s="41" t="s">
        <v>1308</v>
      </c>
      <c r="D20" s="42" t="s">
        <v>14</v>
      </c>
      <c r="E20" s="42" t="s">
        <v>209</v>
      </c>
      <c r="F20" s="42" t="s">
        <v>412</v>
      </c>
      <c r="G20" s="42" t="s">
        <v>1304</v>
      </c>
      <c r="H20" s="42" t="s">
        <v>412</v>
      </c>
      <c r="I20" s="42" t="s">
        <v>1309</v>
      </c>
      <c r="J20" s="42" t="s">
        <v>1310</v>
      </c>
      <c r="K20" s="43">
        <v>1</v>
      </c>
      <c r="L20" s="42">
        <v>415562</v>
      </c>
      <c r="M20" s="42">
        <v>572609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617037</v>
      </c>
      <c r="B21" s="40" t="s">
        <v>1311</v>
      </c>
      <c r="C21" s="41" t="s">
        <v>1312</v>
      </c>
      <c r="D21" s="42" t="s">
        <v>14</v>
      </c>
      <c r="E21" s="42" t="s">
        <v>209</v>
      </c>
      <c r="F21" s="42" t="s">
        <v>412</v>
      </c>
      <c r="G21" s="42" t="s">
        <v>1304</v>
      </c>
      <c r="H21" s="42" t="s">
        <v>412</v>
      </c>
      <c r="I21" s="42" t="s">
        <v>1313</v>
      </c>
      <c r="J21" s="42" t="s">
        <v>1314</v>
      </c>
      <c r="K21" s="43">
        <v>11</v>
      </c>
      <c r="L21" s="42">
        <v>415623</v>
      </c>
      <c r="M21" s="42">
        <v>571806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616539</v>
      </c>
      <c r="B22" s="40" t="s">
        <v>1315</v>
      </c>
      <c r="C22" s="41" t="s">
        <v>1316</v>
      </c>
      <c r="D22" s="42" t="s">
        <v>14</v>
      </c>
      <c r="E22" s="42" t="s">
        <v>209</v>
      </c>
      <c r="F22" s="42" t="s">
        <v>412</v>
      </c>
      <c r="G22" s="42" t="s">
        <v>1304</v>
      </c>
      <c r="H22" s="42" t="s">
        <v>412</v>
      </c>
      <c r="I22" s="42" t="s">
        <v>1317</v>
      </c>
      <c r="J22" s="42" t="s">
        <v>1318</v>
      </c>
      <c r="K22" s="43">
        <v>1</v>
      </c>
      <c r="L22" s="42">
        <v>414465</v>
      </c>
      <c r="M22" s="42">
        <v>572045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616827</v>
      </c>
      <c r="B23" s="40" t="s">
        <v>1319</v>
      </c>
      <c r="C23" s="41" t="s">
        <v>1320</v>
      </c>
      <c r="D23" s="42" t="s">
        <v>14</v>
      </c>
      <c r="E23" s="42" t="s">
        <v>209</v>
      </c>
      <c r="F23" s="42" t="s">
        <v>412</v>
      </c>
      <c r="G23" s="42" t="s">
        <v>1304</v>
      </c>
      <c r="H23" s="42" t="s">
        <v>412</v>
      </c>
      <c r="I23" s="42" t="s">
        <v>341</v>
      </c>
      <c r="J23" s="42" t="s">
        <v>1321</v>
      </c>
      <c r="K23" s="43">
        <v>21</v>
      </c>
      <c r="L23" s="42">
        <v>415773</v>
      </c>
      <c r="M23" s="42">
        <v>572069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</sheetData>
  <sheetProtection algorithmName="SHA-512" hashValue="7ukREBgDWhUFwmORtYiZUG4MCgux1dhGwHSWHm5eBD46eXBBpZeFjAoMmgoEuTQN1oUp8clOrFGtdWX8ExUpfg==" saltValue="2WpfgSXNzo+ojBLR3rh49Q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7"/>
  <sheetViews>
    <sheetView topLeftCell="K11" workbookViewId="0">
      <selection activeCell="R22" sqref="R22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1503</v>
      </c>
      <c r="B2" s="1">
        <f>M14</f>
        <v>42</v>
      </c>
      <c r="C2" s="1" t="str">
        <f>E16</f>
        <v>INOWROCŁAWSKI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ROUND(SUM(Q16:Q57)*60,2)</f>
        <v>0</v>
      </c>
      <c r="K4" s="2">
        <f>SUM(R16:R57)*60</f>
        <v>0</v>
      </c>
      <c r="L4" s="31">
        <f>SUM(S16:S57)*60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ROUND(SUM(U16:U57)*60,2)</f>
        <v>0</v>
      </c>
      <c r="K5" s="2">
        <f>SUM(V16:V57)*60</f>
        <v>0</v>
      </c>
      <c r="L5" s="31">
        <f>SUM(W16:W57)*60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42</v>
      </c>
      <c r="N14" s="24">
        <f>SUM(N16:N57)</f>
        <v>42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565477</v>
      </c>
      <c r="B16" s="40" t="s">
        <v>55</v>
      </c>
      <c r="C16" s="41" t="s">
        <v>56</v>
      </c>
      <c r="D16" s="42" t="s">
        <v>14</v>
      </c>
      <c r="E16" s="42" t="s">
        <v>19</v>
      </c>
      <c r="F16" s="42" t="s">
        <v>57</v>
      </c>
      <c r="G16" s="42" t="s">
        <v>58</v>
      </c>
      <c r="H16" s="42" t="s">
        <v>57</v>
      </c>
      <c r="I16" s="42" t="s">
        <v>48</v>
      </c>
      <c r="J16" s="42" t="s">
        <v>47</v>
      </c>
      <c r="K16" s="42">
        <v>2</v>
      </c>
      <c r="L16" s="42">
        <v>468846</v>
      </c>
      <c r="M16" s="42">
        <v>545753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565676</v>
      </c>
      <c r="B17" s="40" t="s">
        <v>59</v>
      </c>
      <c r="C17" s="41" t="s">
        <v>60</v>
      </c>
      <c r="D17" s="42" t="s">
        <v>14</v>
      </c>
      <c r="E17" s="42" t="s">
        <v>19</v>
      </c>
      <c r="F17" s="42" t="s">
        <v>57</v>
      </c>
      <c r="G17" s="42" t="s">
        <v>61</v>
      </c>
      <c r="H17" s="42" t="s">
        <v>62</v>
      </c>
      <c r="I17" s="42" t="s">
        <v>17</v>
      </c>
      <c r="J17" s="42" t="s">
        <v>18</v>
      </c>
      <c r="K17" s="42">
        <v>1</v>
      </c>
      <c r="L17" s="42">
        <v>467066</v>
      </c>
      <c r="M17" s="42">
        <v>550212</v>
      </c>
      <c r="N17" s="42">
        <v>1</v>
      </c>
      <c r="O17" s="44"/>
      <c r="P17" s="44"/>
      <c r="Q17" s="44"/>
      <c r="R17" s="27">
        <f t="shared" ref="R17:R57" si="1">ROUND(Q17*0.23,2)</f>
        <v>0</v>
      </c>
      <c r="S17" s="28">
        <f t="shared" ref="S17:S57" si="2">ROUND(SUM(Q17:R17),2)</f>
        <v>0</v>
      </c>
      <c r="T17" s="44"/>
      <c r="U17" s="44"/>
      <c r="V17" s="27">
        <f t="shared" ref="V17:V57" si="3">ROUND(U17*0.23,2)</f>
        <v>0</v>
      </c>
      <c r="W17" s="28">
        <f t="shared" ref="W17:W57" si="4">ROUND(SUM(U17:V17),2)</f>
        <v>0</v>
      </c>
    </row>
    <row r="18" spans="1:23" x14ac:dyDescent="0.25">
      <c r="A18" s="40">
        <v>565800</v>
      </c>
      <c r="B18" s="40" t="s">
        <v>63</v>
      </c>
      <c r="C18" s="41" t="s">
        <v>64</v>
      </c>
      <c r="D18" s="42" t="s">
        <v>14</v>
      </c>
      <c r="E18" s="42" t="s">
        <v>19</v>
      </c>
      <c r="F18" s="42" t="s">
        <v>57</v>
      </c>
      <c r="G18" s="42" t="s">
        <v>65</v>
      </c>
      <c r="H18" s="42" t="s">
        <v>66</v>
      </c>
      <c r="I18" s="42" t="s">
        <v>17</v>
      </c>
      <c r="J18" s="42" t="s">
        <v>18</v>
      </c>
      <c r="K18" s="42">
        <v>38</v>
      </c>
      <c r="L18" s="42">
        <v>459411</v>
      </c>
      <c r="M18" s="42">
        <v>549091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565922</v>
      </c>
      <c r="B19" s="40" t="s">
        <v>67</v>
      </c>
      <c r="C19" s="41" t="s">
        <v>68</v>
      </c>
      <c r="D19" s="42" t="s">
        <v>14</v>
      </c>
      <c r="E19" s="42" t="s">
        <v>19</v>
      </c>
      <c r="F19" s="42" t="s">
        <v>57</v>
      </c>
      <c r="G19" s="42" t="s">
        <v>69</v>
      </c>
      <c r="H19" s="42" t="s">
        <v>70</v>
      </c>
      <c r="I19" s="42" t="s">
        <v>17</v>
      </c>
      <c r="J19" s="42" t="s">
        <v>18</v>
      </c>
      <c r="K19" s="42">
        <v>7</v>
      </c>
      <c r="L19" s="42">
        <v>463828</v>
      </c>
      <c r="M19" s="42">
        <v>542467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567360</v>
      </c>
      <c r="B20" s="40" t="s">
        <v>131</v>
      </c>
      <c r="C20" s="41" t="s">
        <v>132</v>
      </c>
      <c r="D20" s="42" t="s">
        <v>14</v>
      </c>
      <c r="E20" s="42" t="s">
        <v>19</v>
      </c>
      <c r="F20" s="42" t="s">
        <v>133</v>
      </c>
      <c r="G20" s="42" t="s">
        <v>134</v>
      </c>
      <c r="H20" s="42" t="s">
        <v>135</v>
      </c>
      <c r="I20" s="42" t="s">
        <v>17</v>
      </c>
      <c r="J20" s="42" t="s">
        <v>18</v>
      </c>
      <c r="K20" s="42">
        <v>19</v>
      </c>
      <c r="L20" s="42">
        <v>461966</v>
      </c>
      <c r="M20" s="42">
        <v>552422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567553</v>
      </c>
      <c r="B21" s="40" t="s">
        <v>136</v>
      </c>
      <c r="C21" s="41" t="s">
        <v>137</v>
      </c>
      <c r="D21" s="42" t="s">
        <v>14</v>
      </c>
      <c r="E21" s="42" t="s">
        <v>19</v>
      </c>
      <c r="F21" s="42" t="s">
        <v>133</v>
      </c>
      <c r="G21" s="42" t="s">
        <v>138</v>
      </c>
      <c r="H21" s="42" t="s">
        <v>139</v>
      </c>
      <c r="I21" s="42" t="s">
        <v>17</v>
      </c>
      <c r="J21" s="42" t="s">
        <v>18</v>
      </c>
      <c r="K21" s="42">
        <v>40</v>
      </c>
      <c r="L21" s="42">
        <v>468187</v>
      </c>
      <c r="M21" s="42">
        <v>557602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567777</v>
      </c>
      <c r="B22" s="40" t="s">
        <v>140</v>
      </c>
      <c r="C22" s="41" t="s">
        <v>141</v>
      </c>
      <c r="D22" s="42" t="s">
        <v>14</v>
      </c>
      <c r="E22" s="42" t="s">
        <v>19</v>
      </c>
      <c r="F22" s="42" t="s">
        <v>133</v>
      </c>
      <c r="G22" s="42" t="s">
        <v>142</v>
      </c>
      <c r="H22" s="42" t="s">
        <v>143</v>
      </c>
      <c r="I22" s="42" t="s">
        <v>17</v>
      </c>
      <c r="J22" s="42" t="s">
        <v>18</v>
      </c>
      <c r="K22" s="42">
        <v>51</v>
      </c>
      <c r="L22" s="42">
        <v>465948</v>
      </c>
      <c r="M22" s="42">
        <v>554809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568023</v>
      </c>
      <c r="B23" s="40" t="s">
        <v>144</v>
      </c>
      <c r="C23" s="41" t="s">
        <v>145</v>
      </c>
      <c r="D23" s="42" t="s">
        <v>14</v>
      </c>
      <c r="E23" s="42" t="s">
        <v>19</v>
      </c>
      <c r="F23" s="42" t="s">
        <v>133</v>
      </c>
      <c r="G23" s="42" t="s">
        <v>146</v>
      </c>
      <c r="H23" s="42" t="s">
        <v>147</v>
      </c>
      <c r="I23" s="42" t="s">
        <v>17</v>
      </c>
      <c r="J23" s="42" t="s">
        <v>18</v>
      </c>
      <c r="K23" s="42">
        <v>36</v>
      </c>
      <c r="L23" s="42">
        <v>455428</v>
      </c>
      <c r="M23" s="42">
        <v>553667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568916</v>
      </c>
      <c r="B24" s="40" t="s">
        <v>148</v>
      </c>
      <c r="C24" s="41" t="s">
        <v>149</v>
      </c>
      <c r="D24" s="42" t="s">
        <v>14</v>
      </c>
      <c r="E24" s="42" t="s">
        <v>19</v>
      </c>
      <c r="F24" s="42" t="s">
        <v>150</v>
      </c>
      <c r="G24" s="42" t="s">
        <v>151</v>
      </c>
      <c r="H24" s="42" t="s">
        <v>152</v>
      </c>
      <c r="I24" s="42" t="s">
        <v>17</v>
      </c>
      <c r="J24" s="42" t="s">
        <v>18</v>
      </c>
      <c r="K24" s="42">
        <v>4</v>
      </c>
      <c r="L24" s="42">
        <v>457202</v>
      </c>
      <c r="M24" s="42">
        <v>542740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569274</v>
      </c>
      <c r="B25" s="40" t="s">
        <v>153</v>
      </c>
      <c r="C25" s="41" t="s">
        <v>154</v>
      </c>
      <c r="D25" s="42" t="s">
        <v>14</v>
      </c>
      <c r="E25" s="42" t="s">
        <v>19</v>
      </c>
      <c r="F25" s="42" t="s">
        <v>150</v>
      </c>
      <c r="G25" s="42" t="s">
        <v>155</v>
      </c>
      <c r="H25" s="42" t="s">
        <v>156</v>
      </c>
      <c r="I25" s="42" t="s">
        <v>157</v>
      </c>
      <c r="J25" s="42" t="s">
        <v>158</v>
      </c>
      <c r="K25" s="42">
        <v>11</v>
      </c>
      <c r="L25" s="42">
        <v>445755</v>
      </c>
      <c r="M25" s="42">
        <v>554777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570415</v>
      </c>
      <c r="B26" s="40" t="s">
        <v>159</v>
      </c>
      <c r="C26" s="41" t="s">
        <v>160</v>
      </c>
      <c r="D26" s="42" t="s">
        <v>14</v>
      </c>
      <c r="E26" s="42" t="s">
        <v>19</v>
      </c>
      <c r="F26" s="42" t="s">
        <v>150</v>
      </c>
      <c r="G26" s="42" t="s">
        <v>161</v>
      </c>
      <c r="H26" s="42" t="s">
        <v>162</v>
      </c>
      <c r="I26" s="42" t="s">
        <v>17</v>
      </c>
      <c r="J26" s="42" t="s">
        <v>18</v>
      </c>
      <c r="K26" s="42">
        <v>40</v>
      </c>
      <c r="L26" s="42">
        <v>451116</v>
      </c>
      <c r="M26" s="42">
        <v>553270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571040</v>
      </c>
      <c r="B27" s="40" t="s">
        <v>163</v>
      </c>
      <c r="C27" s="41" t="s">
        <v>164</v>
      </c>
      <c r="D27" s="42" t="s">
        <v>14</v>
      </c>
      <c r="E27" s="42" t="s">
        <v>19</v>
      </c>
      <c r="F27" s="42" t="s">
        <v>150</v>
      </c>
      <c r="G27" s="42" t="s">
        <v>165</v>
      </c>
      <c r="H27" s="42" t="s">
        <v>166</v>
      </c>
      <c r="I27" s="42" t="s">
        <v>17</v>
      </c>
      <c r="J27" s="42" t="s">
        <v>18</v>
      </c>
      <c r="K27" s="42">
        <v>95</v>
      </c>
      <c r="L27" s="42">
        <v>449636</v>
      </c>
      <c r="M27" s="42">
        <v>542110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571201</v>
      </c>
      <c r="B28" s="40" t="s">
        <v>167</v>
      </c>
      <c r="C28" s="41" t="s">
        <v>168</v>
      </c>
      <c r="D28" s="42" t="s">
        <v>14</v>
      </c>
      <c r="E28" s="42" t="s">
        <v>19</v>
      </c>
      <c r="F28" s="42" t="s">
        <v>150</v>
      </c>
      <c r="G28" s="42" t="s">
        <v>169</v>
      </c>
      <c r="H28" s="42" t="s">
        <v>170</v>
      </c>
      <c r="I28" s="42" t="s">
        <v>17</v>
      </c>
      <c r="J28" s="42" t="s">
        <v>18</v>
      </c>
      <c r="K28" s="42">
        <v>6</v>
      </c>
      <c r="L28" s="42">
        <v>455122</v>
      </c>
      <c r="M28" s="42">
        <v>547380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571990</v>
      </c>
      <c r="B29" s="40" t="s">
        <v>171</v>
      </c>
      <c r="C29" s="41" t="s">
        <v>172</v>
      </c>
      <c r="D29" s="42" t="s">
        <v>14</v>
      </c>
      <c r="E29" s="42" t="s">
        <v>19</v>
      </c>
      <c r="F29" s="42" t="s">
        <v>173</v>
      </c>
      <c r="G29" s="42" t="s">
        <v>174</v>
      </c>
      <c r="H29" s="42" t="s">
        <v>175</v>
      </c>
      <c r="I29" s="42" t="s">
        <v>17</v>
      </c>
      <c r="J29" s="42" t="s">
        <v>18</v>
      </c>
      <c r="K29" s="42">
        <v>3</v>
      </c>
      <c r="L29" s="42">
        <v>438190</v>
      </c>
      <c r="M29" s="42">
        <v>542693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572349</v>
      </c>
      <c r="B30" s="40" t="s">
        <v>176</v>
      </c>
      <c r="C30" s="41" t="s">
        <v>177</v>
      </c>
      <c r="D30" s="42" t="s">
        <v>14</v>
      </c>
      <c r="E30" s="42" t="s">
        <v>19</v>
      </c>
      <c r="F30" s="42" t="s">
        <v>173</v>
      </c>
      <c r="G30" s="42" t="s">
        <v>178</v>
      </c>
      <c r="H30" s="42" t="s">
        <v>179</v>
      </c>
      <c r="I30" s="42" t="s">
        <v>48</v>
      </c>
      <c r="J30" s="42" t="s">
        <v>47</v>
      </c>
      <c r="K30" s="42">
        <v>10</v>
      </c>
      <c r="L30" s="42">
        <v>434784</v>
      </c>
      <c r="M30" s="42">
        <v>538405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573702</v>
      </c>
      <c r="B31" s="40" t="s">
        <v>229</v>
      </c>
      <c r="C31" s="41" t="s">
        <v>230</v>
      </c>
      <c r="D31" s="42" t="s">
        <v>14</v>
      </c>
      <c r="E31" s="42" t="s">
        <v>19</v>
      </c>
      <c r="F31" s="42" t="s">
        <v>231</v>
      </c>
      <c r="G31" s="42" t="s">
        <v>232</v>
      </c>
      <c r="H31" s="42" t="s">
        <v>233</v>
      </c>
      <c r="I31" s="42" t="s">
        <v>17</v>
      </c>
      <c r="J31" s="42" t="s">
        <v>18</v>
      </c>
      <c r="K31" s="42">
        <v>42</v>
      </c>
      <c r="L31" s="42">
        <v>460894</v>
      </c>
      <c r="M31" s="42">
        <v>533871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573862</v>
      </c>
      <c r="B32" s="40" t="s">
        <v>234</v>
      </c>
      <c r="C32" s="41" t="s">
        <v>235</v>
      </c>
      <c r="D32" s="42" t="s">
        <v>14</v>
      </c>
      <c r="E32" s="42" t="s">
        <v>19</v>
      </c>
      <c r="F32" s="42" t="s">
        <v>231</v>
      </c>
      <c r="G32" s="42" t="s">
        <v>236</v>
      </c>
      <c r="H32" s="42" t="s">
        <v>237</v>
      </c>
      <c r="I32" s="42" t="s">
        <v>17</v>
      </c>
      <c r="J32" s="42" t="s">
        <v>18</v>
      </c>
      <c r="K32" s="42">
        <v>50</v>
      </c>
      <c r="L32" s="42">
        <v>462843</v>
      </c>
      <c r="M32" s="42">
        <v>527794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574663</v>
      </c>
      <c r="B33" s="40" t="s">
        <v>238</v>
      </c>
      <c r="C33" s="41" t="s">
        <v>239</v>
      </c>
      <c r="D33" s="42" t="s">
        <v>14</v>
      </c>
      <c r="E33" s="42" t="s">
        <v>19</v>
      </c>
      <c r="F33" s="42" t="s">
        <v>231</v>
      </c>
      <c r="G33" s="42" t="s">
        <v>240</v>
      </c>
      <c r="H33" s="42" t="s">
        <v>241</v>
      </c>
      <c r="I33" s="42" t="s">
        <v>17</v>
      </c>
      <c r="J33" s="42" t="s">
        <v>18</v>
      </c>
      <c r="K33" s="42">
        <v>3</v>
      </c>
      <c r="L33" s="42">
        <v>453796</v>
      </c>
      <c r="M33" s="42">
        <v>536148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574967</v>
      </c>
      <c r="B34" s="40" t="s">
        <v>242</v>
      </c>
      <c r="C34" s="41" t="s">
        <v>243</v>
      </c>
      <c r="D34" s="42" t="s">
        <v>14</v>
      </c>
      <c r="E34" s="42" t="s">
        <v>19</v>
      </c>
      <c r="F34" s="42" t="s">
        <v>231</v>
      </c>
      <c r="G34" s="42" t="s">
        <v>244</v>
      </c>
      <c r="H34" s="42" t="s">
        <v>245</v>
      </c>
      <c r="I34" s="42" t="s">
        <v>17</v>
      </c>
      <c r="J34" s="42" t="s">
        <v>18</v>
      </c>
      <c r="K34" s="42">
        <v>27</v>
      </c>
      <c r="L34" s="42">
        <v>451876</v>
      </c>
      <c r="M34" s="42">
        <v>530972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575083</v>
      </c>
      <c r="B35" s="40" t="s">
        <v>246</v>
      </c>
      <c r="C35" s="41" t="s">
        <v>247</v>
      </c>
      <c r="D35" s="42" t="s">
        <v>14</v>
      </c>
      <c r="E35" s="42" t="s">
        <v>19</v>
      </c>
      <c r="F35" s="42" t="s">
        <v>231</v>
      </c>
      <c r="G35" s="42" t="s">
        <v>248</v>
      </c>
      <c r="H35" s="42" t="s">
        <v>249</v>
      </c>
      <c r="I35" s="42" t="s">
        <v>17</v>
      </c>
      <c r="J35" s="42" t="s">
        <v>18</v>
      </c>
      <c r="K35" s="42">
        <v>16</v>
      </c>
      <c r="L35" s="42">
        <v>453785</v>
      </c>
      <c r="M35" s="42">
        <v>528257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575154</v>
      </c>
      <c r="B36" s="40" t="s">
        <v>250</v>
      </c>
      <c r="C36" s="41" t="s">
        <v>251</v>
      </c>
      <c r="D36" s="42" t="s">
        <v>14</v>
      </c>
      <c r="E36" s="42" t="s">
        <v>19</v>
      </c>
      <c r="F36" s="42" t="s">
        <v>231</v>
      </c>
      <c r="G36" s="42" t="s">
        <v>252</v>
      </c>
      <c r="H36" s="42" t="s">
        <v>253</v>
      </c>
      <c r="I36" s="42" t="s">
        <v>17</v>
      </c>
      <c r="J36" s="42" t="s">
        <v>18</v>
      </c>
      <c r="K36" s="42">
        <v>23</v>
      </c>
      <c r="L36" s="42">
        <v>458126</v>
      </c>
      <c r="M36" s="42">
        <v>528899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575642</v>
      </c>
      <c r="B37" s="40" t="s">
        <v>254</v>
      </c>
      <c r="C37" s="41" t="s">
        <v>255</v>
      </c>
      <c r="D37" s="42" t="s">
        <v>14</v>
      </c>
      <c r="E37" s="42" t="s">
        <v>19</v>
      </c>
      <c r="F37" s="42" t="s">
        <v>231</v>
      </c>
      <c r="G37" s="42" t="s">
        <v>256</v>
      </c>
      <c r="H37" s="42" t="s">
        <v>257</v>
      </c>
      <c r="I37" s="42" t="s">
        <v>17</v>
      </c>
      <c r="J37" s="42" t="s">
        <v>18</v>
      </c>
      <c r="K37" s="42">
        <v>6</v>
      </c>
      <c r="L37" s="42">
        <v>462273</v>
      </c>
      <c r="M37" s="42">
        <v>536932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576793</v>
      </c>
      <c r="B38" s="40" t="s">
        <v>334</v>
      </c>
      <c r="C38" s="41" t="s">
        <v>335</v>
      </c>
      <c r="D38" s="42" t="s">
        <v>14</v>
      </c>
      <c r="E38" s="42" t="s">
        <v>19</v>
      </c>
      <c r="F38" s="42" t="s">
        <v>336</v>
      </c>
      <c r="G38" s="42" t="s">
        <v>337</v>
      </c>
      <c r="H38" s="42" t="s">
        <v>338</v>
      </c>
      <c r="I38" s="42" t="s">
        <v>17</v>
      </c>
      <c r="J38" s="42" t="s">
        <v>18</v>
      </c>
      <c r="K38" s="42">
        <v>125</v>
      </c>
      <c r="L38" s="42">
        <v>443509</v>
      </c>
      <c r="M38" s="42">
        <v>547786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  <row r="39" spans="1:23" x14ac:dyDescent="0.25">
      <c r="A39" s="40">
        <v>577783</v>
      </c>
      <c r="B39" s="40" t="s">
        <v>354</v>
      </c>
      <c r="C39" s="41" t="s">
        <v>355</v>
      </c>
      <c r="D39" s="42" t="s">
        <v>14</v>
      </c>
      <c r="E39" s="42" t="s">
        <v>19</v>
      </c>
      <c r="F39" s="42" t="s">
        <v>356</v>
      </c>
      <c r="G39" s="42" t="s">
        <v>357</v>
      </c>
      <c r="H39" s="42" t="s">
        <v>358</v>
      </c>
      <c r="I39" s="42" t="s">
        <v>17</v>
      </c>
      <c r="J39" s="42" t="s">
        <v>18</v>
      </c>
      <c r="K39" s="42">
        <v>82</v>
      </c>
      <c r="L39" s="42">
        <v>447812</v>
      </c>
      <c r="M39" s="42">
        <v>558119</v>
      </c>
      <c r="N39" s="42">
        <v>1</v>
      </c>
      <c r="O39" s="44"/>
      <c r="P39" s="44"/>
      <c r="Q39" s="44"/>
      <c r="R39" s="27">
        <f t="shared" si="1"/>
        <v>0</v>
      </c>
      <c r="S39" s="28">
        <f t="shared" si="2"/>
        <v>0</v>
      </c>
      <c r="T39" s="44"/>
      <c r="U39" s="44"/>
      <c r="V39" s="27">
        <f t="shared" si="3"/>
        <v>0</v>
      </c>
      <c r="W39" s="28">
        <f t="shared" si="4"/>
        <v>0</v>
      </c>
    </row>
    <row r="40" spans="1:23" x14ac:dyDescent="0.25">
      <c r="A40" s="40">
        <v>578025</v>
      </c>
      <c r="B40" s="40" t="s">
        <v>359</v>
      </c>
      <c r="C40" s="41" t="s">
        <v>360</v>
      </c>
      <c r="D40" s="42" t="s">
        <v>14</v>
      </c>
      <c r="E40" s="42" t="s">
        <v>19</v>
      </c>
      <c r="F40" s="42" t="s">
        <v>356</v>
      </c>
      <c r="G40" s="42" t="s">
        <v>361</v>
      </c>
      <c r="H40" s="42" t="s">
        <v>362</v>
      </c>
      <c r="I40" s="42" t="s">
        <v>17</v>
      </c>
      <c r="J40" s="42" t="s">
        <v>18</v>
      </c>
      <c r="K40" s="42">
        <v>19</v>
      </c>
      <c r="L40" s="42">
        <v>452875</v>
      </c>
      <c r="M40" s="42">
        <v>565985</v>
      </c>
      <c r="N40" s="42">
        <v>1</v>
      </c>
      <c r="O40" s="44"/>
      <c r="P40" s="44"/>
      <c r="Q40" s="44"/>
      <c r="R40" s="27">
        <f t="shared" si="1"/>
        <v>0</v>
      </c>
      <c r="S40" s="28">
        <f t="shared" si="2"/>
        <v>0</v>
      </c>
      <c r="T40" s="44"/>
      <c r="U40" s="44"/>
      <c r="V40" s="27">
        <f t="shared" si="3"/>
        <v>0</v>
      </c>
      <c r="W40" s="28">
        <f t="shared" si="4"/>
        <v>0</v>
      </c>
    </row>
    <row r="41" spans="1:23" x14ac:dyDescent="0.25">
      <c r="A41" s="40">
        <v>578131</v>
      </c>
      <c r="B41" s="40" t="s">
        <v>363</v>
      </c>
      <c r="C41" s="41" t="s">
        <v>364</v>
      </c>
      <c r="D41" s="42" t="s">
        <v>14</v>
      </c>
      <c r="E41" s="42" t="s">
        <v>19</v>
      </c>
      <c r="F41" s="42" t="s">
        <v>356</v>
      </c>
      <c r="G41" s="42" t="s">
        <v>365</v>
      </c>
      <c r="H41" s="42" t="s">
        <v>356</v>
      </c>
      <c r="I41" s="42" t="s">
        <v>17</v>
      </c>
      <c r="J41" s="42" t="s">
        <v>18</v>
      </c>
      <c r="K41" s="42">
        <v>131</v>
      </c>
      <c r="L41" s="42">
        <v>450908</v>
      </c>
      <c r="M41" s="42">
        <v>559738</v>
      </c>
      <c r="N41" s="42">
        <v>1</v>
      </c>
      <c r="O41" s="44"/>
      <c r="P41" s="44"/>
      <c r="Q41" s="44"/>
      <c r="R41" s="27">
        <f t="shared" si="1"/>
        <v>0</v>
      </c>
      <c r="S41" s="28">
        <f t="shared" si="2"/>
        <v>0</v>
      </c>
      <c r="T41" s="44"/>
      <c r="U41" s="44"/>
      <c r="V41" s="27">
        <f t="shared" si="3"/>
        <v>0</v>
      </c>
      <c r="W41" s="28">
        <f t="shared" si="4"/>
        <v>0</v>
      </c>
    </row>
    <row r="42" spans="1:23" x14ac:dyDescent="0.25">
      <c r="A42" s="40">
        <v>578136</v>
      </c>
      <c r="B42" s="40" t="s">
        <v>366</v>
      </c>
      <c r="C42" s="41" t="s">
        <v>367</v>
      </c>
      <c r="D42" s="42" t="s">
        <v>14</v>
      </c>
      <c r="E42" s="42" t="s">
        <v>19</v>
      </c>
      <c r="F42" s="42" t="s">
        <v>356</v>
      </c>
      <c r="G42" s="42" t="s">
        <v>365</v>
      </c>
      <c r="H42" s="42" t="s">
        <v>356</v>
      </c>
      <c r="I42" s="42" t="s">
        <v>17</v>
      </c>
      <c r="J42" s="42" t="s">
        <v>18</v>
      </c>
      <c r="K42" s="42">
        <v>111</v>
      </c>
      <c r="L42" s="42">
        <v>450847</v>
      </c>
      <c r="M42" s="42">
        <v>559709</v>
      </c>
      <c r="N42" s="42">
        <v>1</v>
      </c>
      <c r="O42" s="44"/>
      <c r="P42" s="44"/>
      <c r="Q42" s="44"/>
      <c r="R42" s="27">
        <f t="shared" si="1"/>
        <v>0</v>
      </c>
      <c r="S42" s="28">
        <f t="shared" si="2"/>
        <v>0</v>
      </c>
      <c r="T42" s="44"/>
      <c r="U42" s="44"/>
      <c r="V42" s="27">
        <f t="shared" si="3"/>
        <v>0</v>
      </c>
      <c r="W42" s="28">
        <f t="shared" si="4"/>
        <v>0</v>
      </c>
    </row>
    <row r="43" spans="1:23" x14ac:dyDescent="0.25">
      <c r="A43" s="40">
        <v>578318</v>
      </c>
      <c r="B43" s="40" t="s">
        <v>368</v>
      </c>
      <c r="C43" s="41" t="s">
        <v>369</v>
      </c>
      <c r="D43" s="42" t="s">
        <v>14</v>
      </c>
      <c r="E43" s="42" t="s">
        <v>19</v>
      </c>
      <c r="F43" s="42" t="s">
        <v>356</v>
      </c>
      <c r="G43" s="42" t="s">
        <v>370</v>
      </c>
      <c r="H43" s="42" t="s">
        <v>371</v>
      </c>
      <c r="I43" s="42" t="s">
        <v>17</v>
      </c>
      <c r="J43" s="42" t="s">
        <v>18</v>
      </c>
      <c r="K43" s="42" t="s">
        <v>215</v>
      </c>
      <c r="L43" s="42">
        <v>451142</v>
      </c>
      <c r="M43" s="42">
        <v>555733</v>
      </c>
      <c r="N43" s="42">
        <v>1</v>
      </c>
      <c r="O43" s="44"/>
      <c r="P43" s="44"/>
      <c r="Q43" s="44"/>
      <c r="R43" s="27">
        <f t="shared" si="1"/>
        <v>0</v>
      </c>
      <c r="S43" s="28">
        <f t="shared" si="2"/>
        <v>0</v>
      </c>
      <c r="T43" s="44"/>
      <c r="U43" s="44"/>
      <c r="V43" s="27">
        <f t="shared" si="3"/>
        <v>0</v>
      </c>
      <c r="W43" s="28">
        <f t="shared" si="4"/>
        <v>0</v>
      </c>
    </row>
    <row r="44" spans="1:23" x14ac:dyDescent="0.25">
      <c r="A44" s="40">
        <v>578791</v>
      </c>
      <c r="B44" s="40" t="s">
        <v>433</v>
      </c>
      <c r="C44" s="41" t="s">
        <v>434</v>
      </c>
      <c r="D44" s="42" t="s">
        <v>14</v>
      </c>
      <c r="E44" s="42" t="s">
        <v>19</v>
      </c>
      <c r="F44" s="42" t="s">
        <v>435</v>
      </c>
      <c r="G44" s="42" t="s">
        <v>436</v>
      </c>
      <c r="H44" s="42" t="s">
        <v>437</v>
      </c>
      <c r="I44" s="42" t="s">
        <v>17</v>
      </c>
      <c r="J44" s="42" t="s">
        <v>18</v>
      </c>
      <c r="K44" s="42">
        <v>25</v>
      </c>
      <c r="L44" s="42">
        <v>442845</v>
      </c>
      <c r="M44" s="42">
        <v>561879</v>
      </c>
      <c r="N44" s="42">
        <v>1</v>
      </c>
      <c r="O44" s="44"/>
      <c r="P44" s="44"/>
      <c r="Q44" s="44"/>
      <c r="R44" s="27">
        <f t="shared" si="1"/>
        <v>0</v>
      </c>
      <c r="S44" s="28">
        <f t="shared" si="2"/>
        <v>0</v>
      </c>
      <c r="T44" s="44"/>
      <c r="U44" s="44"/>
      <c r="V44" s="27">
        <f t="shared" si="3"/>
        <v>0</v>
      </c>
      <c r="W44" s="28">
        <f t="shared" si="4"/>
        <v>0</v>
      </c>
    </row>
    <row r="45" spans="1:23" x14ac:dyDescent="0.25">
      <c r="A45" s="40">
        <v>579016</v>
      </c>
      <c r="B45" s="40" t="s">
        <v>438</v>
      </c>
      <c r="C45" s="41" t="s">
        <v>439</v>
      </c>
      <c r="D45" s="42" t="s">
        <v>14</v>
      </c>
      <c r="E45" s="42" t="s">
        <v>19</v>
      </c>
      <c r="F45" s="42" t="s">
        <v>435</v>
      </c>
      <c r="G45" s="42" t="s">
        <v>440</v>
      </c>
      <c r="H45" s="42" t="s">
        <v>441</v>
      </c>
      <c r="I45" s="42" t="s">
        <v>17</v>
      </c>
      <c r="J45" s="42" t="s">
        <v>18</v>
      </c>
      <c r="K45" s="42">
        <v>33</v>
      </c>
      <c r="L45" s="42">
        <v>437644</v>
      </c>
      <c r="M45" s="42">
        <v>560698</v>
      </c>
      <c r="N45" s="42">
        <v>1</v>
      </c>
      <c r="O45" s="44"/>
      <c r="P45" s="44"/>
      <c r="Q45" s="44"/>
      <c r="R45" s="27">
        <f t="shared" si="1"/>
        <v>0</v>
      </c>
      <c r="S45" s="28">
        <f t="shared" si="2"/>
        <v>0</v>
      </c>
      <c r="T45" s="44"/>
      <c r="U45" s="44"/>
      <c r="V45" s="27">
        <f t="shared" si="3"/>
        <v>0</v>
      </c>
      <c r="W45" s="28">
        <f t="shared" si="4"/>
        <v>0</v>
      </c>
    </row>
    <row r="46" spans="1:23" x14ac:dyDescent="0.25">
      <c r="A46" s="40">
        <v>579612</v>
      </c>
      <c r="B46" s="40" t="s">
        <v>442</v>
      </c>
      <c r="C46" s="41" t="s">
        <v>443</v>
      </c>
      <c r="D46" s="42" t="s">
        <v>14</v>
      </c>
      <c r="E46" s="42" t="s">
        <v>19</v>
      </c>
      <c r="F46" s="42" t="s">
        <v>435</v>
      </c>
      <c r="G46" s="42" t="s">
        <v>444</v>
      </c>
      <c r="H46" s="42" t="s">
        <v>445</v>
      </c>
      <c r="I46" s="42" t="s">
        <v>446</v>
      </c>
      <c r="J46" s="42" t="s">
        <v>447</v>
      </c>
      <c r="K46" s="42">
        <v>33</v>
      </c>
      <c r="L46" s="42">
        <v>441355</v>
      </c>
      <c r="M46" s="42">
        <v>555404</v>
      </c>
      <c r="N46" s="42">
        <v>1</v>
      </c>
      <c r="O46" s="44"/>
      <c r="P46" s="44"/>
      <c r="Q46" s="44"/>
      <c r="R46" s="27">
        <f t="shared" si="1"/>
        <v>0</v>
      </c>
      <c r="S46" s="28">
        <f t="shared" si="2"/>
        <v>0</v>
      </c>
      <c r="T46" s="44"/>
      <c r="U46" s="44"/>
      <c r="V46" s="27">
        <f t="shared" si="3"/>
        <v>0</v>
      </c>
      <c r="W46" s="28">
        <f t="shared" si="4"/>
        <v>0</v>
      </c>
    </row>
    <row r="47" spans="1:23" x14ac:dyDescent="0.25">
      <c r="A47" s="40">
        <v>8979802</v>
      </c>
      <c r="B47" s="40" t="s">
        <v>448</v>
      </c>
      <c r="C47" s="41" t="s">
        <v>449</v>
      </c>
      <c r="D47" s="42" t="s">
        <v>14</v>
      </c>
      <c r="E47" s="42" t="s">
        <v>19</v>
      </c>
      <c r="F47" s="42" t="s">
        <v>435</v>
      </c>
      <c r="G47" s="42" t="s">
        <v>450</v>
      </c>
      <c r="H47" s="42" t="s">
        <v>435</v>
      </c>
      <c r="I47" s="42" t="s">
        <v>312</v>
      </c>
      <c r="J47" s="42" t="s">
        <v>313</v>
      </c>
      <c r="K47" s="42">
        <v>3</v>
      </c>
      <c r="L47" s="42">
        <v>442526</v>
      </c>
      <c r="M47" s="42">
        <v>559705</v>
      </c>
      <c r="N47" s="42">
        <v>1</v>
      </c>
      <c r="O47" s="44"/>
      <c r="P47" s="44"/>
      <c r="Q47" s="44"/>
      <c r="R47" s="27">
        <f t="shared" si="1"/>
        <v>0</v>
      </c>
      <c r="S47" s="28">
        <f t="shared" si="2"/>
        <v>0</v>
      </c>
      <c r="T47" s="44"/>
      <c r="U47" s="44"/>
      <c r="V47" s="27">
        <f t="shared" si="3"/>
        <v>0</v>
      </c>
      <c r="W47" s="28">
        <f t="shared" si="4"/>
        <v>0</v>
      </c>
    </row>
    <row r="48" spans="1:23" x14ac:dyDescent="0.25">
      <c r="A48" s="40">
        <v>8409504</v>
      </c>
      <c r="B48" s="40" t="s">
        <v>451</v>
      </c>
      <c r="C48" s="41" t="s">
        <v>452</v>
      </c>
      <c r="D48" s="42" t="s">
        <v>14</v>
      </c>
      <c r="E48" s="42" t="s">
        <v>19</v>
      </c>
      <c r="F48" s="42" t="s">
        <v>435</v>
      </c>
      <c r="G48" s="42" t="s">
        <v>450</v>
      </c>
      <c r="H48" s="42" t="s">
        <v>435</v>
      </c>
      <c r="I48" s="42" t="s">
        <v>312</v>
      </c>
      <c r="J48" s="42" t="s">
        <v>313</v>
      </c>
      <c r="K48" s="42">
        <v>3</v>
      </c>
      <c r="L48" s="42">
        <v>442549</v>
      </c>
      <c r="M48" s="42">
        <v>559777</v>
      </c>
      <c r="N48" s="42">
        <v>1</v>
      </c>
      <c r="O48" s="44"/>
      <c r="P48" s="44"/>
      <c r="Q48" s="44"/>
      <c r="R48" s="27">
        <f t="shared" si="1"/>
        <v>0</v>
      </c>
      <c r="S48" s="28">
        <f t="shared" si="2"/>
        <v>0</v>
      </c>
      <c r="T48" s="44"/>
      <c r="U48" s="44"/>
      <c r="V48" s="27">
        <f t="shared" si="3"/>
        <v>0</v>
      </c>
      <c r="W48" s="28">
        <f t="shared" si="4"/>
        <v>0</v>
      </c>
    </row>
    <row r="49" spans="1:23" x14ac:dyDescent="0.25">
      <c r="A49" s="40">
        <v>566743</v>
      </c>
      <c r="B49" s="40" t="s">
        <v>1209</v>
      </c>
      <c r="C49" s="41" t="s">
        <v>1210</v>
      </c>
      <c r="D49" s="42" t="s">
        <v>14</v>
      </c>
      <c r="E49" s="42" t="s">
        <v>19</v>
      </c>
      <c r="F49" s="42" t="s">
        <v>133</v>
      </c>
      <c r="G49" s="42" t="s">
        <v>1211</v>
      </c>
      <c r="H49" s="42" t="s">
        <v>133</v>
      </c>
      <c r="I49" s="42" t="s">
        <v>45</v>
      </c>
      <c r="J49" s="42" t="s">
        <v>46</v>
      </c>
      <c r="K49" s="43">
        <v>11</v>
      </c>
      <c r="L49" s="42">
        <v>460114</v>
      </c>
      <c r="M49" s="42">
        <v>558559</v>
      </c>
      <c r="N49" s="42">
        <v>1</v>
      </c>
      <c r="O49" s="44"/>
      <c r="P49" s="44"/>
      <c r="Q49" s="44"/>
      <c r="R49" s="27">
        <f t="shared" si="1"/>
        <v>0</v>
      </c>
      <c r="S49" s="28">
        <f t="shared" si="2"/>
        <v>0</v>
      </c>
      <c r="T49" s="44"/>
      <c r="U49" s="44"/>
      <c r="V49" s="27">
        <f t="shared" si="3"/>
        <v>0</v>
      </c>
      <c r="W49" s="28">
        <f t="shared" si="4"/>
        <v>0</v>
      </c>
    </row>
    <row r="50" spans="1:23" x14ac:dyDescent="0.25">
      <c r="A50" s="40">
        <v>567039</v>
      </c>
      <c r="B50" s="40" t="s">
        <v>1212</v>
      </c>
      <c r="C50" s="41" t="s">
        <v>1213</v>
      </c>
      <c r="D50" s="42" t="s">
        <v>14</v>
      </c>
      <c r="E50" s="42" t="s">
        <v>19</v>
      </c>
      <c r="F50" s="42" t="s">
        <v>133</v>
      </c>
      <c r="G50" s="42" t="s">
        <v>1211</v>
      </c>
      <c r="H50" s="42" t="s">
        <v>133</v>
      </c>
      <c r="I50" s="42" t="s">
        <v>758</v>
      </c>
      <c r="J50" s="42" t="s">
        <v>759</v>
      </c>
      <c r="K50" s="43">
        <v>40</v>
      </c>
      <c r="L50" s="42">
        <v>460672</v>
      </c>
      <c r="M50" s="42">
        <v>559058</v>
      </c>
      <c r="N50" s="42">
        <v>1</v>
      </c>
      <c r="O50" s="44"/>
      <c r="P50" s="44"/>
      <c r="Q50" s="44"/>
      <c r="R50" s="27">
        <f t="shared" si="1"/>
        <v>0</v>
      </c>
      <c r="S50" s="28">
        <f t="shared" si="2"/>
        <v>0</v>
      </c>
      <c r="T50" s="44"/>
      <c r="U50" s="44"/>
      <c r="V50" s="27">
        <f t="shared" si="3"/>
        <v>0</v>
      </c>
      <c r="W50" s="28">
        <f t="shared" si="4"/>
        <v>0</v>
      </c>
    </row>
    <row r="51" spans="1:23" x14ac:dyDescent="0.25">
      <c r="A51" s="40">
        <v>571486</v>
      </c>
      <c r="B51" s="40" t="s">
        <v>1218</v>
      </c>
      <c r="C51" s="41" t="s">
        <v>1219</v>
      </c>
      <c r="D51" s="42" t="s">
        <v>14</v>
      </c>
      <c r="E51" s="42" t="s">
        <v>19</v>
      </c>
      <c r="F51" s="42" t="s">
        <v>173</v>
      </c>
      <c r="G51" s="42" t="s">
        <v>1220</v>
      </c>
      <c r="H51" s="42" t="s">
        <v>173</v>
      </c>
      <c r="I51" s="42" t="s">
        <v>205</v>
      </c>
      <c r="J51" s="42" t="s">
        <v>206</v>
      </c>
      <c r="K51" s="43">
        <v>6</v>
      </c>
      <c r="L51" s="42">
        <v>439987</v>
      </c>
      <c r="M51" s="42">
        <v>543459</v>
      </c>
      <c r="N51" s="42">
        <v>1</v>
      </c>
      <c r="O51" s="44"/>
      <c r="P51" s="44"/>
      <c r="Q51" s="44"/>
      <c r="R51" s="27">
        <f t="shared" si="1"/>
        <v>0</v>
      </c>
      <c r="S51" s="28">
        <f t="shared" si="2"/>
        <v>0</v>
      </c>
      <c r="T51" s="44"/>
      <c r="U51" s="44"/>
      <c r="V51" s="27">
        <f t="shared" si="3"/>
        <v>0</v>
      </c>
      <c r="W51" s="28">
        <f t="shared" si="4"/>
        <v>0</v>
      </c>
    </row>
    <row r="52" spans="1:23" x14ac:dyDescent="0.25">
      <c r="A52" s="40">
        <v>7886481</v>
      </c>
      <c r="B52" s="40" t="s">
        <v>1221</v>
      </c>
      <c r="C52" s="41" t="s">
        <v>1222</v>
      </c>
      <c r="D52" s="42" t="s">
        <v>14</v>
      </c>
      <c r="E52" s="42" t="s">
        <v>19</v>
      </c>
      <c r="F52" s="42" t="s">
        <v>173</v>
      </c>
      <c r="G52" s="42" t="s">
        <v>1220</v>
      </c>
      <c r="H52" s="42" t="s">
        <v>173</v>
      </c>
      <c r="I52" s="42" t="s">
        <v>1223</v>
      </c>
      <c r="J52" s="42" t="s">
        <v>1224</v>
      </c>
      <c r="K52" s="43">
        <v>3</v>
      </c>
      <c r="L52" s="42">
        <v>439535</v>
      </c>
      <c r="M52" s="42">
        <v>543094</v>
      </c>
      <c r="N52" s="42">
        <v>1</v>
      </c>
      <c r="O52" s="44"/>
      <c r="P52" s="44"/>
      <c r="Q52" s="44"/>
      <c r="R52" s="27">
        <f t="shared" si="1"/>
        <v>0</v>
      </c>
      <c r="S52" s="28">
        <f t="shared" si="2"/>
        <v>0</v>
      </c>
      <c r="T52" s="44"/>
      <c r="U52" s="44"/>
      <c r="V52" s="27">
        <f t="shared" si="3"/>
        <v>0</v>
      </c>
      <c r="W52" s="28">
        <f t="shared" si="4"/>
        <v>0</v>
      </c>
    </row>
    <row r="53" spans="1:23" x14ac:dyDescent="0.25">
      <c r="A53" s="40">
        <v>573512</v>
      </c>
      <c r="B53" s="40" t="s">
        <v>1247</v>
      </c>
      <c r="C53" s="41" t="s">
        <v>1248</v>
      </c>
      <c r="D53" s="42" t="s">
        <v>14</v>
      </c>
      <c r="E53" s="42" t="s">
        <v>19</v>
      </c>
      <c r="F53" s="42" t="s">
        <v>231</v>
      </c>
      <c r="G53" s="42" t="s">
        <v>1249</v>
      </c>
      <c r="H53" s="42" t="s">
        <v>231</v>
      </c>
      <c r="I53" s="42" t="s">
        <v>1250</v>
      </c>
      <c r="J53" s="42" t="s">
        <v>1251</v>
      </c>
      <c r="K53" s="43">
        <v>7</v>
      </c>
      <c r="L53" s="42">
        <v>453959</v>
      </c>
      <c r="M53" s="42">
        <v>534646</v>
      </c>
      <c r="N53" s="42">
        <v>1</v>
      </c>
      <c r="O53" s="44"/>
      <c r="P53" s="44"/>
      <c r="Q53" s="44"/>
      <c r="R53" s="27">
        <f t="shared" si="1"/>
        <v>0</v>
      </c>
      <c r="S53" s="28">
        <f t="shared" si="2"/>
        <v>0</v>
      </c>
      <c r="T53" s="44"/>
      <c r="U53" s="44"/>
      <c r="V53" s="27">
        <f t="shared" si="3"/>
        <v>0</v>
      </c>
      <c r="W53" s="28">
        <f t="shared" si="4"/>
        <v>0</v>
      </c>
    </row>
    <row r="54" spans="1:23" x14ac:dyDescent="0.25">
      <c r="A54" s="40">
        <v>573537</v>
      </c>
      <c r="B54" s="40" t="s">
        <v>1254</v>
      </c>
      <c r="C54" s="41" t="s">
        <v>1255</v>
      </c>
      <c r="D54" s="42" t="s">
        <v>14</v>
      </c>
      <c r="E54" s="42" t="s">
        <v>19</v>
      </c>
      <c r="F54" s="42" t="s">
        <v>231</v>
      </c>
      <c r="G54" s="42" t="s">
        <v>1249</v>
      </c>
      <c r="H54" s="42" t="s">
        <v>231</v>
      </c>
      <c r="I54" s="42" t="s">
        <v>1252</v>
      </c>
      <c r="J54" s="42" t="s">
        <v>1253</v>
      </c>
      <c r="K54" s="43">
        <v>22</v>
      </c>
      <c r="L54" s="42">
        <v>455197</v>
      </c>
      <c r="M54" s="42">
        <v>534665</v>
      </c>
      <c r="N54" s="42">
        <v>1</v>
      </c>
      <c r="O54" s="44"/>
      <c r="P54" s="44"/>
      <c r="Q54" s="44"/>
      <c r="R54" s="27">
        <f t="shared" si="1"/>
        <v>0</v>
      </c>
      <c r="S54" s="28">
        <f t="shared" si="2"/>
        <v>0</v>
      </c>
      <c r="T54" s="44"/>
      <c r="U54" s="44"/>
      <c r="V54" s="27">
        <f t="shared" si="3"/>
        <v>0</v>
      </c>
      <c r="W54" s="28">
        <f t="shared" si="4"/>
        <v>0</v>
      </c>
    </row>
    <row r="55" spans="1:23" x14ac:dyDescent="0.25">
      <c r="A55" s="40">
        <v>572929</v>
      </c>
      <c r="B55" s="40" t="s">
        <v>1256</v>
      </c>
      <c r="C55" s="41" t="s">
        <v>1257</v>
      </c>
      <c r="D55" s="42" t="s">
        <v>14</v>
      </c>
      <c r="E55" s="42" t="s">
        <v>19</v>
      </c>
      <c r="F55" s="42" t="s">
        <v>231</v>
      </c>
      <c r="G55" s="42" t="s">
        <v>1249</v>
      </c>
      <c r="H55" s="42" t="s">
        <v>231</v>
      </c>
      <c r="I55" s="42" t="s">
        <v>1258</v>
      </c>
      <c r="J55" s="42" t="s">
        <v>1259</v>
      </c>
      <c r="K55" s="43">
        <v>11</v>
      </c>
      <c r="L55" s="42">
        <v>453914</v>
      </c>
      <c r="M55" s="42">
        <v>534417</v>
      </c>
      <c r="N55" s="42">
        <v>1</v>
      </c>
      <c r="O55" s="44"/>
      <c r="P55" s="44"/>
      <c r="Q55" s="44"/>
      <c r="R55" s="27">
        <f t="shared" si="1"/>
        <v>0</v>
      </c>
      <c r="S55" s="28">
        <f t="shared" si="2"/>
        <v>0</v>
      </c>
      <c r="T55" s="44"/>
      <c r="U55" s="44"/>
      <c r="V55" s="27">
        <f t="shared" si="3"/>
        <v>0</v>
      </c>
      <c r="W55" s="28">
        <f t="shared" si="4"/>
        <v>0</v>
      </c>
    </row>
    <row r="56" spans="1:23" x14ac:dyDescent="0.25">
      <c r="A56" s="40">
        <v>576527</v>
      </c>
      <c r="B56" s="40" t="s">
        <v>1289</v>
      </c>
      <c r="C56" s="41" t="s">
        <v>1290</v>
      </c>
      <c r="D56" s="42" t="s">
        <v>14</v>
      </c>
      <c r="E56" s="42" t="s">
        <v>19</v>
      </c>
      <c r="F56" s="42" t="s">
        <v>336</v>
      </c>
      <c r="G56" s="42" t="s">
        <v>1291</v>
      </c>
      <c r="H56" s="42" t="s">
        <v>336</v>
      </c>
      <c r="I56" s="42" t="s">
        <v>1292</v>
      </c>
      <c r="J56" s="42" t="s">
        <v>1293</v>
      </c>
      <c r="K56" s="43">
        <v>2</v>
      </c>
      <c r="L56" s="42">
        <v>438343</v>
      </c>
      <c r="M56" s="42">
        <v>549516</v>
      </c>
      <c r="N56" s="42">
        <v>1</v>
      </c>
      <c r="O56" s="44"/>
      <c r="P56" s="44"/>
      <c r="Q56" s="44"/>
      <c r="R56" s="27">
        <f t="shared" si="1"/>
        <v>0</v>
      </c>
      <c r="S56" s="28">
        <f t="shared" si="2"/>
        <v>0</v>
      </c>
      <c r="T56" s="44"/>
      <c r="U56" s="44"/>
      <c r="V56" s="27">
        <f t="shared" si="3"/>
        <v>0</v>
      </c>
      <c r="W56" s="28">
        <f t="shared" si="4"/>
        <v>0</v>
      </c>
    </row>
    <row r="57" spans="1:23" x14ac:dyDescent="0.25">
      <c r="A57" s="40">
        <v>7761664</v>
      </c>
      <c r="B57" s="40" t="s">
        <v>1486</v>
      </c>
      <c r="C57" s="41" t="s">
        <v>1487</v>
      </c>
      <c r="D57" s="42" t="s">
        <v>14</v>
      </c>
      <c r="E57" s="42" t="s">
        <v>19</v>
      </c>
      <c r="F57" s="42" t="s">
        <v>133</v>
      </c>
      <c r="G57" s="42" t="s">
        <v>1488</v>
      </c>
      <c r="H57" s="42" t="s">
        <v>1489</v>
      </c>
      <c r="I57" s="42" t="s">
        <v>17</v>
      </c>
      <c r="J57" s="42" t="s">
        <v>18</v>
      </c>
      <c r="K57" s="42">
        <v>19</v>
      </c>
      <c r="L57" s="42">
        <v>456524</v>
      </c>
      <c r="M57" s="42">
        <v>556218</v>
      </c>
      <c r="N57" s="42">
        <v>1</v>
      </c>
      <c r="O57" s="44"/>
      <c r="P57" s="44"/>
      <c r="Q57" s="44"/>
      <c r="R57" s="27">
        <f t="shared" si="1"/>
        <v>0</v>
      </c>
      <c r="S57" s="28">
        <f t="shared" si="2"/>
        <v>0</v>
      </c>
      <c r="T57" s="44"/>
      <c r="U57" s="44"/>
      <c r="V57" s="27">
        <f t="shared" si="3"/>
        <v>0</v>
      </c>
      <c r="W57" s="28">
        <f t="shared" si="4"/>
        <v>0</v>
      </c>
    </row>
  </sheetData>
  <sheetProtection algorithmName="SHA-512" hashValue="4e6ywURmsOme7tu0eAqRtkchWuEmlUtDTf/+uiwCXj5hE98OE/oPbZIGhgL8L4lIQuKq+j2Rf0I77IRzwBLAMg==" saltValue="oOBPv/FjXjGV327wzqvNeQ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35"/>
  <sheetViews>
    <sheetView topLeftCell="G16" workbookViewId="0">
      <selection activeCell="M23" sqref="M23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1502</v>
      </c>
      <c r="B2" s="1">
        <f>M14</f>
        <v>20</v>
      </c>
      <c r="C2" s="1" t="str">
        <f>E16</f>
        <v>GRUDZIĄDZKI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ROUND(SUM(Q16:Q35)*60,2)</f>
        <v>0</v>
      </c>
      <c r="K4" s="2">
        <f>SUM(R16:R35)*60</f>
        <v>0</v>
      </c>
      <c r="L4" s="31">
        <f>SUM(S16:S35)*60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ROUND(SUM(U16:U35)*60,2)</f>
        <v>0</v>
      </c>
      <c r="K5" s="2">
        <f>SUM(V16:V35)*60</f>
        <v>0</v>
      </c>
      <c r="L5" s="31">
        <f>SUM(W16:W35)*60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20</v>
      </c>
      <c r="N14" s="24">
        <f>SUM(N16:N35)</f>
        <v>20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552522</v>
      </c>
      <c r="B16" s="40" t="s">
        <v>658</v>
      </c>
      <c r="C16" s="41" t="s">
        <v>659</v>
      </c>
      <c r="D16" s="42" t="s">
        <v>14</v>
      </c>
      <c r="E16" s="42" t="s">
        <v>475</v>
      </c>
      <c r="F16" s="42" t="s">
        <v>655</v>
      </c>
      <c r="G16" s="42" t="s">
        <v>660</v>
      </c>
      <c r="H16" s="42" t="s">
        <v>661</v>
      </c>
      <c r="I16" s="42" t="s">
        <v>17</v>
      </c>
      <c r="J16" s="42" t="s">
        <v>18</v>
      </c>
      <c r="K16" s="43">
        <v>10</v>
      </c>
      <c r="L16" s="42">
        <v>485711</v>
      </c>
      <c r="M16" s="42">
        <v>617177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553002</v>
      </c>
      <c r="B17" s="40" t="s">
        <v>666</v>
      </c>
      <c r="C17" s="41" t="s">
        <v>667</v>
      </c>
      <c r="D17" s="42" t="s">
        <v>14</v>
      </c>
      <c r="E17" s="42" t="s">
        <v>475</v>
      </c>
      <c r="F17" s="42" t="s">
        <v>655</v>
      </c>
      <c r="G17" s="42" t="s">
        <v>668</v>
      </c>
      <c r="H17" s="42" t="s">
        <v>669</v>
      </c>
      <c r="I17" s="42" t="s">
        <v>17</v>
      </c>
      <c r="J17" s="42" t="s">
        <v>18</v>
      </c>
      <c r="K17" s="43">
        <v>3</v>
      </c>
      <c r="L17" s="42">
        <v>474268</v>
      </c>
      <c r="M17" s="42">
        <v>616152</v>
      </c>
      <c r="N17" s="42">
        <v>1</v>
      </c>
      <c r="O17" s="44"/>
      <c r="P17" s="44"/>
      <c r="Q17" s="44"/>
      <c r="R17" s="27">
        <f t="shared" ref="R17:R35" si="1">ROUND(Q17*0.23,2)</f>
        <v>0</v>
      </c>
      <c r="S17" s="28">
        <f t="shared" ref="S17:S35" si="2">ROUND(SUM(Q17:R17),2)</f>
        <v>0</v>
      </c>
      <c r="T17" s="44"/>
      <c r="U17" s="44"/>
      <c r="V17" s="27">
        <f t="shared" ref="V17:V35" si="3">ROUND(U17*0.23,2)</f>
        <v>0</v>
      </c>
      <c r="W17" s="28">
        <f t="shared" ref="W17:W35" si="4">ROUND(SUM(U17:V17),2)</f>
        <v>0</v>
      </c>
    </row>
    <row r="18" spans="1:23" x14ac:dyDescent="0.25">
      <c r="A18" s="40">
        <v>553713</v>
      </c>
      <c r="B18" s="40" t="s">
        <v>676</v>
      </c>
      <c r="C18" s="41" t="s">
        <v>677</v>
      </c>
      <c r="D18" s="42" t="s">
        <v>14</v>
      </c>
      <c r="E18" s="42" t="s">
        <v>475</v>
      </c>
      <c r="F18" s="42" t="s">
        <v>655</v>
      </c>
      <c r="G18" s="42" t="s">
        <v>674</v>
      </c>
      <c r="H18" s="42" t="s">
        <v>675</v>
      </c>
      <c r="I18" s="42" t="s">
        <v>17</v>
      </c>
      <c r="J18" s="42" t="s">
        <v>18</v>
      </c>
      <c r="K18" s="43">
        <v>46</v>
      </c>
      <c r="L18" s="42">
        <v>487674</v>
      </c>
      <c r="M18" s="42">
        <v>621862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554051</v>
      </c>
      <c r="B19" s="40" t="s">
        <v>678</v>
      </c>
      <c r="C19" s="41" t="s">
        <v>679</v>
      </c>
      <c r="D19" s="42" t="s">
        <v>14</v>
      </c>
      <c r="E19" s="42" t="s">
        <v>475</v>
      </c>
      <c r="F19" s="42" t="s">
        <v>655</v>
      </c>
      <c r="G19" s="42" t="s">
        <v>680</v>
      </c>
      <c r="H19" s="42" t="s">
        <v>681</v>
      </c>
      <c r="I19" s="42" t="s">
        <v>17</v>
      </c>
      <c r="J19" s="42" t="s">
        <v>18</v>
      </c>
      <c r="K19" s="43">
        <v>9</v>
      </c>
      <c r="L19" s="42">
        <v>490699</v>
      </c>
      <c r="M19" s="42">
        <v>633527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554146</v>
      </c>
      <c r="B20" s="40" t="s">
        <v>682</v>
      </c>
      <c r="C20" s="41" t="s">
        <v>683</v>
      </c>
      <c r="D20" s="42" t="s">
        <v>14</v>
      </c>
      <c r="E20" s="42" t="s">
        <v>475</v>
      </c>
      <c r="F20" s="42" t="s">
        <v>684</v>
      </c>
      <c r="G20" s="42" t="s">
        <v>685</v>
      </c>
      <c r="H20" s="42" t="s">
        <v>686</v>
      </c>
      <c r="I20" s="42" t="s">
        <v>17</v>
      </c>
      <c r="J20" s="42" t="s">
        <v>18</v>
      </c>
      <c r="K20" s="43" t="s">
        <v>687</v>
      </c>
      <c r="L20" s="42">
        <v>500504</v>
      </c>
      <c r="M20" s="42">
        <v>617630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554621</v>
      </c>
      <c r="B21" s="40" t="s">
        <v>688</v>
      </c>
      <c r="C21" s="41" t="s">
        <v>689</v>
      </c>
      <c r="D21" s="42" t="s">
        <v>14</v>
      </c>
      <c r="E21" s="42" t="s">
        <v>475</v>
      </c>
      <c r="F21" s="42" t="s">
        <v>684</v>
      </c>
      <c r="G21" s="42" t="s">
        <v>690</v>
      </c>
      <c r="H21" s="42" t="s">
        <v>684</v>
      </c>
      <c r="I21" s="42" t="s">
        <v>17</v>
      </c>
      <c r="J21" s="42" t="s">
        <v>18</v>
      </c>
      <c r="K21" s="43">
        <v>70</v>
      </c>
      <c r="L21" s="42">
        <v>497498</v>
      </c>
      <c r="M21" s="42">
        <v>620938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554852</v>
      </c>
      <c r="B22" s="40" t="s">
        <v>691</v>
      </c>
      <c r="C22" s="41" t="s">
        <v>692</v>
      </c>
      <c r="D22" s="42" t="s">
        <v>14</v>
      </c>
      <c r="E22" s="42" t="s">
        <v>475</v>
      </c>
      <c r="F22" s="42" t="s">
        <v>684</v>
      </c>
      <c r="G22" s="42" t="s">
        <v>693</v>
      </c>
      <c r="H22" s="42" t="s">
        <v>694</v>
      </c>
      <c r="I22" s="42" t="s">
        <v>17</v>
      </c>
      <c r="J22" s="42" t="s">
        <v>18</v>
      </c>
      <c r="K22" s="43">
        <v>42</v>
      </c>
      <c r="L22" s="42">
        <v>492537</v>
      </c>
      <c r="M22" s="42">
        <v>622128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555190</v>
      </c>
      <c r="B23" s="40" t="s">
        <v>695</v>
      </c>
      <c r="C23" s="41" t="s">
        <v>696</v>
      </c>
      <c r="D23" s="42" t="s">
        <v>14</v>
      </c>
      <c r="E23" s="42" t="s">
        <v>475</v>
      </c>
      <c r="F23" s="42" t="s">
        <v>684</v>
      </c>
      <c r="G23" s="42" t="s">
        <v>697</v>
      </c>
      <c r="H23" s="42" t="s">
        <v>698</v>
      </c>
      <c r="I23" s="42" t="s">
        <v>17</v>
      </c>
      <c r="J23" s="42" t="s">
        <v>18</v>
      </c>
      <c r="K23" s="43">
        <v>19</v>
      </c>
      <c r="L23" s="42">
        <v>492024</v>
      </c>
      <c r="M23" s="42">
        <v>616366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555418</v>
      </c>
      <c r="B24" s="40" t="s">
        <v>699</v>
      </c>
      <c r="C24" s="41" t="s">
        <v>700</v>
      </c>
      <c r="D24" s="42" t="s">
        <v>14</v>
      </c>
      <c r="E24" s="42" t="s">
        <v>475</v>
      </c>
      <c r="F24" s="42" t="s">
        <v>684</v>
      </c>
      <c r="G24" s="42" t="s">
        <v>701</v>
      </c>
      <c r="H24" s="42" t="s">
        <v>702</v>
      </c>
      <c r="I24" s="42" t="s">
        <v>17</v>
      </c>
      <c r="J24" s="42" t="s">
        <v>18</v>
      </c>
      <c r="K24" s="43">
        <v>3</v>
      </c>
      <c r="L24" s="42">
        <v>501600</v>
      </c>
      <c r="M24" s="42">
        <v>622580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556092</v>
      </c>
      <c r="B25" s="40" t="s">
        <v>787</v>
      </c>
      <c r="C25" s="41" t="s">
        <v>788</v>
      </c>
      <c r="D25" s="42" t="s">
        <v>14</v>
      </c>
      <c r="E25" s="42" t="s">
        <v>475</v>
      </c>
      <c r="F25" s="42" t="s">
        <v>789</v>
      </c>
      <c r="G25" s="42" t="s">
        <v>790</v>
      </c>
      <c r="H25" s="42" t="s">
        <v>791</v>
      </c>
      <c r="I25" s="42" t="s">
        <v>17</v>
      </c>
      <c r="J25" s="42" t="s">
        <v>18</v>
      </c>
      <c r="K25" s="43">
        <v>18</v>
      </c>
      <c r="L25" s="42">
        <v>508883</v>
      </c>
      <c r="M25" s="42">
        <v>630689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556607</v>
      </c>
      <c r="B26" s="40" t="s">
        <v>792</v>
      </c>
      <c r="C26" s="41" t="s">
        <v>793</v>
      </c>
      <c r="D26" s="42" t="s">
        <v>14</v>
      </c>
      <c r="E26" s="42" t="s">
        <v>475</v>
      </c>
      <c r="F26" s="42" t="s">
        <v>789</v>
      </c>
      <c r="G26" s="42" t="s">
        <v>794</v>
      </c>
      <c r="H26" s="42" t="s">
        <v>795</v>
      </c>
      <c r="I26" s="42" t="s">
        <v>17</v>
      </c>
      <c r="J26" s="42" t="s">
        <v>18</v>
      </c>
      <c r="K26" s="43">
        <v>81</v>
      </c>
      <c r="L26" s="42">
        <v>510287</v>
      </c>
      <c r="M26" s="42">
        <v>627832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556899</v>
      </c>
      <c r="B27" s="40" t="s">
        <v>796</v>
      </c>
      <c r="C27" s="41" t="s">
        <v>797</v>
      </c>
      <c r="D27" s="42" t="s">
        <v>14</v>
      </c>
      <c r="E27" s="42" t="s">
        <v>475</v>
      </c>
      <c r="F27" s="42" t="s">
        <v>789</v>
      </c>
      <c r="G27" s="42" t="s">
        <v>798</v>
      </c>
      <c r="H27" s="42" t="s">
        <v>799</v>
      </c>
      <c r="I27" s="42" t="s">
        <v>17</v>
      </c>
      <c r="J27" s="42" t="s">
        <v>18</v>
      </c>
      <c r="K27" s="43">
        <v>9</v>
      </c>
      <c r="L27" s="42">
        <v>504836</v>
      </c>
      <c r="M27" s="42">
        <v>633032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556910</v>
      </c>
      <c r="B28" s="40" t="s">
        <v>800</v>
      </c>
      <c r="C28" s="41" t="s">
        <v>801</v>
      </c>
      <c r="D28" s="42" t="s">
        <v>14</v>
      </c>
      <c r="E28" s="42" t="s">
        <v>475</v>
      </c>
      <c r="F28" s="42" t="s">
        <v>789</v>
      </c>
      <c r="G28" s="42" t="s">
        <v>802</v>
      </c>
      <c r="H28" s="42" t="s">
        <v>803</v>
      </c>
      <c r="I28" s="42" t="s">
        <v>17</v>
      </c>
      <c r="J28" s="42" t="s">
        <v>18</v>
      </c>
      <c r="K28" s="43">
        <v>14</v>
      </c>
      <c r="L28" s="42">
        <v>510707</v>
      </c>
      <c r="M28" s="42">
        <v>634890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557947</v>
      </c>
      <c r="B29" s="40" t="s">
        <v>920</v>
      </c>
      <c r="C29" s="41" t="s">
        <v>921</v>
      </c>
      <c r="D29" s="42" t="s">
        <v>14</v>
      </c>
      <c r="E29" s="42" t="s">
        <v>475</v>
      </c>
      <c r="F29" s="42" t="s">
        <v>922</v>
      </c>
      <c r="G29" s="42" t="s">
        <v>923</v>
      </c>
      <c r="H29" s="42" t="s">
        <v>924</v>
      </c>
      <c r="I29" s="42" t="s">
        <v>17</v>
      </c>
      <c r="J29" s="42" t="s">
        <v>18</v>
      </c>
      <c r="K29" s="43">
        <v>74</v>
      </c>
      <c r="L29" s="42">
        <v>490794</v>
      </c>
      <c r="M29" s="42">
        <v>631083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558427</v>
      </c>
      <c r="B30" s="40" t="s">
        <v>925</v>
      </c>
      <c r="C30" s="41" t="s">
        <v>926</v>
      </c>
      <c r="D30" s="42" t="s">
        <v>14</v>
      </c>
      <c r="E30" s="42" t="s">
        <v>475</v>
      </c>
      <c r="F30" s="42" t="s">
        <v>922</v>
      </c>
      <c r="G30" s="42" t="s">
        <v>927</v>
      </c>
      <c r="H30" s="42" t="s">
        <v>922</v>
      </c>
      <c r="I30" s="42" t="s">
        <v>17</v>
      </c>
      <c r="J30" s="42" t="s">
        <v>18</v>
      </c>
      <c r="K30" s="43" t="s">
        <v>928</v>
      </c>
      <c r="L30" s="42">
        <v>495243</v>
      </c>
      <c r="M30" s="42">
        <v>629754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558590</v>
      </c>
      <c r="B31" s="40" t="s">
        <v>929</v>
      </c>
      <c r="C31" s="41" t="s">
        <v>930</v>
      </c>
      <c r="D31" s="42" t="s">
        <v>14</v>
      </c>
      <c r="E31" s="42" t="s">
        <v>475</v>
      </c>
      <c r="F31" s="42" t="s">
        <v>922</v>
      </c>
      <c r="G31" s="42" t="s">
        <v>931</v>
      </c>
      <c r="H31" s="42" t="s">
        <v>932</v>
      </c>
      <c r="I31" s="42" t="s">
        <v>17</v>
      </c>
      <c r="J31" s="42" t="s">
        <v>18</v>
      </c>
      <c r="K31" s="43">
        <v>22</v>
      </c>
      <c r="L31" s="42">
        <v>499788</v>
      </c>
      <c r="M31" s="42">
        <v>632640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558908</v>
      </c>
      <c r="B32" s="40" t="s">
        <v>945</v>
      </c>
      <c r="C32" s="41" t="s">
        <v>946</v>
      </c>
      <c r="D32" s="42" t="s">
        <v>14</v>
      </c>
      <c r="E32" s="42" t="s">
        <v>475</v>
      </c>
      <c r="F32" s="42" t="s">
        <v>947</v>
      </c>
      <c r="G32" s="42" t="s">
        <v>948</v>
      </c>
      <c r="H32" s="42" t="s">
        <v>949</v>
      </c>
      <c r="I32" s="42" t="s">
        <v>17</v>
      </c>
      <c r="J32" s="42" t="s">
        <v>18</v>
      </c>
      <c r="K32" s="43">
        <v>44</v>
      </c>
      <c r="L32" s="42">
        <v>505735</v>
      </c>
      <c r="M32" s="42">
        <v>615694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559028</v>
      </c>
      <c r="B33" s="40" t="s">
        <v>950</v>
      </c>
      <c r="C33" s="41" t="s">
        <v>951</v>
      </c>
      <c r="D33" s="42" t="s">
        <v>14</v>
      </c>
      <c r="E33" s="42" t="s">
        <v>475</v>
      </c>
      <c r="F33" s="42" t="s">
        <v>947</v>
      </c>
      <c r="G33" s="42" t="s">
        <v>952</v>
      </c>
      <c r="H33" s="42" t="s">
        <v>953</v>
      </c>
      <c r="I33" s="42" t="s">
        <v>17</v>
      </c>
      <c r="J33" s="42" t="s">
        <v>18</v>
      </c>
      <c r="K33" s="43">
        <v>37</v>
      </c>
      <c r="L33" s="42">
        <v>502885</v>
      </c>
      <c r="M33" s="42">
        <v>618144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559093</v>
      </c>
      <c r="B34" s="40" t="s">
        <v>954</v>
      </c>
      <c r="C34" s="41" t="s">
        <v>955</v>
      </c>
      <c r="D34" s="42" t="s">
        <v>14</v>
      </c>
      <c r="E34" s="42" t="s">
        <v>475</v>
      </c>
      <c r="F34" s="42" t="s">
        <v>947</v>
      </c>
      <c r="G34" s="42" t="s">
        <v>956</v>
      </c>
      <c r="H34" s="42" t="s">
        <v>957</v>
      </c>
      <c r="I34" s="42" t="s">
        <v>17</v>
      </c>
      <c r="J34" s="42" t="s">
        <v>18</v>
      </c>
      <c r="K34" s="43">
        <v>1</v>
      </c>
      <c r="L34" s="42">
        <v>510613</v>
      </c>
      <c r="M34" s="42">
        <v>622128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559424</v>
      </c>
      <c r="B35" s="40" t="s">
        <v>958</v>
      </c>
      <c r="C35" s="41" t="s">
        <v>959</v>
      </c>
      <c r="D35" s="42" t="s">
        <v>14</v>
      </c>
      <c r="E35" s="42" t="s">
        <v>475</v>
      </c>
      <c r="F35" s="42" t="s">
        <v>947</v>
      </c>
      <c r="G35" s="42" t="s">
        <v>960</v>
      </c>
      <c r="H35" s="42" t="s">
        <v>947</v>
      </c>
      <c r="I35" s="42" t="s">
        <v>17</v>
      </c>
      <c r="J35" s="42" t="s">
        <v>18</v>
      </c>
      <c r="K35" s="43">
        <v>113</v>
      </c>
      <c r="L35" s="42">
        <v>506578</v>
      </c>
      <c r="M35" s="42">
        <v>619546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</sheetData>
  <sheetProtection algorithmName="SHA-512" hashValue="lIgepc91S4kA/fqNo86LeQ19jaudRe8I0U8JlllSXvXicgsnWj6VJL2cR8q0I9ATVeTze8teWQM7JWGdCnpNng==" saltValue="/XunDOWNDnO90CG/YyyXcA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24"/>
  <sheetViews>
    <sheetView topLeftCell="G12" workbookViewId="0">
      <selection activeCell="R17" sqref="R17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1510</v>
      </c>
      <c r="B2" s="1">
        <f>M14</f>
        <v>9</v>
      </c>
      <c r="C2" s="1" t="str">
        <f>E16</f>
        <v>GRUDZIĄDZKI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ROUND(SUM(Q16:Q24)*60,2)</f>
        <v>0</v>
      </c>
      <c r="K4" s="2">
        <f>SUM(R16:R24)*60</f>
        <v>0</v>
      </c>
      <c r="L4" s="31">
        <f>SUM(S16:S24)*60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ROUND(SUM(U16:U24)*60,2)</f>
        <v>0</v>
      </c>
      <c r="K5" s="2">
        <f>SUM(V16:V24)*60</f>
        <v>0</v>
      </c>
      <c r="L5" s="31">
        <f>SUM(W16:W24)*60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9</v>
      </c>
      <c r="N14" s="24">
        <f>SUM(N16:N24)</f>
        <v>9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551791</v>
      </c>
      <c r="B16" s="40" t="s">
        <v>653</v>
      </c>
      <c r="C16" s="41" t="s">
        <v>654</v>
      </c>
      <c r="D16" s="42" t="s">
        <v>14</v>
      </c>
      <c r="E16" s="42" t="s">
        <v>475</v>
      </c>
      <c r="F16" s="42" t="s">
        <v>655</v>
      </c>
      <c r="G16" s="42" t="s">
        <v>656</v>
      </c>
      <c r="H16" s="42" t="s">
        <v>657</v>
      </c>
      <c r="I16" s="42" t="s">
        <v>17</v>
      </c>
      <c r="J16" s="42" t="s">
        <v>18</v>
      </c>
      <c r="K16" s="43">
        <v>122</v>
      </c>
      <c r="L16" s="42">
        <v>488066</v>
      </c>
      <c r="M16" s="42">
        <v>629932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552875</v>
      </c>
      <c r="B17" s="40" t="s">
        <v>662</v>
      </c>
      <c r="C17" s="41" t="s">
        <v>663</v>
      </c>
      <c r="D17" s="42" t="s">
        <v>14</v>
      </c>
      <c r="E17" s="42" t="s">
        <v>475</v>
      </c>
      <c r="F17" s="42" t="s">
        <v>655</v>
      </c>
      <c r="G17" s="42" t="s">
        <v>664</v>
      </c>
      <c r="H17" s="42" t="s">
        <v>665</v>
      </c>
      <c r="I17" s="42" t="s">
        <v>17</v>
      </c>
      <c r="J17" s="42" t="s">
        <v>18</v>
      </c>
      <c r="K17" s="43">
        <v>46</v>
      </c>
      <c r="L17" s="42">
        <v>480575</v>
      </c>
      <c r="M17" s="42">
        <v>612911</v>
      </c>
      <c r="N17" s="42">
        <v>1</v>
      </c>
      <c r="O17" s="44"/>
      <c r="P17" s="44"/>
      <c r="Q17" s="44"/>
      <c r="R17" s="27">
        <f t="shared" ref="R17:R24" si="1">ROUND(Q17*0.23,2)</f>
        <v>0</v>
      </c>
      <c r="S17" s="28">
        <f t="shared" ref="S17:S24" si="2">ROUND(SUM(Q17:R17),2)</f>
        <v>0</v>
      </c>
      <c r="T17" s="44"/>
      <c r="U17" s="44"/>
      <c r="V17" s="27">
        <f t="shared" ref="V17:V24" si="3">ROUND(U17*0.23,2)</f>
        <v>0</v>
      </c>
      <c r="W17" s="28">
        <f t="shared" ref="W17:W24" si="4">ROUND(SUM(U17:V17),2)</f>
        <v>0</v>
      </c>
    </row>
    <row r="18" spans="1:23" x14ac:dyDescent="0.25">
      <c r="A18" s="40">
        <v>553649</v>
      </c>
      <c r="B18" s="40" t="s">
        <v>670</v>
      </c>
      <c r="C18" s="41" t="s">
        <v>671</v>
      </c>
      <c r="D18" s="42" t="s">
        <v>14</v>
      </c>
      <c r="E18" s="42" t="s">
        <v>475</v>
      </c>
      <c r="F18" s="42" t="s">
        <v>655</v>
      </c>
      <c r="G18" s="42" t="s">
        <v>672</v>
      </c>
      <c r="H18" s="42" t="s">
        <v>673</v>
      </c>
      <c r="I18" s="42" t="s">
        <v>17</v>
      </c>
      <c r="J18" s="42" t="s">
        <v>18</v>
      </c>
      <c r="K18" s="43">
        <v>57</v>
      </c>
      <c r="L18" s="42">
        <v>482318</v>
      </c>
      <c r="M18" s="42">
        <v>613493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783721</v>
      </c>
      <c r="B19" s="40" t="s">
        <v>1419</v>
      </c>
      <c r="C19" s="41" t="s">
        <v>1420</v>
      </c>
      <c r="D19" s="42" t="s">
        <v>14</v>
      </c>
      <c r="E19" s="42" t="s">
        <v>655</v>
      </c>
      <c r="F19" s="42" t="s">
        <v>655</v>
      </c>
      <c r="G19" s="42" t="s">
        <v>1416</v>
      </c>
      <c r="H19" s="42" t="s">
        <v>655</v>
      </c>
      <c r="I19" s="42" t="s">
        <v>1421</v>
      </c>
      <c r="J19" s="42" t="s">
        <v>1422</v>
      </c>
      <c r="K19" s="43">
        <v>5</v>
      </c>
      <c r="L19" s="42">
        <v>483457</v>
      </c>
      <c r="M19" s="42">
        <v>625175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779730</v>
      </c>
      <c r="B20" s="40" t="s">
        <v>1425</v>
      </c>
      <c r="C20" s="41" t="s">
        <v>1426</v>
      </c>
      <c r="D20" s="42" t="s">
        <v>14</v>
      </c>
      <c r="E20" s="42" t="s">
        <v>655</v>
      </c>
      <c r="F20" s="42" t="s">
        <v>655</v>
      </c>
      <c r="G20" s="42" t="s">
        <v>1416</v>
      </c>
      <c r="H20" s="42" t="s">
        <v>655</v>
      </c>
      <c r="I20" s="42" t="s">
        <v>1423</v>
      </c>
      <c r="J20" s="42" t="s">
        <v>1424</v>
      </c>
      <c r="K20" s="43">
        <v>30</v>
      </c>
      <c r="L20" s="42">
        <v>483335</v>
      </c>
      <c r="M20" s="42">
        <v>624855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783738</v>
      </c>
      <c r="B21" s="40" t="s">
        <v>1427</v>
      </c>
      <c r="C21" s="41" t="s">
        <v>1428</v>
      </c>
      <c r="D21" s="42" t="s">
        <v>14</v>
      </c>
      <c r="E21" s="42" t="s">
        <v>655</v>
      </c>
      <c r="F21" s="42" t="s">
        <v>655</v>
      </c>
      <c r="G21" s="42" t="s">
        <v>1416</v>
      </c>
      <c r="H21" s="42" t="s">
        <v>655</v>
      </c>
      <c r="I21" s="42" t="s">
        <v>1423</v>
      </c>
      <c r="J21" s="42" t="s">
        <v>1424</v>
      </c>
      <c r="K21" s="43">
        <v>42</v>
      </c>
      <c r="L21" s="42">
        <v>483465</v>
      </c>
      <c r="M21" s="42">
        <v>624907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555913</v>
      </c>
      <c r="B22" s="40" t="s">
        <v>1449</v>
      </c>
      <c r="C22" s="41" t="s">
        <v>1450</v>
      </c>
      <c r="D22" s="42" t="s">
        <v>14</v>
      </c>
      <c r="E22" s="42" t="s">
        <v>475</v>
      </c>
      <c r="F22" s="42" t="s">
        <v>789</v>
      </c>
      <c r="G22" s="42" t="s">
        <v>1451</v>
      </c>
      <c r="H22" s="42" t="s">
        <v>789</v>
      </c>
      <c r="I22" s="42" t="s">
        <v>1417</v>
      </c>
      <c r="J22" s="42" t="s">
        <v>1418</v>
      </c>
      <c r="K22" s="43">
        <v>14</v>
      </c>
      <c r="L22" s="42">
        <v>505564</v>
      </c>
      <c r="M22" s="42">
        <v>627855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555738</v>
      </c>
      <c r="B23" s="40" t="s">
        <v>1452</v>
      </c>
      <c r="C23" s="41" t="s">
        <v>1453</v>
      </c>
      <c r="D23" s="42" t="s">
        <v>14</v>
      </c>
      <c r="E23" s="42" t="s">
        <v>475</v>
      </c>
      <c r="F23" s="42" t="s">
        <v>789</v>
      </c>
      <c r="G23" s="42" t="s">
        <v>1451</v>
      </c>
      <c r="H23" s="42" t="s">
        <v>789</v>
      </c>
      <c r="I23" s="42" t="s">
        <v>1454</v>
      </c>
      <c r="J23" s="42" t="s">
        <v>1455</v>
      </c>
      <c r="K23" s="43">
        <v>3</v>
      </c>
      <c r="L23" s="42">
        <v>505722</v>
      </c>
      <c r="M23" s="42">
        <v>628042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557193</v>
      </c>
      <c r="B24" s="40" t="s">
        <v>1456</v>
      </c>
      <c r="C24" s="41" t="s">
        <v>1457</v>
      </c>
      <c r="D24" s="42" t="s">
        <v>14</v>
      </c>
      <c r="E24" s="42" t="s">
        <v>475</v>
      </c>
      <c r="F24" s="42" t="s">
        <v>1458</v>
      </c>
      <c r="G24" s="42" t="s">
        <v>1459</v>
      </c>
      <c r="H24" s="42" t="s">
        <v>1458</v>
      </c>
      <c r="I24" s="42" t="s">
        <v>1460</v>
      </c>
      <c r="J24" s="42" t="s">
        <v>1461</v>
      </c>
      <c r="K24" s="43">
        <v>14</v>
      </c>
      <c r="L24" s="42">
        <v>495595</v>
      </c>
      <c r="M24" s="42">
        <v>613016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</sheetData>
  <sheetProtection algorithmName="SHA-512" hashValue="7Xm8MTqSKvtGAx6zU0NdERe1oZr+Kae0zW2UInXjOtQfrY/nIqS/oQfNppymzr384jAMyKFuyRCYVHEd76dobg==" saltValue="jTyE9B4K/O3MiRuI2e9RKA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7"/>
  <sheetViews>
    <sheetView topLeftCell="I11" workbookViewId="0">
      <selection activeCell="S17" sqref="S17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1501</v>
      </c>
      <c r="B2" s="1">
        <f>M14</f>
        <v>32</v>
      </c>
      <c r="C2" s="1" t="str">
        <f>E16</f>
        <v>GOLUBSKO-DOBRZYŃSKI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ROUND(SUM(Q16:Q47)*60,2)</f>
        <v>0</v>
      </c>
      <c r="K4" s="2">
        <f>SUM(R16:R47)*60</f>
        <v>0</v>
      </c>
      <c r="L4" s="31">
        <f>SUM(S16:S47)*60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ROUND(SUM(U16:U47)*60,2)</f>
        <v>0</v>
      </c>
      <c r="K5" s="2">
        <f>SUM(V16:V47)*60</f>
        <v>0</v>
      </c>
      <c r="L5" s="31">
        <f>SUM(W16:W47)*60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32</v>
      </c>
      <c r="N14" s="24">
        <f>SUM(N16:N47)</f>
        <v>32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543074</v>
      </c>
      <c r="B16" s="40" t="s">
        <v>573</v>
      </c>
      <c r="C16" s="41" t="s">
        <v>574</v>
      </c>
      <c r="D16" s="42" t="s">
        <v>14</v>
      </c>
      <c r="E16" s="42" t="s">
        <v>575</v>
      </c>
      <c r="F16" s="42" t="s">
        <v>576</v>
      </c>
      <c r="G16" s="42" t="s">
        <v>577</v>
      </c>
      <c r="H16" s="42" t="s">
        <v>576</v>
      </c>
      <c r="I16" s="42" t="s">
        <v>17</v>
      </c>
      <c r="J16" s="42" t="s">
        <v>18</v>
      </c>
      <c r="K16" s="43">
        <v>167</v>
      </c>
      <c r="L16" s="42">
        <v>494927</v>
      </c>
      <c r="M16" s="42">
        <v>576621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543542</v>
      </c>
      <c r="B17" s="40" t="s">
        <v>578</v>
      </c>
      <c r="C17" s="41" t="s">
        <v>579</v>
      </c>
      <c r="D17" s="42" t="s">
        <v>14</v>
      </c>
      <c r="E17" s="42" t="s">
        <v>575</v>
      </c>
      <c r="F17" s="42" t="s">
        <v>576</v>
      </c>
      <c r="G17" s="42" t="s">
        <v>580</v>
      </c>
      <c r="H17" s="42" t="s">
        <v>581</v>
      </c>
      <c r="I17" s="42" t="s">
        <v>17</v>
      </c>
      <c r="J17" s="42" t="s">
        <v>18</v>
      </c>
      <c r="K17" s="43">
        <v>20</v>
      </c>
      <c r="L17" s="42">
        <v>498096</v>
      </c>
      <c r="M17" s="42">
        <v>575444</v>
      </c>
      <c r="N17" s="42">
        <v>1</v>
      </c>
      <c r="O17" s="44"/>
      <c r="P17" s="44"/>
      <c r="Q17" s="44"/>
      <c r="R17" s="27">
        <f t="shared" ref="R17:R47" si="1">ROUND(Q17*0.23,2)</f>
        <v>0</v>
      </c>
      <c r="S17" s="28">
        <f t="shared" ref="S17:S47" si="2">ROUND(SUM(Q17:R17),2)</f>
        <v>0</v>
      </c>
      <c r="T17" s="44"/>
      <c r="U17" s="44"/>
      <c r="V17" s="27">
        <f t="shared" ref="V17:V47" si="3">ROUND(U17*0.23,2)</f>
        <v>0</v>
      </c>
      <c r="W17" s="28">
        <f t="shared" ref="W17:W47" si="4">ROUND(SUM(U17:V17),2)</f>
        <v>0</v>
      </c>
    </row>
    <row r="18" spans="1:23" x14ac:dyDescent="0.25">
      <c r="A18" s="40">
        <v>543921</v>
      </c>
      <c r="B18" s="40" t="s">
        <v>582</v>
      </c>
      <c r="C18" s="41" t="s">
        <v>583</v>
      </c>
      <c r="D18" s="42" t="s">
        <v>14</v>
      </c>
      <c r="E18" s="42" t="s">
        <v>575</v>
      </c>
      <c r="F18" s="42" t="s">
        <v>576</v>
      </c>
      <c r="G18" s="42" t="s">
        <v>584</v>
      </c>
      <c r="H18" s="42" t="s">
        <v>585</v>
      </c>
      <c r="I18" s="42" t="s">
        <v>17</v>
      </c>
      <c r="J18" s="42" t="s">
        <v>18</v>
      </c>
      <c r="K18" s="43">
        <v>36</v>
      </c>
      <c r="L18" s="42">
        <v>498713</v>
      </c>
      <c r="M18" s="42">
        <v>570267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544309</v>
      </c>
      <c r="B19" s="40" t="s">
        <v>601</v>
      </c>
      <c r="C19" s="41" t="s">
        <v>602</v>
      </c>
      <c r="D19" s="42" t="s">
        <v>14</v>
      </c>
      <c r="E19" s="42" t="s">
        <v>575</v>
      </c>
      <c r="F19" s="42" t="s">
        <v>603</v>
      </c>
      <c r="G19" s="42" t="s">
        <v>604</v>
      </c>
      <c r="H19" s="42" t="s">
        <v>605</v>
      </c>
      <c r="I19" s="42" t="s">
        <v>17</v>
      </c>
      <c r="J19" s="42" t="s">
        <v>18</v>
      </c>
      <c r="K19" s="43">
        <v>7</v>
      </c>
      <c r="L19" s="42">
        <v>503734</v>
      </c>
      <c r="M19" s="42">
        <v>588120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544376</v>
      </c>
      <c r="B20" s="40" t="s">
        <v>606</v>
      </c>
      <c r="C20" s="41" t="s">
        <v>607</v>
      </c>
      <c r="D20" s="42" t="s">
        <v>14</v>
      </c>
      <c r="E20" s="42" t="s">
        <v>575</v>
      </c>
      <c r="F20" s="42" t="s">
        <v>603</v>
      </c>
      <c r="G20" s="42" t="s">
        <v>608</v>
      </c>
      <c r="H20" s="42" t="s">
        <v>609</v>
      </c>
      <c r="I20" s="42" t="s">
        <v>17</v>
      </c>
      <c r="J20" s="42" t="s">
        <v>18</v>
      </c>
      <c r="K20" s="43">
        <v>36</v>
      </c>
      <c r="L20" s="42">
        <v>506386</v>
      </c>
      <c r="M20" s="42">
        <v>585384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544773</v>
      </c>
      <c r="B21" s="40" t="s">
        <v>610</v>
      </c>
      <c r="C21" s="41" t="s">
        <v>611</v>
      </c>
      <c r="D21" s="42" t="s">
        <v>14</v>
      </c>
      <c r="E21" s="42" t="s">
        <v>575</v>
      </c>
      <c r="F21" s="42" t="s">
        <v>603</v>
      </c>
      <c r="G21" s="42" t="s">
        <v>612</v>
      </c>
      <c r="H21" s="42" t="s">
        <v>613</v>
      </c>
      <c r="I21" s="42" t="s">
        <v>17</v>
      </c>
      <c r="J21" s="42" t="s">
        <v>18</v>
      </c>
      <c r="K21" s="43">
        <v>32</v>
      </c>
      <c r="L21" s="42">
        <v>502424</v>
      </c>
      <c r="M21" s="42">
        <v>577281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544826</v>
      </c>
      <c r="B22" s="40" t="s">
        <v>614</v>
      </c>
      <c r="C22" s="41" t="s">
        <v>615</v>
      </c>
      <c r="D22" s="42" t="s">
        <v>14</v>
      </c>
      <c r="E22" s="42" t="s">
        <v>575</v>
      </c>
      <c r="F22" s="42" t="s">
        <v>603</v>
      </c>
      <c r="G22" s="42" t="s">
        <v>616</v>
      </c>
      <c r="H22" s="42" t="s">
        <v>617</v>
      </c>
      <c r="I22" s="42" t="s">
        <v>17</v>
      </c>
      <c r="J22" s="42" t="s">
        <v>18</v>
      </c>
      <c r="K22" s="43">
        <v>42</v>
      </c>
      <c r="L22" s="42">
        <v>498300</v>
      </c>
      <c r="M22" s="42">
        <v>586394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9098015</v>
      </c>
      <c r="B23" s="40" t="s">
        <v>618</v>
      </c>
      <c r="C23" s="41" t="s">
        <v>619</v>
      </c>
      <c r="D23" s="42" t="s">
        <v>14</v>
      </c>
      <c r="E23" s="42" t="s">
        <v>575</v>
      </c>
      <c r="F23" s="42" t="s">
        <v>603</v>
      </c>
      <c r="G23" s="42" t="s">
        <v>620</v>
      </c>
      <c r="H23" s="42" t="s">
        <v>621</v>
      </c>
      <c r="I23" s="42" t="s">
        <v>17</v>
      </c>
      <c r="J23" s="42" t="s">
        <v>18</v>
      </c>
      <c r="K23" s="43">
        <v>13</v>
      </c>
      <c r="L23" s="42">
        <v>505438</v>
      </c>
      <c r="M23" s="42">
        <v>579472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545906</v>
      </c>
      <c r="B24" s="40" t="s">
        <v>622</v>
      </c>
      <c r="C24" s="41" t="s">
        <v>623</v>
      </c>
      <c r="D24" s="42" t="s">
        <v>14</v>
      </c>
      <c r="E24" s="42" t="s">
        <v>575</v>
      </c>
      <c r="F24" s="42" t="s">
        <v>603</v>
      </c>
      <c r="G24" s="42" t="s">
        <v>624</v>
      </c>
      <c r="H24" s="42" t="s">
        <v>625</v>
      </c>
      <c r="I24" s="42" t="s">
        <v>17</v>
      </c>
      <c r="J24" s="42" t="s">
        <v>18</v>
      </c>
      <c r="K24" s="43">
        <v>95</v>
      </c>
      <c r="L24" s="42">
        <v>504036</v>
      </c>
      <c r="M24" s="42">
        <v>577028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545923</v>
      </c>
      <c r="B25" s="40" t="s">
        <v>626</v>
      </c>
      <c r="C25" s="41" t="s">
        <v>627</v>
      </c>
      <c r="D25" s="42" t="s">
        <v>14</v>
      </c>
      <c r="E25" s="42" t="s">
        <v>575</v>
      </c>
      <c r="F25" s="42" t="s">
        <v>603</v>
      </c>
      <c r="G25" s="42" t="s">
        <v>628</v>
      </c>
      <c r="H25" s="42" t="s">
        <v>629</v>
      </c>
      <c r="I25" s="42" t="s">
        <v>17</v>
      </c>
      <c r="J25" s="42" t="s">
        <v>18</v>
      </c>
      <c r="K25" s="43">
        <v>14</v>
      </c>
      <c r="L25" s="42">
        <v>511552</v>
      </c>
      <c r="M25" s="42">
        <v>594356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547469</v>
      </c>
      <c r="B26" s="40" t="s">
        <v>730</v>
      </c>
      <c r="C26" s="41" t="s">
        <v>731</v>
      </c>
      <c r="D26" s="42" t="s">
        <v>14</v>
      </c>
      <c r="E26" s="42" t="s">
        <v>575</v>
      </c>
      <c r="F26" s="42" t="s">
        <v>732</v>
      </c>
      <c r="G26" s="42" t="s">
        <v>733</v>
      </c>
      <c r="H26" s="42" t="s">
        <v>734</v>
      </c>
      <c r="I26" s="42" t="s">
        <v>17</v>
      </c>
      <c r="J26" s="42" t="s">
        <v>18</v>
      </c>
      <c r="K26" s="43">
        <v>4</v>
      </c>
      <c r="L26" s="42">
        <v>484420</v>
      </c>
      <c r="M26" s="42">
        <v>590915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547703</v>
      </c>
      <c r="B27" s="40" t="s">
        <v>735</v>
      </c>
      <c r="C27" s="41" t="s">
        <v>736</v>
      </c>
      <c r="D27" s="42" t="s">
        <v>14</v>
      </c>
      <c r="E27" s="42" t="s">
        <v>575</v>
      </c>
      <c r="F27" s="42" t="s">
        <v>732</v>
      </c>
      <c r="G27" s="42" t="s">
        <v>737</v>
      </c>
      <c r="H27" s="42" t="s">
        <v>568</v>
      </c>
      <c r="I27" s="42" t="s">
        <v>17</v>
      </c>
      <c r="J27" s="42" t="s">
        <v>18</v>
      </c>
      <c r="K27" s="43" t="s">
        <v>738</v>
      </c>
      <c r="L27" s="42">
        <v>496572</v>
      </c>
      <c r="M27" s="42">
        <v>589597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548207</v>
      </c>
      <c r="B28" s="40" t="s">
        <v>739</v>
      </c>
      <c r="C28" s="41" t="s">
        <v>740</v>
      </c>
      <c r="D28" s="42" t="s">
        <v>14</v>
      </c>
      <c r="E28" s="42" t="s">
        <v>575</v>
      </c>
      <c r="F28" s="42" t="s">
        <v>732</v>
      </c>
      <c r="G28" s="42" t="s">
        <v>741</v>
      </c>
      <c r="H28" s="42" t="s">
        <v>742</v>
      </c>
      <c r="I28" s="42" t="s">
        <v>17</v>
      </c>
      <c r="J28" s="42" t="s">
        <v>18</v>
      </c>
      <c r="K28" s="43">
        <v>11</v>
      </c>
      <c r="L28" s="42">
        <v>488905</v>
      </c>
      <c r="M28" s="42">
        <v>583580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548367</v>
      </c>
      <c r="B29" s="40" t="s">
        <v>743</v>
      </c>
      <c r="C29" s="41" t="s">
        <v>744</v>
      </c>
      <c r="D29" s="42" t="s">
        <v>14</v>
      </c>
      <c r="E29" s="42" t="s">
        <v>575</v>
      </c>
      <c r="F29" s="42" t="s">
        <v>732</v>
      </c>
      <c r="G29" s="42" t="s">
        <v>745</v>
      </c>
      <c r="H29" s="42" t="s">
        <v>746</v>
      </c>
      <c r="I29" s="42" t="s">
        <v>17</v>
      </c>
      <c r="J29" s="42" t="s">
        <v>18</v>
      </c>
      <c r="K29" s="43">
        <v>53</v>
      </c>
      <c r="L29" s="42">
        <v>486427</v>
      </c>
      <c r="M29" s="42">
        <v>586712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548646</v>
      </c>
      <c r="B30" s="40" t="s">
        <v>905</v>
      </c>
      <c r="C30" s="41" t="s">
        <v>906</v>
      </c>
      <c r="D30" s="42" t="s">
        <v>14</v>
      </c>
      <c r="E30" s="42" t="s">
        <v>575</v>
      </c>
      <c r="F30" s="42" t="s">
        <v>907</v>
      </c>
      <c r="G30" s="42" t="s">
        <v>908</v>
      </c>
      <c r="H30" s="42" t="s">
        <v>909</v>
      </c>
      <c r="I30" s="42" t="s">
        <v>17</v>
      </c>
      <c r="J30" s="42" t="s">
        <v>18</v>
      </c>
      <c r="K30" s="43" t="s">
        <v>910</v>
      </c>
      <c r="L30" s="42">
        <v>507489</v>
      </c>
      <c r="M30" s="42">
        <v>577291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548904</v>
      </c>
      <c r="B31" s="40" t="s">
        <v>911</v>
      </c>
      <c r="C31" s="41" t="s">
        <v>912</v>
      </c>
      <c r="D31" s="42" t="s">
        <v>14</v>
      </c>
      <c r="E31" s="42" t="s">
        <v>575</v>
      </c>
      <c r="F31" s="42" t="s">
        <v>907</v>
      </c>
      <c r="G31" s="42" t="s">
        <v>913</v>
      </c>
      <c r="H31" s="42" t="s">
        <v>914</v>
      </c>
      <c r="I31" s="42" t="s">
        <v>17</v>
      </c>
      <c r="J31" s="42" t="s">
        <v>18</v>
      </c>
      <c r="K31" s="43">
        <v>69</v>
      </c>
      <c r="L31" s="42">
        <v>511183</v>
      </c>
      <c r="M31" s="42">
        <v>584194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549125</v>
      </c>
      <c r="B32" s="40" t="s">
        <v>915</v>
      </c>
      <c r="C32" s="41" t="s">
        <v>916</v>
      </c>
      <c r="D32" s="42" t="s">
        <v>14</v>
      </c>
      <c r="E32" s="42" t="s">
        <v>575</v>
      </c>
      <c r="F32" s="42" t="s">
        <v>907</v>
      </c>
      <c r="G32" s="42" t="s">
        <v>917</v>
      </c>
      <c r="H32" s="42" t="s">
        <v>907</v>
      </c>
      <c r="I32" s="42" t="s">
        <v>17</v>
      </c>
      <c r="J32" s="42" t="s">
        <v>18</v>
      </c>
      <c r="K32" s="43">
        <v>14</v>
      </c>
      <c r="L32" s="42">
        <v>513057</v>
      </c>
      <c r="M32" s="42">
        <v>580258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549022</v>
      </c>
      <c r="B33" s="40" t="s">
        <v>918</v>
      </c>
      <c r="C33" s="41" t="s">
        <v>919</v>
      </c>
      <c r="D33" s="42" t="s">
        <v>14</v>
      </c>
      <c r="E33" s="42" t="s">
        <v>575</v>
      </c>
      <c r="F33" s="42" t="s">
        <v>907</v>
      </c>
      <c r="G33" s="42" t="s">
        <v>917</v>
      </c>
      <c r="H33" s="42" t="s">
        <v>907</v>
      </c>
      <c r="I33" s="42" t="s">
        <v>17</v>
      </c>
      <c r="J33" s="42" t="s">
        <v>18</v>
      </c>
      <c r="K33" s="43">
        <v>21</v>
      </c>
      <c r="L33" s="42">
        <v>512971</v>
      </c>
      <c r="M33" s="42">
        <v>580090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549724</v>
      </c>
      <c r="B34" s="40" t="s">
        <v>1169</v>
      </c>
      <c r="C34" s="41" t="s">
        <v>1170</v>
      </c>
      <c r="D34" s="42" t="s">
        <v>14</v>
      </c>
      <c r="E34" s="42" t="s">
        <v>575</v>
      </c>
      <c r="F34" s="42" t="s">
        <v>1171</v>
      </c>
      <c r="G34" s="42" t="s">
        <v>1172</v>
      </c>
      <c r="H34" s="42" t="s">
        <v>1173</v>
      </c>
      <c r="I34" s="42" t="s">
        <v>17</v>
      </c>
      <c r="J34" s="42" t="s">
        <v>18</v>
      </c>
      <c r="K34" s="43">
        <v>57</v>
      </c>
      <c r="L34" s="42">
        <v>503879</v>
      </c>
      <c r="M34" s="42">
        <v>572668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549900</v>
      </c>
      <c r="B35" s="40" t="s">
        <v>1174</v>
      </c>
      <c r="C35" s="41" t="s">
        <v>1175</v>
      </c>
      <c r="D35" s="42" t="s">
        <v>14</v>
      </c>
      <c r="E35" s="42" t="s">
        <v>575</v>
      </c>
      <c r="F35" s="42" t="s">
        <v>1171</v>
      </c>
      <c r="G35" s="42" t="s">
        <v>1176</v>
      </c>
      <c r="H35" s="42" t="s">
        <v>258</v>
      </c>
      <c r="I35" s="42" t="s">
        <v>17</v>
      </c>
      <c r="J35" s="42" t="s">
        <v>18</v>
      </c>
      <c r="K35" s="43">
        <v>62</v>
      </c>
      <c r="L35" s="42">
        <v>507805</v>
      </c>
      <c r="M35" s="42">
        <v>568440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550155</v>
      </c>
      <c r="B36" s="40" t="s">
        <v>1177</v>
      </c>
      <c r="C36" s="41" t="s">
        <v>1178</v>
      </c>
      <c r="D36" s="42" t="s">
        <v>14</v>
      </c>
      <c r="E36" s="42" t="s">
        <v>575</v>
      </c>
      <c r="F36" s="42" t="s">
        <v>1171</v>
      </c>
      <c r="G36" s="42" t="s">
        <v>1179</v>
      </c>
      <c r="H36" s="42" t="s">
        <v>1180</v>
      </c>
      <c r="I36" s="42" t="s">
        <v>17</v>
      </c>
      <c r="J36" s="42" t="s">
        <v>18</v>
      </c>
      <c r="K36" s="43">
        <v>5</v>
      </c>
      <c r="L36" s="42">
        <v>511295</v>
      </c>
      <c r="M36" s="42">
        <v>574121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550327</v>
      </c>
      <c r="B37" s="40" t="s">
        <v>1181</v>
      </c>
      <c r="C37" s="41" t="s">
        <v>1182</v>
      </c>
      <c r="D37" s="42" t="s">
        <v>14</v>
      </c>
      <c r="E37" s="42" t="s">
        <v>575</v>
      </c>
      <c r="F37" s="42" t="s">
        <v>1171</v>
      </c>
      <c r="G37" s="42" t="s">
        <v>1183</v>
      </c>
      <c r="H37" s="42" t="s">
        <v>1168</v>
      </c>
      <c r="I37" s="42" t="s">
        <v>17</v>
      </c>
      <c r="J37" s="42" t="s">
        <v>18</v>
      </c>
      <c r="K37" s="43" t="s">
        <v>1184</v>
      </c>
      <c r="L37" s="42">
        <v>506708</v>
      </c>
      <c r="M37" s="42">
        <v>569780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550620</v>
      </c>
      <c r="B38" s="40" t="s">
        <v>1185</v>
      </c>
      <c r="C38" s="41" t="s">
        <v>1186</v>
      </c>
      <c r="D38" s="42" t="s">
        <v>14</v>
      </c>
      <c r="E38" s="42" t="s">
        <v>575</v>
      </c>
      <c r="F38" s="42" t="s">
        <v>1171</v>
      </c>
      <c r="G38" s="42" t="s">
        <v>1187</v>
      </c>
      <c r="H38" s="42" t="s">
        <v>1171</v>
      </c>
      <c r="I38" s="42" t="s">
        <v>17</v>
      </c>
      <c r="J38" s="42" t="s">
        <v>18</v>
      </c>
      <c r="K38" s="43">
        <v>178</v>
      </c>
      <c r="L38" s="42">
        <v>510749</v>
      </c>
      <c r="M38" s="42">
        <v>571335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  <row r="39" spans="1:23" x14ac:dyDescent="0.25">
      <c r="A39" s="40">
        <v>550621</v>
      </c>
      <c r="B39" s="40" t="s">
        <v>1188</v>
      </c>
      <c r="C39" s="41" t="s">
        <v>1189</v>
      </c>
      <c r="D39" s="42" t="s">
        <v>14</v>
      </c>
      <c r="E39" s="42" t="s">
        <v>575</v>
      </c>
      <c r="F39" s="42" t="s">
        <v>1171</v>
      </c>
      <c r="G39" s="42" t="s">
        <v>1187</v>
      </c>
      <c r="H39" s="42" t="s">
        <v>1171</v>
      </c>
      <c r="I39" s="42" t="s">
        <v>17</v>
      </c>
      <c r="J39" s="42" t="s">
        <v>18</v>
      </c>
      <c r="K39" s="43" t="s">
        <v>1190</v>
      </c>
      <c r="L39" s="42">
        <v>510787</v>
      </c>
      <c r="M39" s="42">
        <v>571278</v>
      </c>
      <c r="N39" s="42">
        <v>1</v>
      </c>
      <c r="O39" s="44"/>
      <c r="P39" s="44"/>
      <c r="Q39" s="44"/>
      <c r="R39" s="27">
        <f t="shared" si="1"/>
        <v>0</v>
      </c>
      <c r="S39" s="28">
        <f t="shared" si="2"/>
        <v>0</v>
      </c>
      <c r="T39" s="44"/>
      <c r="U39" s="44"/>
      <c r="V39" s="27">
        <f t="shared" si="3"/>
        <v>0</v>
      </c>
      <c r="W39" s="28">
        <f t="shared" si="4"/>
        <v>0</v>
      </c>
    </row>
    <row r="40" spans="1:23" x14ac:dyDescent="0.25">
      <c r="A40" s="40">
        <v>542689</v>
      </c>
      <c r="B40" s="40" t="s">
        <v>1394</v>
      </c>
      <c r="C40" s="41" t="s">
        <v>1395</v>
      </c>
      <c r="D40" s="42" t="s">
        <v>14</v>
      </c>
      <c r="E40" s="42" t="s">
        <v>575</v>
      </c>
      <c r="F40" s="42" t="s">
        <v>603</v>
      </c>
      <c r="G40" s="42" t="s">
        <v>1396</v>
      </c>
      <c r="H40" s="42" t="s">
        <v>603</v>
      </c>
      <c r="I40" s="42" t="s">
        <v>1397</v>
      </c>
      <c r="J40" s="42" t="s">
        <v>1398</v>
      </c>
      <c r="K40" s="43">
        <v>31</v>
      </c>
      <c r="L40" s="42">
        <v>503422</v>
      </c>
      <c r="M40" s="42">
        <v>582978</v>
      </c>
      <c r="N40" s="42">
        <v>1</v>
      </c>
      <c r="O40" s="44"/>
      <c r="P40" s="44"/>
      <c r="Q40" s="44"/>
      <c r="R40" s="27">
        <f t="shared" si="1"/>
        <v>0</v>
      </c>
      <c r="S40" s="28">
        <f t="shared" si="2"/>
        <v>0</v>
      </c>
      <c r="T40" s="44"/>
      <c r="U40" s="44"/>
      <c r="V40" s="27">
        <f t="shared" si="3"/>
        <v>0</v>
      </c>
      <c r="W40" s="28">
        <f t="shared" si="4"/>
        <v>0</v>
      </c>
    </row>
    <row r="41" spans="1:23" x14ac:dyDescent="0.25">
      <c r="A41" s="40">
        <v>542694</v>
      </c>
      <c r="B41" s="40" t="s">
        <v>1399</v>
      </c>
      <c r="C41" s="41" t="s">
        <v>1400</v>
      </c>
      <c r="D41" s="42" t="s">
        <v>14</v>
      </c>
      <c r="E41" s="42" t="s">
        <v>575</v>
      </c>
      <c r="F41" s="42" t="s">
        <v>603</v>
      </c>
      <c r="G41" s="42" t="s">
        <v>1396</v>
      </c>
      <c r="H41" s="42" t="s">
        <v>603</v>
      </c>
      <c r="I41" s="42" t="s">
        <v>1214</v>
      </c>
      <c r="J41" s="42" t="s">
        <v>1215</v>
      </c>
      <c r="K41" s="43">
        <v>15</v>
      </c>
      <c r="L41" s="42">
        <v>503801</v>
      </c>
      <c r="M41" s="42">
        <v>581999</v>
      </c>
      <c r="N41" s="42">
        <v>1</v>
      </c>
      <c r="O41" s="44"/>
      <c r="P41" s="44"/>
      <c r="Q41" s="44"/>
      <c r="R41" s="27">
        <f t="shared" si="1"/>
        <v>0</v>
      </c>
      <c r="S41" s="28">
        <f t="shared" si="2"/>
        <v>0</v>
      </c>
      <c r="T41" s="44"/>
      <c r="U41" s="44"/>
      <c r="V41" s="27">
        <f t="shared" si="3"/>
        <v>0</v>
      </c>
      <c r="W41" s="28">
        <f t="shared" si="4"/>
        <v>0</v>
      </c>
    </row>
    <row r="42" spans="1:23" x14ac:dyDescent="0.25">
      <c r="A42" s="40">
        <v>542742</v>
      </c>
      <c r="B42" s="40" t="s">
        <v>1401</v>
      </c>
      <c r="C42" s="41" t="s">
        <v>1402</v>
      </c>
      <c r="D42" s="42" t="s">
        <v>14</v>
      </c>
      <c r="E42" s="42" t="s">
        <v>575</v>
      </c>
      <c r="F42" s="42" t="s">
        <v>603</v>
      </c>
      <c r="G42" s="42" t="s">
        <v>1396</v>
      </c>
      <c r="H42" s="42" t="s">
        <v>603</v>
      </c>
      <c r="I42" s="42" t="s">
        <v>1403</v>
      </c>
      <c r="J42" s="42" t="s">
        <v>1404</v>
      </c>
      <c r="K42" s="43">
        <v>28</v>
      </c>
      <c r="L42" s="42">
        <v>503397</v>
      </c>
      <c r="M42" s="42">
        <v>583541</v>
      </c>
      <c r="N42" s="42">
        <v>1</v>
      </c>
      <c r="O42" s="44"/>
      <c r="P42" s="44"/>
      <c r="Q42" s="44"/>
      <c r="R42" s="27">
        <f t="shared" si="1"/>
        <v>0</v>
      </c>
      <c r="S42" s="28">
        <f t="shared" si="2"/>
        <v>0</v>
      </c>
      <c r="T42" s="44"/>
      <c r="U42" s="44"/>
      <c r="V42" s="27">
        <f t="shared" si="3"/>
        <v>0</v>
      </c>
      <c r="W42" s="28">
        <f t="shared" si="4"/>
        <v>0</v>
      </c>
    </row>
    <row r="43" spans="1:23" x14ac:dyDescent="0.25">
      <c r="A43" s="40">
        <v>542829</v>
      </c>
      <c r="B43" s="40" t="s">
        <v>1405</v>
      </c>
      <c r="C43" s="41" t="s">
        <v>1406</v>
      </c>
      <c r="D43" s="42" t="s">
        <v>14</v>
      </c>
      <c r="E43" s="42" t="s">
        <v>575</v>
      </c>
      <c r="F43" s="42" t="s">
        <v>603</v>
      </c>
      <c r="G43" s="42" t="s">
        <v>1396</v>
      </c>
      <c r="H43" s="42" t="s">
        <v>603</v>
      </c>
      <c r="I43" s="42" t="s">
        <v>115</v>
      </c>
      <c r="J43" s="42" t="s">
        <v>116</v>
      </c>
      <c r="K43" s="43">
        <v>19</v>
      </c>
      <c r="L43" s="42">
        <v>503491</v>
      </c>
      <c r="M43" s="42">
        <v>583265</v>
      </c>
      <c r="N43" s="42">
        <v>1</v>
      </c>
      <c r="O43" s="44"/>
      <c r="P43" s="44"/>
      <c r="Q43" s="44"/>
      <c r="R43" s="27">
        <f t="shared" si="1"/>
        <v>0</v>
      </c>
      <c r="S43" s="28">
        <f t="shared" si="2"/>
        <v>0</v>
      </c>
      <c r="T43" s="44"/>
      <c r="U43" s="44"/>
      <c r="V43" s="27">
        <f t="shared" si="3"/>
        <v>0</v>
      </c>
      <c r="W43" s="28">
        <f t="shared" si="4"/>
        <v>0</v>
      </c>
    </row>
    <row r="44" spans="1:23" x14ac:dyDescent="0.25">
      <c r="A44" s="40">
        <v>542838</v>
      </c>
      <c r="B44" s="40" t="s">
        <v>1407</v>
      </c>
      <c r="C44" s="41" t="s">
        <v>1408</v>
      </c>
      <c r="D44" s="42" t="s">
        <v>14</v>
      </c>
      <c r="E44" s="42" t="s">
        <v>575</v>
      </c>
      <c r="F44" s="42" t="s">
        <v>603</v>
      </c>
      <c r="G44" s="42" t="s">
        <v>1396</v>
      </c>
      <c r="H44" s="42" t="s">
        <v>603</v>
      </c>
      <c r="I44" s="42" t="s">
        <v>1409</v>
      </c>
      <c r="J44" s="42" t="s">
        <v>1410</v>
      </c>
      <c r="K44" s="43">
        <v>11</v>
      </c>
      <c r="L44" s="42">
        <v>503655</v>
      </c>
      <c r="M44" s="42">
        <v>581913</v>
      </c>
      <c r="N44" s="42">
        <v>1</v>
      </c>
      <c r="O44" s="44"/>
      <c r="P44" s="44"/>
      <c r="Q44" s="44"/>
      <c r="R44" s="27">
        <f t="shared" si="1"/>
        <v>0</v>
      </c>
      <c r="S44" s="28">
        <f t="shared" si="2"/>
        <v>0</v>
      </c>
      <c r="T44" s="44"/>
      <c r="U44" s="44"/>
      <c r="V44" s="27">
        <f t="shared" si="3"/>
        <v>0</v>
      </c>
      <c r="W44" s="28">
        <f t="shared" si="4"/>
        <v>0</v>
      </c>
    </row>
    <row r="45" spans="1:23" x14ac:dyDescent="0.25">
      <c r="A45" s="40">
        <v>546726</v>
      </c>
      <c r="B45" s="40" t="s">
        <v>1436</v>
      </c>
      <c r="C45" s="41" t="s">
        <v>1437</v>
      </c>
      <c r="D45" s="42" t="s">
        <v>14</v>
      </c>
      <c r="E45" s="42" t="s">
        <v>575</v>
      </c>
      <c r="F45" s="42" t="s">
        <v>732</v>
      </c>
      <c r="G45" s="42" t="s">
        <v>1438</v>
      </c>
      <c r="H45" s="42" t="s">
        <v>732</v>
      </c>
      <c r="I45" s="42" t="s">
        <v>1439</v>
      </c>
      <c r="J45" s="42" t="s">
        <v>1440</v>
      </c>
      <c r="K45" s="43">
        <v>2</v>
      </c>
      <c r="L45" s="42">
        <v>493367</v>
      </c>
      <c r="M45" s="42">
        <v>587281</v>
      </c>
      <c r="N45" s="42">
        <v>1</v>
      </c>
      <c r="O45" s="44"/>
      <c r="P45" s="44"/>
      <c r="Q45" s="44"/>
      <c r="R45" s="27">
        <f t="shared" si="1"/>
        <v>0</v>
      </c>
      <c r="S45" s="28">
        <f t="shared" si="2"/>
        <v>0</v>
      </c>
      <c r="T45" s="44"/>
      <c r="U45" s="44"/>
      <c r="V45" s="27">
        <f t="shared" si="3"/>
        <v>0</v>
      </c>
      <c r="W45" s="28">
        <f t="shared" si="4"/>
        <v>0</v>
      </c>
    </row>
    <row r="46" spans="1:23" x14ac:dyDescent="0.25">
      <c r="A46" s="40">
        <v>546742</v>
      </c>
      <c r="B46" s="40" t="s">
        <v>1441</v>
      </c>
      <c r="C46" s="41" t="s">
        <v>1442</v>
      </c>
      <c r="D46" s="42" t="s">
        <v>14</v>
      </c>
      <c r="E46" s="42" t="s">
        <v>575</v>
      </c>
      <c r="F46" s="42" t="s">
        <v>732</v>
      </c>
      <c r="G46" s="42" t="s">
        <v>1438</v>
      </c>
      <c r="H46" s="42" t="s">
        <v>732</v>
      </c>
      <c r="I46" s="42" t="s">
        <v>1443</v>
      </c>
      <c r="J46" s="42" t="s">
        <v>1444</v>
      </c>
      <c r="K46" s="43">
        <v>6</v>
      </c>
      <c r="L46" s="42">
        <v>492868</v>
      </c>
      <c r="M46" s="42">
        <v>587647</v>
      </c>
      <c r="N46" s="42">
        <v>1</v>
      </c>
      <c r="O46" s="44"/>
      <c r="P46" s="44"/>
      <c r="Q46" s="44"/>
      <c r="R46" s="27">
        <f t="shared" si="1"/>
        <v>0</v>
      </c>
      <c r="S46" s="28">
        <f t="shared" si="2"/>
        <v>0</v>
      </c>
      <c r="T46" s="44"/>
      <c r="U46" s="44"/>
      <c r="V46" s="27">
        <f t="shared" si="3"/>
        <v>0</v>
      </c>
      <c r="W46" s="28">
        <f t="shared" si="4"/>
        <v>0</v>
      </c>
    </row>
    <row r="47" spans="1:23" x14ac:dyDescent="0.25">
      <c r="A47" s="40">
        <v>546534</v>
      </c>
      <c r="B47" s="40" t="s">
        <v>1445</v>
      </c>
      <c r="C47" s="41" t="s">
        <v>1446</v>
      </c>
      <c r="D47" s="42" t="s">
        <v>14</v>
      </c>
      <c r="E47" s="42" t="s">
        <v>575</v>
      </c>
      <c r="F47" s="42" t="s">
        <v>732</v>
      </c>
      <c r="G47" s="42" t="s">
        <v>1438</v>
      </c>
      <c r="H47" s="42" t="s">
        <v>732</v>
      </c>
      <c r="I47" s="42" t="s">
        <v>1447</v>
      </c>
      <c r="J47" s="42" t="s">
        <v>1448</v>
      </c>
      <c r="K47" s="43">
        <v>7</v>
      </c>
      <c r="L47" s="42">
        <v>492772</v>
      </c>
      <c r="M47" s="42">
        <v>587813</v>
      </c>
      <c r="N47" s="42">
        <v>1</v>
      </c>
      <c r="O47" s="44"/>
      <c r="P47" s="44"/>
      <c r="Q47" s="44"/>
      <c r="R47" s="27">
        <f t="shared" si="1"/>
        <v>0</v>
      </c>
      <c r="S47" s="28">
        <f t="shared" si="2"/>
        <v>0</v>
      </c>
      <c r="T47" s="44"/>
      <c r="U47" s="44"/>
      <c r="V47" s="27">
        <f t="shared" si="3"/>
        <v>0</v>
      </c>
      <c r="W47" s="28">
        <f t="shared" si="4"/>
        <v>0</v>
      </c>
    </row>
  </sheetData>
  <sheetProtection algorithmName="SHA-512" hashValue="92jqRCa+e7DUU/KNtQQ7NjCPrnJFg/jo4SXl3NIwvsNITuQsA/ZoZlx7ImwUQn4nH0vZUj2XmWDOktxW+XO3AA==" saltValue="nDbN5Wl7DBnJXeEnEFPB1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35"/>
  <sheetViews>
    <sheetView topLeftCell="A10" workbookViewId="0">
      <selection activeCell="S26" sqref="S26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1500</v>
      </c>
      <c r="B2" s="1">
        <f>M14</f>
        <v>20</v>
      </c>
      <c r="C2" s="1" t="str">
        <f>E16</f>
        <v>CHEŁMIŃSKI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ROUND(SUM(Q16:Q35)*60,2)</f>
        <v>0</v>
      </c>
      <c r="K4" s="2">
        <f>SUM(R16:R35)*60</f>
        <v>0</v>
      </c>
      <c r="L4" s="31">
        <f>SUM(S16:S35)*60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ROUND(SUM(U16:U35)*60,2)</f>
        <v>0</v>
      </c>
      <c r="K5" s="2">
        <f>SUM(V16:V35)*60</f>
        <v>0</v>
      </c>
      <c r="L5" s="31">
        <f>SUM(W16:W35)*60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20</v>
      </c>
      <c r="N14" s="24">
        <f>SUM(N16:N35)</f>
        <v>20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535358</v>
      </c>
      <c r="B16" s="40" t="s">
        <v>529</v>
      </c>
      <c r="C16" s="41" t="s">
        <v>530</v>
      </c>
      <c r="D16" s="42" t="s">
        <v>14</v>
      </c>
      <c r="E16" s="42" t="s">
        <v>531</v>
      </c>
      <c r="F16" s="42" t="s">
        <v>532</v>
      </c>
      <c r="G16" s="42" t="s">
        <v>533</v>
      </c>
      <c r="H16" s="42" t="s">
        <v>534</v>
      </c>
      <c r="I16" s="42" t="s">
        <v>17</v>
      </c>
      <c r="J16" s="42" t="s">
        <v>18</v>
      </c>
      <c r="K16" s="43">
        <v>33</v>
      </c>
      <c r="L16" s="42">
        <v>466899</v>
      </c>
      <c r="M16" s="42">
        <v>613596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535435</v>
      </c>
      <c r="B17" s="40" t="s">
        <v>535</v>
      </c>
      <c r="C17" s="41" t="s">
        <v>536</v>
      </c>
      <c r="D17" s="42" t="s">
        <v>14</v>
      </c>
      <c r="E17" s="42" t="s">
        <v>531</v>
      </c>
      <c r="F17" s="42" t="s">
        <v>532</v>
      </c>
      <c r="G17" s="42" t="s">
        <v>537</v>
      </c>
      <c r="H17" s="42" t="s">
        <v>538</v>
      </c>
      <c r="I17" s="42" t="s">
        <v>17</v>
      </c>
      <c r="J17" s="42" t="s">
        <v>18</v>
      </c>
      <c r="K17" s="43">
        <v>21</v>
      </c>
      <c r="L17" s="42">
        <v>472897</v>
      </c>
      <c r="M17" s="42">
        <v>612828</v>
      </c>
      <c r="N17" s="42">
        <v>1</v>
      </c>
      <c r="O17" s="44"/>
      <c r="P17" s="44"/>
      <c r="Q17" s="44"/>
      <c r="R17" s="27">
        <f t="shared" ref="R17:R35" si="1">ROUND(Q17*0.23,2)</f>
        <v>0</v>
      </c>
      <c r="S17" s="28">
        <f t="shared" ref="S17:S35" si="2">ROUND(SUM(Q17:R17),2)</f>
        <v>0</v>
      </c>
      <c r="T17" s="44"/>
      <c r="U17" s="44"/>
      <c r="V17" s="27">
        <f t="shared" ref="V17:V35" si="3">ROUND(U17*0.23,2)</f>
        <v>0</v>
      </c>
      <c r="W17" s="28">
        <f t="shared" ref="W17:W35" si="4">ROUND(SUM(U17:V17),2)</f>
        <v>0</v>
      </c>
    </row>
    <row r="18" spans="1:23" x14ac:dyDescent="0.25">
      <c r="A18" s="40">
        <v>535856</v>
      </c>
      <c r="B18" s="40" t="s">
        <v>539</v>
      </c>
      <c r="C18" s="41" t="s">
        <v>540</v>
      </c>
      <c r="D18" s="42" t="s">
        <v>14</v>
      </c>
      <c r="E18" s="42" t="s">
        <v>531</v>
      </c>
      <c r="F18" s="42" t="s">
        <v>532</v>
      </c>
      <c r="G18" s="42" t="s">
        <v>541</v>
      </c>
      <c r="H18" s="42" t="s">
        <v>542</v>
      </c>
      <c r="I18" s="42" t="s">
        <v>17</v>
      </c>
      <c r="J18" s="42" t="s">
        <v>18</v>
      </c>
      <c r="K18" s="43">
        <v>43</v>
      </c>
      <c r="L18" s="42">
        <v>471759</v>
      </c>
      <c r="M18" s="42">
        <v>614594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535889</v>
      </c>
      <c r="B19" s="40" t="s">
        <v>543</v>
      </c>
      <c r="C19" s="41" t="s">
        <v>544</v>
      </c>
      <c r="D19" s="42" t="s">
        <v>14</v>
      </c>
      <c r="E19" s="42" t="s">
        <v>531</v>
      </c>
      <c r="F19" s="42" t="s">
        <v>532</v>
      </c>
      <c r="G19" s="42" t="s">
        <v>545</v>
      </c>
      <c r="H19" s="42" t="s">
        <v>546</v>
      </c>
      <c r="I19" s="42" t="s">
        <v>17</v>
      </c>
      <c r="J19" s="42" t="s">
        <v>18</v>
      </c>
      <c r="K19" s="43">
        <v>33</v>
      </c>
      <c r="L19" s="42">
        <v>458720</v>
      </c>
      <c r="M19" s="42">
        <v>605419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536392</v>
      </c>
      <c r="B20" s="40" t="s">
        <v>712</v>
      </c>
      <c r="C20" s="41" t="s">
        <v>713</v>
      </c>
      <c r="D20" s="42" t="s">
        <v>14</v>
      </c>
      <c r="E20" s="42" t="s">
        <v>531</v>
      </c>
      <c r="F20" s="42" t="s">
        <v>714</v>
      </c>
      <c r="G20" s="42" t="s">
        <v>715</v>
      </c>
      <c r="H20" s="42" t="s">
        <v>716</v>
      </c>
      <c r="I20" s="42" t="s">
        <v>17</v>
      </c>
      <c r="J20" s="42" t="s">
        <v>18</v>
      </c>
      <c r="K20" s="43">
        <v>88</v>
      </c>
      <c r="L20" s="42">
        <v>461621</v>
      </c>
      <c r="M20" s="42">
        <v>605603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536559</v>
      </c>
      <c r="B21" s="40" t="s">
        <v>717</v>
      </c>
      <c r="C21" s="41" t="s">
        <v>718</v>
      </c>
      <c r="D21" s="42" t="s">
        <v>14</v>
      </c>
      <c r="E21" s="42" t="s">
        <v>531</v>
      </c>
      <c r="F21" s="42" t="s">
        <v>714</v>
      </c>
      <c r="G21" s="42" t="s">
        <v>719</v>
      </c>
      <c r="H21" s="42" t="s">
        <v>714</v>
      </c>
      <c r="I21" s="42" t="s">
        <v>720</v>
      </c>
      <c r="J21" s="42" t="s">
        <v>721</v>
      </c>
      <c r="K21" s="43">
        <v>6</v>
      </c>
      <c r="L21" s="42">
        <v>463114</v>
      </c>
      <c r="M21" s="42">
        <v>601080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537051</v>
      </c>
      <c r="B22" s="40" t="s">
        <v>722</v>
      </c>
      <c r="C22" s="41" t="s">
        <v>723</v>
      </c>
      <c r="D22" s="42" t="s">
        <v>14</v>
      </c>
      <c r="E22" s="42" t="s">
        <v>531</v>
      </c>
      <c r="F22" s="42" t="s">
        <v>714</v>
      </c>
      <c r="G22" s="42" t="s">
        <v>724</v>
      </c>
      <c r="H22" s="42" t="s">
        <v>725</v>
      </c>
      <c r="I22" s="42" t="s">
        <v>17</v>
      </c>
      <c r="J22" s="42" t="s">
        <v>18</v>
      </c>
      <c r="K22" s="43">
        <v>18</v>
      </c>
      <c r="L22" s="42">
        <v>464745</v>
      </c>
      <c r="M22" s="42">
        <v>595385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537074</v>
      </c>
      <c r="B23" s="40" t="s">
        <v>726</v>
      </c>
      <c r="C23" s="41" t="s">
        <v>727</v>
      </c>
      <c r="D23" s="42" t="s">
        <v>14</v>
      </c>
      <c r="E23" s="42" t="s">
        <v>531</v>
      </c>
      <c r="F23" s="42" t="s">
        <v>714</v>
      </c>
      <c r="G23" s="42" t="s">
        <v>728</v>
      </c>
      <c r="H23" s="42" t="s">
        <v>729</v>
      </c>
      <c r="I23" s="42" t="s">
        <v>17</v>
      </c>
      <c r="J23" s="42" t="s">
        <v>18</v>
      </c>
      <c r="K23" s="43">
        <v>2</v>
      </c>
      <c r="L23" s="42">
        <v>463785</v>
      </c>
      <c r="M23" s="42">
        <v>597729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537494</v>
      </c>
      <c r="B24" s="40" t="s">
        <v>751</v>
      </c>
      <c r="C24" s="41" t="s">
        <v>752</v>
      </c>
      <c r="D24" s="42" t="s">
        <v>14</v>
      </c>
      <c r="E24" s="42" t="s">
        <v>531</v>
      </c>
      <c r="F24" s="42" t="s">
        <v>609</v>
      </c>
      <c r="G24" s="42" t="s">
        <v>753</v>
      </c>
      <c r="H24" s="42" t="s">
        <v>754</v>
      </c>
      <c r="I24" s="42" t="s">
        <v>17</v>
      </c>
      <c r="J24" s="42" t="s">
        <v>18</v>
      </c>
      <c r="K24" s="43">
        <v>53</v>
      </c>
      <c r="L24" s="42">
        <v>473637</v>
      </c>
      <c r="M24" s="42">
        <v>605313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537785</v>
      </c>
      <c r="B25" s="40" t="s">
        <v>755</v>
      </c>
      <c r="C25" s="41" t="s">
        <v>756</v>
      </c>
      <c r="D25" s="42" t="s">
        <v>14</v>
      </c>
      <c r="E25" s="42" t="s">
        <v>531</v>
      </c>
      <c r="F25" s="42" t="s">
        <v>609</v>
      </c>
      <c r="G25" s="42" t="s">
        <v>757</v>
      </c>
      <c r="H25" s="42" t="s">
        <v>609</v>
      </c>
      <c r="I25" s="42" t="s">
        <v>758</v>
      </c>
      <c r="J25" s="42" t="s">
        <v>759</v>
      </c>
      <c r="K25" s="43">
        <v>16</v>
      </c>
      <c r="L25" s="42">
        <v>479121</v>
      </c>
      <c r="M25" s="42">
        <v>602890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537957</v>
      </c>
      <c r="B26" s="40" t="s">
        <v>760</v>
      </c>
      <c r="C26" s="41" t="s">
        <v>761</v>
      </c>
      <c r="D26" s="42" t="s">
        <v>14</v>
      </c>
      <c r="E26" s="42" t="s">
        <v>531</v>
      </c>
      <c r="F26" s="42" t="s">
        <v>609</v>
      </c>
      <c r="G26" s="42" t="s">
        <v>757</v>
      </c>
      <c r="H26" s="42" t="s">
        <v>609</v>
      </c>
      <c r="I26" s="42" t="s">
        <v>758</v>
      </c>
      <c r="J26" s="42" t="s">
        <v>759</v>
      </c>
      <c r="K26" s="43">
        <v>17</v>
      </c>
      <c r="L26" s="42">
        <v>479149</v>
      </c>
      <c r="M26" s="42">
        <v>602909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538378</v>
      </c>
      <c r="B27" s="40" t="s">
        <v>879</v>
      </c>
      <c r="C27" s="41" t="s">
        <v>880</v>
      </c>
      <c r="D27" s="42" t="s">
        <v>14</v>
      </c>
      <c r="E27" s="42" t="s">
        <v>531</v>
      </c>
      <c r="F27" s="42" t="s">
        <v>881</v>
      </c>
      <c r="G27" s="42" t="s">
        <v>882</v>
      </c>
      <c r="H27" s="42" t="s">
        <v>883</v>
      </c>
      <c r="I27" s="42" t="s">
        <v>17</v>
      </c>
      <c r="J27" s="42" t="s">
        <v>18</v>
      </c>
      <c r="K27" s="43">
        <v>14</v>
      </c>
      <c r="L27" s="42">
        <v>475214</v>
      </c>
      <c r="M27" s="42">
        <v>597822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538804</v>
      </c>
      <c r="B28" s="40" t="s">
        <v>884</v>
      </c>
      <c r="C28" s="41" t="s">
        <v>885</v>
      </c>
      <c r="D28" s="42" t="s">
        <v>14</v>
      </c>
      <c r="E28" s="42" t="s">
        <v>531</v>
      </c>
      <c r="F28" s="42" t="s">
        <v>881</v>
      </c>
      <c r="G28" s="42" t="s">
        <v>886</v>
      </c>
      <c r="H28" s="42" t="s">
        <v>881</v>
      </c>
      <c r="I28" s="42" t="s">
        <v>17</v>
      </c>
      <c r="J28" s="42" t="s">
        <v>18</v>
      </c>
      <c r="K28" s="43" t="s">
        <v>887</v>
      </c>
      <c r="L28" s="42">
        <v>470920</v>
      </c>
      <c r="M28" s="42">
        <v>598211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538871</v>
      </c>
      <c r="B29" s="40" t="s">
        <v>888</v>
      </c>
      <c r="C29" s="41" t="s">
        <v>889</v>
      </c>
      <c r="D29" s="42" t="s">
        <v>14</v>
      </c>
      <c r="E29" s="42" t="s">
        <v>531</v>
      </c>
      <c r="F29" s="42" t="s">
        <v>881</v>
      </c>
      <c r="G29" s="42" t="s">
        <v>890</v>
      </c>
      <c r="H29" s="42" t="s">
        <v>891</v>
      </c>
      <c r="I29" s="42" t="s">
        <v>17</v>
      </c>
      <c r="J29" s="42" t="s">
        <v>18</v>
      </c>
      <c r="K29" s="43">
        <v>13</v>
      </c>
      <c r="L29" s="42">
        <v>468411</v>
      </c>
      <c r="M29" s="42">
        <v>597878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9633158</v>
      </c>
      <c r="B30" s="40" t="s">
        <v>934</v>
      </c>
      <c r="C30" s="41" t="s">
        <v>935</v>
      </c>
      <c r="D30" s="42" t="s">
        <v>14</v>
      </c>
      <c r="E30" s="42" t="s">
        <v>531</v>
      </c>
      <c r="F30" s="42" t="s">
        <v>933</v>
      </c>
      <c r="G30" s="42" t="s">
        <v>936</v>
      </c>
      <c r="H30" s="42" t="s">
        <v>937</v>
      </c>
      <c r="I30" s="42" t="s">
        <v>17</v>
      </c>
      <c r="J30" s="42" t="s">
        <v>18</v>
      </c>
      <c r="K30" s="43">
        <v>95</v>
      </c>
      <c r="L30" s="42">
        <v>478026</v>
      </c>
      <c r="M30" s="42">
        <v>610264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539773</v>
      </c>
      <c r="B31" s="40" t="s">
        <v>938</v>
      </c>
      <c r="C31" s="41" t="s">
        <v>939</v>
      </c>
      <c r="D31" s="42" t="s">
        <v>14</v>
      </c>
      <c r="E31" s="42" t="s">
        <v>531</v>
      </c>
      <c r="F31" s="42" t="s">
        <v>933</v>
      </c>
      <c r="G31" s="42" t="s">
        <v>940</v>
      </c>
      <c r="H31" s="42" t="s">
        <v>933</v>
      </c>
      <c r="I31" s="42" t="s">
        <v>17</v>
      </c>
      <c r="J31" s="42" t="s">
        <v>18</v>
      </c>
      <c r="K31" s="43">
        <v>88</v>
      </c>
      <c r="L31" s="42">
        <v>467104</v>
      </c>
      <c r="M31" s="42">
        <v>606183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539900</v>
      </c>
      <c r="B32" s="40" t="s">
        <v>941</v>
      </c>
      <c r="C32" s="41" t="s">
        <v>942</v>
      </c>
      <c r="D32" s="42" t="s">
        <v>14</v>
      </c>
      <c r="E32" s="42" t="s">
        <v>531</v>
      </c>
      <c r="F32" s="42" t="s">
        <v>933</v>
      </c>
      <c r="G32" s="42" t="s">
        <v>943</v>
      </c>
      <c r="H32" s="42" t="s">
        <v>944</v>
      </c>
      <c r="I32" s="42" t="s">
        <v>17</v>
      </c>
      <c r="J32" s="42" t="s">
        <v>18</v>
      </c>
      <c r="K32" s="43">
        <v>59</v>
      </c>
      <c r="L32" s="42">
        <v>471405</v>
      </c>
      <c r="M32" s="42">
        <v>608863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540116</v>
      </c>
      <c r="B33" s="40" t="s">
        <v>981</v>
      </c>
      <c r="C33" s="41" t="s">
        <v>982</v>
      </c>
      <c r="D33" s="42" t="s">
        <v>14</v>
      </c>
      <c r="E33" s="42" t="s">
        <v>531</v>
      </c>
      <c r="F33" s="42" t="s">
        <v>983</v>
      </c>
      <c r="G33" s="42" t="s">
        <v>984</v>
      </c>
      <c r="H33" s="42" t="s">
        <v>985</v>
      </c>
      <c r="I33" s="42" t="s">
        <v>17</v>
      </c>
      <c r="J33" s="42" t="s">
        <v>18</v>
      </c>
      <c r="K33" s="43" t="s">
        <v>986</v>
      </c>
      <c r="L33" s="42">
        <v>456423</v>
      </c>
      <c r="M33" s="42">
        <v>596615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540348</v>
      </c>
      <c r="B34" s="40" t="s">
        <v>987</v>
      </c>
      <c r="C34" s="41" t="s">
        <v>988</v>
      </c>
      <c r="D34" s="42" t="s">
        <v>14</v>
      </c>
      <c r="E34" s="42" t="s">
        <v>531</v>
      </c>
      <c r="F34" s="42" t="s">
        <v>983</v>
      </c>
      <c r="G34" s="42" t="s">
        <v>989</v>
      </c>
      <c r="H34" s="42" t="s">
        <v>990</v>
      </c>
      <c r="I34" s="42" t="s">
        <v>17</v>
      </c>
      <c r="J34" s="42" t="s">
        <v>18</v>
      </c>
      <c r="K34" s="43">
        <v>71</v>
      </c>
      <c r="L34" s="42">
        <v>462941</v>
      </c>
      <c r="M34" s="42">
        <v>592376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540442</v>
      </c>
      <c r="B35" s="40" t="s">
        <v>991</v>
      </c>
      <c r="C35" s="41" t="s">
        <v>992</v>
      </c>
      <c r="D35" s="42" t="s">
        <v>14</v>
      </c>
      <c r="E35" s="42" t="s">
        <v>531</v>
      </c>
      <c r="F35" s="42" t="s">
        <v>983</v>
      </c>
      <c r="G35" s="42" t="s">
        <v>993</v>
      </c>
      <c r="H35" s="42" t="s">
        <v>994</v>
      </c>
      <c r="I35" s="42" t="s">
        <v>17</v>
      </c>
      <c r="J35" s="42" t="s">
        <v>18</v>
      </c>
      <c r="K35" s="43">
        <v>32</v>
      </c>
      <c r="L35" s="42">
        <v>455110</v>
      </c>
      <c r="M35" s="42">
        <v>600215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</sheetData>
  <sheetProtection algorithmName="SHA-512" hashValue="5oSk/+qHIGTglL85IaDnypkR0kJcUCI9wUmEP49CU80Yiat6nA4/vVSL4HM4ynN0Yosgdts79TCVspRBS/jBQw==" saltValue="e3ngUln0RwXnTtAlJM5ls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21"/>
  <sheetViews>
    <sheetView topLeftCell="J12" workbookViewId="0">
      <selection activeCell="R16" sqref="R16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1509</v>
      </c>
      <c r="B2" s="1">
        <f>M14</f>
        <v>6</v>
      </c>
      <c r="C2" s="1" t="str">
        <f>E16</f>
        <v>CHEŁMIŃSKI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ROUND(SUM(Q16:Q21)*60,2)</f>
        <v>0</v>
      </c>
      <c r="K4" s="2">
        <f>SUM(R16:R21)*60</f>
        <v>0</v>
      </c>
      <c r="L4" s="31">
        <f>SUM(S16:S21)*60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ROUND(SUM(U16:U21)*60,2)</f>
        <v>0</v>
      </c>
      <c r="K5" s="2">
        <f>SUM(V16:V21)*60</f>
        <v>0</v>
      </c>
      <c r="L5" s="31">
        <f>SUM(W16:W21)*60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6</v>
      </c>
      <c r="N14" s="24">
        <f>SUM(N16:N21)</f>
        <v>6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534495</v>
      </c>
      <c r="B16" s="40" t="s">
        <v>1361</v>
      </c>
      <c r="C16" s="41" t="s">
        <v>1362</v>
      </c>
      <c r="D16" s="42" t="s">
        <v>14</v>
      </c>
      <c r="E16" s="42" t="s">
        <v>531</v>
      </c>
      <c r="F16" s="42" t="s">
        <v>532</v>
      </c>
      <c r="G16" s="42" t="s">
        <v>1360</v>
      </c>
      <c r="H16" s="42" t="s">
        <v>532</v>
      </c>
      <c r="I16" s="42" t="s">
        <v>45</v>
      </c>
      <c r="J16" s="42" t="s">
        <v>46</v>
      </c>
      <c r="K16" s="43">
        <v>20</v>
      </c>
      <c r="L16" s="42">
        <v>462303</v>
      </c>
      <c r="M16" s="42">
        <v>609590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534545</v>
      </c>
      <c r="B17" s="40" t="s">
        <v>1363</v>
      </c>
      <c r="C17" s="41" t="s">
        <v>1364</v>
      </c>
      <c r="D17" s="42" t="s">
        <v>14</v>
      </c>
      <c r="E17" s="42" t="s">
        <v>531</v>
      </c>
      <c r="F17" s="42" t="s">
        <v>532</v>
      </c>
      <c r="G17" s="42" t="s">
        <v>1360</v>
      </c>
      <c r="H17" s="42" t="s">
        <v>532</v>
      </c>
      <c r="I17" s="42" t="s">
        <v>1322</v>
      </c>
      <c r="J17" s="42" t="s">
        <v>1323</v>
      </c>
      <c r="K17" s="43">
        <v>11</v>
      </c>
      <c r="L17" s="42">
        <v>462219</v>
      </c>
      <c r="M17" s="42">
        <v>609817</v>
      </c>
      <c r="N17" s="42">
        <v>1</v>
      </c>
      <c r="O17" s="44"/>
      <c r="P17" s="44"/>
      <c r="Q17" s="44"/>
      <c r="R17" s="27">
        <f t="shared" ref="R17:R21" si="1">ROUND(Q17*0.23,2)</f>
        <v>0</v>
      </c>
      <c r="S17" s="28">
        <f t="shared" ref="S17:S21" si="2">ROUND(SUM(Q17:R17),2)</f>
        <v>0</v>
      </c>
      <c r="T17" s="44"/>
      <c r="U17" s="44"/>
      <c r="V17" s="27">
        <f t="shared" ref="V17:V21" si="3">ROUND(U17*0.23,2)</f>
        <v>0</v>
      </c>
      <c r="W17" s="28">
        <f t="shared" ref="W17:W21" si="4">ROUND(SUM(U17:V17),2)</f>
        <v>0</v>
      </c>
    </row>
    <row r="18" spans="1:23" x14ac:dyDescent="0.25">
      <c r="A18" s="40">
        <v>533429</v>
      </c>
      <c r="B18" s="40" t="s">
        <v>1365</v>
      </c>
      <c r="C18" s="41" t="s">
        <v>1366</v>
      </c>
      <c r="D18" s="42" t="s">
        <v>14</v>
      </c>
      <c r="E18" s="42" t="s">
        <v>531</v>
      </c>
      <c r="F18" s="42" t="s">
        <v>532</v>
      </c>
      <c r="G18" s="42" t="s">
        <v>1360</v>
      </c>
      <c r="H18" s="42" t="s">
        <v>532</v>
      </c>
      <c r="I18" s="42" t="s">
        <v>847</v>
      </c>
      <c r="J18" s="42" t="s">
        <v>848</v>
      </c>
      <c r="K18" s="43">
        <v>5</v>
      </c>
      <c r="L18" s="42">
        <v>462414</v>
      </c>
      <c r="M18" s="42">
        <v>609789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534643</v>
      </c>
      <c r="B19" s="40" t="s">
        <v>1367</v>
      </c>
      <c r="C19" s="41" t="s">
        <v>1368</v>
      </c>
      <c r="D19" s="42" t="s">
        <v>14</v>
      </c>
      <c r="E19" s="42" t="s">
        <v>531</v>
      </c>
      <c r="F19" s="42" t="s">
        <v>532</v>
      </c>
      <c r="G19" s="42" t="s">
        <v>1360</v>
      </c>
      <c r="H19" s="42" t="s">
        <v>532</v>
      </c>
      <c r="I19" s="42" t="s">
        <v>1369</v>
      </c>
      <c r="J19" s="42" t="s">
        <v>1370</v>
      </c>
      <c r="K19" s="43">
        <v>1</v>
      </c>
      <c r="L19" s="42">
        <v>462604</v>
      </c>
      <c r="M19" s="42">
        <v>609442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534651</v>
      </c>
      <c r="B20" s="40" t="s">
        <v>1371</v>
      </c>
      <c r="C20" s="41" t="s">
        <v>1372</v>
      </c>
      <c r="D20" s="42" t="s">
        <v>14</v>
      </c>
      <c r="E20" s="42" t="s">
        <v>531</v>
      </c>
      <c r="F20" s="42" t="s">
        <v>532</v>
      </c>
      <c r="G20" s="42" t="s">
        <v>1360</v>
      </c>
      <c r="H20" s="42" t="s">
        <v>532</v>
      </c>
      <c r="I20" s="42" t="s">
        <v>48</v>
      </c>
      <c r="J20" s="42" t="s">
        <v>47</v>
      </c>
      <c r="K20" s="43">
        <v>6</v>
      </c>
      <c r="L20" s="42">
        <v>461450</v>
      </c>
      <c r="M20" s="42">
        <v>609370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534659</v>
      </c>
      <c r="B21" s="40" t="s">
        <v>1373</v>
      </c>
      <c r="C21" s="41" t="s">
        <v>1374</v>
      </c>
      <c r="D21" s="42" t="s">
        <v>14</v>
      </c>
      <c r="E21" s="42" t="s">
        <v>531</v>
      </c>
      <c r="F21" s="42" t="s">
        <v>532</v>
      </c>
      <c r="G21" s="42" t="s">
        <v>1360</v>
      </c>
      <c r="H21" s="42" t="s">
        <v>532</v>
      </c>
      <c r="I21" s="42" t="s">
        <v>1375</v>
      </c>
      <c r="J21" s="42" t="s">
        <v>1376</v>
      </c>
      <c r="K21" s="43">
        <v>3</v>
      </c>
      <c r="L21" s="42">
        <v>462499</v>
      </c>
      <c r="M21" s="42">
        <v>609461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</sheetData>
  <sheetProtection algorithmName="SHA-512" hashValue="DbUk/k+TH6RNPfzxzO8qc8Wu+0XyrFOp1UDetjkz8bfluP5NkVk61IXAEkU7LKldHTNGWlWqDRiPiBik2+HO2A==" saltValue="JBcY29GGL1dk9d0BUV75Ng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40"/>
  <sheetViews>
    <sheetView topLeftCell="J11" workbookViewId="0">
      <selection activeCell="P15" sqref="P15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1499</v>
      </c>
      <c r="B2" s="1">
        <f>M14</f>
        <v>25</v>
      </c>
      <c r="C2" s="1" t="str">
        <f>E16</f>
        <v>BYDGOSKI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ROUND(SUM(Q16:Q40)*60,2)</f>
        <v>0</v>
      </c>
      <c r="K4" s="2">
        <f>SUM(R16:R40)*60</f>
        <v>0</v>
      </c>
      <c r="L4" s="31">
        <f>SUM(S16:S40)*60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ROUND(SUM(U16:U40)*60,2)</f>
        <v>0</v>
      </c>
      <c r="K5" s="2">
        <f>SUM(V16:V40)*60</f>
        <v>0</v>
      </c>
      <c r="L5" s="31">
        <f>SUM(W16:W40)*60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25</v>
      </c>
      <c r="N14" s="24">
        <f>SUM(N16:N40)</f>
        <v>25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498442</v>
      </c>
      <c r="B16" s="40" t="s">
        <v>26</v>
      </c>
      <c r="C16" s="41" t="s">
        <v>27</v>
      </c>
      <c r="D16" s="42" t="s">
        <v>14</v>
      </c>
      <c r="E16" s="42" t="s">
        <v>28</v>
      </c>
      <c r="F16" s="42" t="s">
        <v>29</v>
      </c>
      <c r="G16" s="42" t="s">
        <v>30</v>
      </c>
      <c r="H16" s="42" t="s">
        <v>29</v>
      </c>
      <c r="I16" s="42" t="s">
        <v>31</v>
      </c>
      <c r="J16" s="42" t="s">
        <v>32</v>
      </c>
      <c r="K16" s="42">
        <v>27</v>
      </c>
      <c r="L16" s="42">
        <v>427671</v>
      </c>
      <c r="M16" s="42">
        <v>581715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8198189</v>
      </c>
      <c r="B17" s="40" t="s">
        <v>33</v>
      </c>
      <c r="C17" s="41" t="s">
        <v>34</v>
      </c>
      <c r="D17" s="42" t="s">
        <v>14</v>
      </c>
      <c r="E17" s="42" t="s">
        <v>28</v>
      </c>
      <c r="F17" s="42" t="s">
        <v>29</v>
      </c>
      <c r="G17" s="42" t="s">
        <v>35</v>
      </c>
      <c r="H17" s="42" t="s">
        <v>36</v>
      </c>
      <c r="I17" s="42" t="s">
        <v>37</v>
      </c>
      <c r="J17" s="42" t="s">
        <v>38</v>
      </c>
      <c r="K17" s="42">
        <v>76</v>
      </c>
      <c r="L17" s="42">
        <v>427467</v>
      </c>
      <c r="M17" s="42">
        <v>578863</v>
      </c>
      <c r="N17" s="42">
        <v>1</v>
      </c>
      <c r="O17" s="44"/>
      <c r="P17" s="44"/>
      <c r="Q17" s="44"/>
      <c r="R17" s="27">
        <f t="shared" ref="R17:R40" si="1">ROUND(Q17*0.23,2)</f>
        <v>0</v>
      </c>
      <c r="S17" s="28">
        <f t="shared" ref="S17:S40" si="2">ROUND(SUM(Q17:R17),2)</f>
        <v>0</v>
      </c>
      <c r="T17" s="44"/>
      <c r="U17" s="44"/>
      <c r="V17" s="27">
        <f t="shared" ref="V17:V40" si="3">ROUND(U17*0.23,2)</f>
        <v>0</v>
      </c>
      <c r="W17" s="28">
        <f t="shared" ref="W17:W40" si="4">ROUND(SUM(U17:V17),2)</f>
        <v>0</v>
      </c>
    </row>
    <row r="18" spans="1:23" x14ac:dyDescent="0.25">
      <c r="A18" s="40">
        <v>504557</v>
      </c>
      <c r="B18" s="40" t="s">
        <v>39</v>
      </c>
      <c r="C18" s="41" t="s">
        <v>40</v>
      </c>
      <c r="D18" s="42" t="s">
        <v>14</v>
      </c>
      <c r="E18" s="42" t="s">
        <v>28</v>
      </c>
      <c r="F18" s="42" t="s">
        <v>29</v>
      </c>
      <c r="G18" s="42" t="s">
        <v>41</v>
      </c>
      <c r="H18" s="42" t="s">
        <v>42</v>
      </c>
      <c r="I18" s="42" t="s">
        <v>43</v>
      </c>
      <c r="J18" s="42" t="s">
        <v>44</v>
      </c>
      <c r="K18" s="42">
        <v>5</v>
      </c>
      <c r="L18" s="42">
        <v>430946</v>
      </c>
      <c r="M18" s="42">
        <v>575472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506411</v>
      </c>
      <c r="B19" s="40" t="s">
        <v>71</v>
      </c>
      <c r="C19" s="41" t="s">
        <v>72</v>
      </c>
      <c r="D19" s="42" t="s">
        <v>14</v>
      </c>
      <c r="E19" s="42" t="s">
        <v>28</v>
      </c>
      <c r="F19" s="42" t="s">
        <v>73</v>
      </c>
      <c r="G19" s="42" t="s">
        <v>74</v>
      </c>
      <c r="H19" s="42" t="s">
        <v>75</v>
      </c>
      <c r="I19" s="42" t="s">
        <v>76</v>
      </c>
      <c r="J19" s="42" t="s">
        <v>77</v>
      </c>
      <c r="K19" s="42">
        <v>47</v>
      </c>
      <c r="L19" s="42">
        <v>451689</v>
      </c>
      <c r="M19" s="42">
        <v>595665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506750</v>
      </c>
      <c r="B20" s="40" t="s">
        <v>78</v>
      </c>
      <c r="C20" s="41" t="s">
        <v>79</v>
      </c>
      <c r="D20" s="42" t="s">
        <v>14</v>
      </c>
      <c r="E20" s="42" t="s">
        <v>28</v>
      </c>
      <c r="F20" s="42" t="s">
        <v>73</v>
      </c>
      <c r="G20" s="42" t="s">
        <v>80</v>
      </c>
      <c r="H20" s="42" t="s">
        <v>73</v>
      </c>
      <c r="I20" s="42" t="s">
        <v>81</v>
      </c>
      <c r="J20" s="42" t="s">
        <v>82</v>
      </c>
      <c r="K20" s="42">
        <v>1</v>
      </c>
      <c r="L20" s="42">
        <v>453364</v>
      </c>
      <c r="M20" s="42">
        <v>590575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507773</v>
      </c>
      <c r="B21" s="40" t="s">
        <v>83</v>
      </c>
      <c r="C21" s="41" t="s">
        <v>84</v>
      </c>
      <c r="D21" s="42" t="s">
        <v>14</v>
      </c>
      <c r="E21" s="42" t="s">
        <v>28</v>
      </c>
      <c r="F21" s="42" t="s">
        <v>73</v>
      </c>
      <c r="G21" s="42" t="s">
        <v>85</v>
      </c>
      <c r="H21" s="42" t="s">
        <v>86</v>
      </c>
      <c r="I21" s="42" t="s">
        <v>48</v>
      </c>
      <c r="J21" s="42" t="s">
        <v>47</v>
      </c>
      <c r="K21" s="42">
        <v>1</v>
      </c>
      <c r="L21" s="42">
        <v>447132</v>
      </c>
      <c r="M21" s="42">
        <v>587165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508720</v>
      </c>
      <c r="B22" s="40" t="s">
        <v>87</v>
      </c>
      <c r="C22" s="41" t="s">
        <v>88</v>
      </c>
      <c r="D22" s="42" t="s">
        <v>14</v>
      </c>
      <c r="E22" s="42" t="s">
        <v>28</v>
      </c>
      <c r="F22" s="42" t="s">
        <v>89</v>
      </c>
      <c r="G22" s="42" t="s">
        <v>90</v>
      </c>
      <c r="H22" s="42" t="s">
        <v>91</v>
      </c>
      <c r="I22" s="42" t="s">
        <v>48</v>
      </c>
      <c r="J22" s="42" t="s">
        <v>47</v>
      </c>
      <c r="K22" s="42">
        <v>13</v>
      </c>
      <c r="L22" s="42">
        <v>442349</v>
      </c>
      <c r="M22" s="42">
        <v>597204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509006</v>
      </c>
      <c r="B23" s="40" t="s">
        <v>92</v>
      </c>
      <c r="C23" s="41" t="s">
        <v>93</v>
      </c>
      <c r="D23" s="42" t="s">
        <v>14</v>
      </c>
      <c r="E23" s="42" t="s">
        <v>28</v>
      </c>
      <c r="F23" s="42" t="s">
        <v>89</v>
      </c>
      <c r="G23" s="42" t="s">
        <v>94</v>
      </c>
      <c r="H23" s="42" t="s">
        <v>89</v>
      </c>
      <c r="I23" s="42" t="s">
        <v>95</v>
      </c>
      <c r="J23" s="42" t="s">
        <v>96</v>
      </c>
      <c r="K23" s="42">
        <v>33</v>
      </c>
      <c r="L23" s="42">
        <v>443296</v>
      </c>
      <c r="M23" s="42">
        <v>600339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510138</v>
      </c>
      <c r="B24" s="40" t="s">
        <v>97</v>
      </c>
      <c r="C24" s="41" t="s">
        <v>98</v>
      </c>
      <c r="D24" s="42" t="s">
        <v>14</v>
      </c>
      <c r="E24" s="42" t="s">
        <v>28</v>
      </c>
      <c r="F24" s="42" t="s">
        <v>89</v>
      </c>
      <c r="G24" s="42" t="s">
        <v>99</v>
      </c>
      <c r="H24" s="42" t="s">
        <v>100</v>
      </c>
      <c r="I24" s="42" t="s">
        <v>101</v>
      </c>
      <c r="J24" s="42" t="s">
        <v>102</v>
      </c>
      <c r="K24" s="42">
        <v>2</v>
      </c>
      <c r="L24" s="42">
        <v>441810</v>
      </c>
      <c r="M24" s="42">
        <v>602663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510186</v>
      </c>
      <c r="B25" s="40" t="s">
        <v>103</v>
      </c>
      <c r="C25" s="41" t="s">
        <v>104</v>
      </c>
      <c r="D25" s="42" t="s">
        <v>14</v>
      </c>
      <c r="E25" s="42" t="s">
        <v>28</v>
      </c>
      <c r="F25" s="42" t="s">
        <v>89</v>
      </c>
      <c r="G25" s="42" t="s">
        <v>105</v>
      </c>
      <c r="H25" s="42" t="s">
        <v>106</v>
      </c>
      <c r="I25" s="42" t="s">
        <v>17</v>
      </c>
      <c r="J25" s="42" t="s">
        <v>18</v>
      </c>
      <c r="K25" s="42">
        <v>24</v>
      </c>
      <c r="L25" s="42">
        <v>449978</v>
      </c>
      <c r="M25" s="42">
        <v>598119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511296</v>
      </c>
      <c r="B26" s="40" t="s">
        <v>107</v>
      </c>
      <c r="C26" s="41" t="s">
        <v>108</v>
      </c>
      <c r="D26" s="42" t="s">
        <v>14</v>
      </c>
      <c r="E26" s="42" t="s">
        <v>28</v>
      </c>
      <c r="F26" s="42" t="s">
        <v>89</v>
      </c>
      <c r="G26" s="42" t="s">
        <v>109</v>
      </c>
      <c r="H26" s="42" t="s">
        <v>110</v>
      </c>
      <c r="I26" s="42" t="s">
        <v>48</v>
      </c>
      <c r="J26" s="42" t="s">
        <v>47</v>
      </c>
      <c r="K26" s="42">
        <v>6</v>
      </c>
      <c r="L26" s="42">
        <v>443855</v>
      </c>
      <c r="M26" s="42">
        <v>594109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512002</v>
      </c>
      <c r="B27" s="40" t="s">
        <v>111</v>
      </c>
      <c r="C27" s="41" t="s">
        <v>112</v>
      </c>
      <c r="D27" s="42" t="s">
        <v>14</v>
      </c>
      <c r="E27" s="42" t="s">
        <v>28</v>
      </c>
      <c r="F27" s="42" t="s">
        <v>89</v>
      </c>
      <c r="G27" s="42" t="s">
        <v>113</v>
      </c>
      <c r="H27" s="42" t="s">
        <v>114</v>
      </c>
      <c r="I27" s="42" t="s">
        <v>115</v>
      </c>
      <c r="J27" s="42" t="s">
        <v>116</v>
      </c>
      <c r="K27" s="42">
        <v>12</v>
      </c>
      <c r="L27" s="42">
        <v>438679</v>
      </c>
      <c r="M27" s="42">
        <v>606922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512335</v>
      </c>
      <c r="B28" s="40" t="s">
        <v>117</v>
      </c>
      <c r="C28" s="41" t="s">
        <v>118</v>
      </c>
      <c r="D28" s="42" t="s">
        <v>14</v>
      </c>
      <c r="E28" s="42" t="s">
        <v>28</v>
      </c>
      <c r="F28" s="42" t="s">
        <v>89</v>
      </c>
      <c r="G28" s="42" t="s">
        <v>119</v>
      </c>
      <c r="H28" s="42" t="s">
        <v>120</v>
      </c>
      <c r="I28" s="42" t="s">
        <v>17</v>
      </c>
      <c r="J28" s="42" t="s">
        <v>18</v>
      </c>
      <c r="K28" s="42">
        <v>8</v>
      </c>
      <c r="L28" s="42">
        <v>439849</v>
      </c>
      <c r="M28" s="42">
        <v>605088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514348</v>
      </c>
      <c r="B29" s="40" t="s">
        <v>220</v>
      </c>
      <c r="C29" s="41" t="s">
        <v>221</v>
      </c>
      <c r="D29" s="42" t="s">
        <v>14</v>
      </c>
      <c r="E29" s="42" t="s">
        <v>28</v>
      </c>
      <c r="F29" s="42" t="s">
        <v>222</v>
      </c>
      <c r="G29" s="42" t="s">
        <v>223</v>
      </c>
      <c r="H29" s="42" t="s">
        <v>224</v>
      </c>
      <c r="I29" s="42" t="s">
        <v>17</v>
      </c>
      <c r="J29" s="42" t="s">
        <v>18</v>
      </c>
      <c r="K29" s="42">
        <v>53</v>
      </c>
      <c r="L29" s="42">
        <v>424421</v>
      </c>
      <c r="M29" s="42">
        <v>609803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517735</v>
      </c>
      <c r="B30" s="40" t="s">
        <v>225</v>
      </c>
      <c r="C30" s="41" t="s">
        <v>226</v>
      </c>
      <c r="D30" s="42" t="s">
        <v>14</v>
      </c>
      <c r="E30" s="42" t="s">
        <v>28</v>
      </c>
      <c r="F30" s="42" t="s">
        <v>222</v>
      </c>
      <c r="G30" s="42" t="s">
        <v>227</v>
      </c>
      <c r="H30" s="42" t="s">
        <v>228</v>
      </c>
      <c r="I30" s="42" t="s">
        <v>48</v>
      </c>
      <c r="J30" s="42" t="s">
        <v>47</v>
      </c>
      <c r="K30" s="42">
        <v>7</v>
      </c>
      <c r="L30" s="42">
        <v>426360</v>
      </c>
      <c r="M30" s="42">
        <v>597068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523388</v>
      </c>
      <c r="B31" s="40" t="s">
        <v>321</v>
      </c>
      <c r="C31" s="41" t="s">
        <v>322</v>
      </c>
      <c r="D31" s="42" t="s">
        <v>14</v>
      </c>
      <c r="E31" s="42" t="s">
        <v>28</v>
      </c>
      <c r="F31" s="42" t="s">
        <v>320</v>
      </c>
      <c r="G31" s="42" t="s">
        <v>323</v>
      </c>
      <c r="H31" s="42" t="s">
        <v>324</v>
      </c>
      <c r="I31" s="42" t="s">
        <v>325</v>
      </c>
      <c r="J31" s="42" t="s">
        <v>326</v>
      </c>
      <c r="K31" s="42">
        <v>35</v>
      </c>
      <c r="L31" s="42">
        <v>435384</v>
      </c>
      <c r="M31" s="42">
        <v>591107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525406</v>
      </c>
      <c r="B32" s="40" t="s">
        <v>327</v>
      </c>
      <c r="C32" s="41" t="s">
        <v>328</v>
      </c>
      <c r="D32" s="42" t="s">
        <v>14</v>
      </c>
      <c r="E32" s="42" t="s">
        <v>28</v>
      </c>
      <c r="F32" s="42" t="s">
        <v>320</v>
      </c>
      <c r="G32" s="42" t="s">
        <v>329</v>
      </c>
      <c r="H32" s="42" t="s">
        <v>320</v>
      </c>
      <c r="I32" s="42" t="s">
        <v>31</v>
      </c>
      <c r="J32" s="42" t="s">
        <v>32</v>
      </c>
      <c r="K32" s="42">
        <v>7</v>
      </c>
      <c r="L32" s="42">
        <v>438221</v>
      </c>
      <c r="M32" s="42">
        <v>591683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9075885</v>
      </c>
      <c r="B33" s="40" t="s">
        <v>330</v>
      </c>
      <c r="C33" s="41" t="s">
        <v>331</v>
      </c>
      <c r="D33" s="42" t="s">
        <v>14</v>
      </c>
      <c r="E33" s="42" t="s">
        <v>28</v>
      </c>
      <c r="F33" s="42" t="s">
        <v>320</v>
      </c>
      <c r="G33" s="42" t="s">
        <v>332</v>
      </c>
      <c r="H33" s="42" t="s">
        <v>333</v>
      </c>
      <c r="I33" s="42" t="s">
        <v>325</v>
      </c>
      <c r="J33" s="42" t="s">
        <v>326</v>
      </c>
      <c r="K33" s="42">
        <v>24</v>
      </c>
      <c r="L33" s="42">
        <v>437202</v>
      </c>
      <c r="M33" s="42">
        <v>595298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528239</v>
      </c>
      <c r="B34" s="40" t="s">
        <v>388</v>
      </c>
      <c r="C34" s="41" t="s">
        <v>389</v>
      </c>
      <c r="D34" s="42" t="s">
        <v>14</v>
      </c>
      <c r="E34" s="42" t="s">
        <v>28</v>
      </c>
      <c r="F34" s="42" t="s">
        <v>390</v>
      </c>
      <c r="G34" s="42" t="s">
        <v>391</v>
      </c>
      <c r="H34" s="42" t="s">
        <v>392</v>
      </c>
      <c r="I34" s="42" t="s">
        <v>48</v>
      </c>
      <c r="J34" s="42" t="s">
        <v>47</v>
      </c>
      <c r="K34" s="42">
        <v>6</v>
      </c>
      <c r="L34" s="42">
        <v>422513</v>
      </c>
      <c r="M34" s="42">
        <v>588558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514011</v>
      </c>
      <c r="B35" s="40" t="s">
        <v>1230</v>
      </c>
      <c r="C35" s="41" t="s">
        <v>1231</v>
      </c>
      <c r="D35" s="42" t="s">
        <v>14</v>
      </c>
      <c r="E35" s="42" t="s">
        <v>28</v>
      </c>
      <c r="F35" s="42" t="s">
        <v>222</v>
      </c>
      <c r="G35" s="42" t="s">
        <v>1232</v>
      </c>
      <c r="H35" s="42" t="s">
        <v>222</v>
      </c>
      <c r="I35" s="42" t="s">
        <v>45</v>
      </c>
      <c r="J35" s="42" t="s">
        <v>46</v>
      </c>
      <c r="K35" s="43">
        <v>36</v>
      </c>
      <c r="L35" s="42">
        <v>429764</v>
      </c>
      <c r="M35" s="42">
        <v>605781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513322</v>
      </c>
      <c r="B36" s="40" t="s">
        <v>1233</v>
      </c>
      <c r="C36" s="41" t="s">
        <v>1234</v>
      </c>
      <c r="D36" s="42" t="s">
        <v>14</v>
      </c>
      <c r="E36" s="42" t="s">
        <v>28</v>
      </c>
      <c r="F36" s="42" t="s">
        <v>222</v>
      </c>
      <c r="G36" s="42" t="s">
        <v>1232</v>
      </c>
      <c r="H36" s="42" t="s">
        <v>222</v>
      </c>
      <c r="I36" s="42" t="s">
        <v>45</v>
      </c>
      <c r="J36" s="42" t="s">
        <v>46</v>
      </c>
      <c r="K36" s="43">
        <v>48</v>
      </c>
      <c r="L36" s="42">
        <v>429942</v>
      </c>
      <c r="M36" s="42">
        <v>605726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513180</v>
      </c>
      <c r="B37" s="40" t="s">
        <v>1235</v>
      </c>
      <c r="C37" s="41" t="s">
        <v>1236</v>
      </c>
      <c r="D37" s="42" t="s">
        <v>14</v>
      </c>
      <c r="E37" s="42" t="s">
        <v>28</v>
      </c>
      <c r="F37" s="42" t="s">
        <v>222</v>
      </c>
      <c r="G37" s="42" t="s">
        <v>1232</v>
      </c>
      <c r="H37" s="42" t="s">
        <v>222</v>
      </c>
      <c r="I37" s="42" t="s">
        <v>45</v>
      </c>
      <c r="J37" s="42" t="s">
        <v>46</v>
      </c>
      <c r="K37" s="43">
        <v>53</v>
      </c>
      <c r="L37" s="42">
        <v>429955</v>
      </c>
      <c r="M37" s="42">
        <v>605764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513576</v>
      </c>
      <c r="B38" s="40" t="s">
        <v>1237</v>
      </c>
      <c r="C38" s="41" t="s">
        <v>1238</v>
      </c>
      <c r="D38" s="42" t="s">
        <v>14</v>
      </c>
      <c r="E38" s="42" t="s">
        <v>28</v>
      </c>
      <c r="F38" s="42" t="s">
        <v>222</v>
      </c>
      <c r="G38" s="42" t="s">
        <v>1232</v>
      </c>
      <c r="H38" s="42" t="s">
        <v>222</v>
      </c>
      <c r="I38" s="42" t="s">
        <v>1239</v>
      </c>
      <c r="J38" s="42" t="s">
        <v>1240</v>
      </c>
      <c r="K38" s="43">
        <v>16</v>
      </c>
      <c r="L38" s="42">
        <v>429566</v>
      </c>
      <c r="M38" s="42">
        <v>605238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  <row r="39" spans="1:23" x14ac:dyDescent="0.25">
      <c r="A39" s="40">
        <v>514180</v>
      </c>
      <c r="B39" s="40" t="s">
        <v>1241</v>
      </c>
      <c r="C39" s="41" t="s">
        <v>1242</v>
      </c>
      <c r="D39" s="42" t="s">
        <v>14</v>
      </c>
      <c r="E39" s="42" t="s">
        <v>28</v>
      </c>
      <c r="F39" s="42" t="s">
        <v>222</v>
      </c>
      <c r="G39" s="42" t="s">
        <v>1232</v>
      </c>
      <c r="H39" s="42" t="s">
        <v>222</v>
      </c>
      <c r="I39" s="42" t="s">
        <v>1243</v>
      </c>
      <c r="J39" s="42" t="s">
        <v>1244</v>
      </c>
      <c r="K39" s="43">
        <v>16</v>
      </c>
      <c r="L39" s="42">
        <v>429280</v>
      </c>
      <c r="M39" s="42">
        <v>606083</v>
      </c>
      <c r="N39" s="42">
        <v>1</v>
      </c>
      <c r="O39" s="44"/>
      <c r="P39" s="44"/>
      <c r="Q39" s="44"/>
      <c r="R39" s="27">
        <f t="shared" si="1"/>
        <v>0</v>
      </c>
      <c r="S39" s="28">
        <f t="shared" si="2"/>
        <v>0</v>
      </c>
      <c r="T39" s="44"/>
      <c r="U39" s="44"/>
      <c r="V39" s="27">
        <f t="shared" si="3"/>
        <v>0</v>
      </c>
      <c r="W39" s="28">
        <f t="shared" si="4"/>
        <v>0</v>
      </c>
    </row>
    <row r="40" spans="1:23" x14ac:dyDescent="0.25">
      <c r="A40" s="40">
        <v>513437</v>
      </c>
      <c r="B40" s="40" t="s">
        <v>1245</v>
      </c>
      <c r="C40" s="41" t="s">
        <v>1246</v>
      </c>
      <c r="D40" s="42" t="s">
        <v>14</v>
      </c>
      <c r="E40" s="42" t="s">
        <v>28</v>
      </c>
      <c r="F40" s="42" t="s">
        <v>222</v>
      </c>
      <c r="G40" s="42" t="s">
        <v>1232</v>
      </c>
      <c r="H40" s="42" t="s">
        <v>222</v>
      </c>
      <c r="I40" s="42" t="s">
        <v>48</v>
      </c>
      <c r="J40" s="42" t="s">
        <v>47</v>
      </c>
      <c r="K40" s="43">
        <v>4</v>
      </c>
      <c r="L40" s="42">
        <v>429300</v>
      </c>
      <c r="M40" s="42">
        <v>605854</v>
      </c>
      <c r="N40" s="42">
        <v>1</v>
      </c>
      <c r="O40" s="44"/>
      <c r="P40" s="44"/>
      <c r="Q40" s="44"/>
      <c r="R40" s="27">
        <f t="shared" si="1"/>
        <v>0</v>
      </c>
      <c r="S40" s="28">
        <f t="shared" si="2"/>
        <v>0</v>
      </c>
      <c r="T40" s="44"/>
      <c r="U40" s="44"/>
      <c r="V40" s="27">
        <f t="shared" si="3"/>
        <v>0</v>
      </c>
      <c r="W40" s="28">
        <f t="shared" si="4"/>
        <v>0</v>
      </c>
    </row>
  </sheetData>
  <sheetProtection algorithmName="SHA-512" hashValue="mhDgFc+WjlA9zsr/SK9qst0D3xKj6lo2irErDQM8+Zu1q7NzwpkdR+050B+sO4ToR4qNiRXBN6qveJt3i6B9SQ==" saltValue="52WDsH+Q3a8vXkkmNThjBA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I10" sqref="I10"/>
    </sheetView>
  </sheetViews>
  <sheetFormatPr defaultRowHeight="15" x14ac:dyDescent="0.25"/>
  <cols>
    <col min="2" max="2" width="12.85546875" bestFit="1" customWidth="1"/>
    <col min="3" max="3" width="11.140625" customWidth="1"/>
    <col min="4" max="4" width="11.7109375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SUBTOTAL(9,D3:D20)</f>
        <v>351</v>
      </c>
    </row>
    <row r="2" spans="1:6" x14ac:dyDescent="0.25">
      <c r="A2" t="s">
        <v>1490</v>
      </c>
      <c r="B2" t="s">
        <v>1491</v>
      </c>
      <c r="C2" t="s">
        <v>1492</v>
      </c>
      <c r="D2" t="s">
        <v>1493</v>
      </c>
      <c r="E2" t="s">
        <v>1494</v>
      </c>
      <c r="F2" t="s">
        <v>1495</v>
      </c>
    </row>
    <row r="3" spans="1:6" x14ac:dyDescent="0.25">
      <c r="A3">
        <v>1</v>
      </c>
      <c r="B3" t="s">
        <v>1498</v>
      </c>
      <c r="C3" t="s">
        <v>1496</v>
      </c>
      <c r="D3">
        <v>34</v>
      </c>
      <c r="E3" t="s">
        <v>14</v>
      </c>
      <c r="F3" t="s">
        <v>472</v>
      </c>
    </row>
    <row r="4" spans="1:6" x14ac:dyDescent="0.25">
      <c r="A4">
        <v>2</v>
      </c>
      <c r="B4" t="s">
        <v>1499</v>
      </c>
      <c r="C4" t="s">
        <v>1496</v>
      </c>
      <c r="D4">
        <v>25</v>
      </c>
      <c r="E4" t="s">
        <v>14</v>
      </c>
      <c r="F4" t="s">
        <v>28</v>
      </c>
    </row>
    <row r="5" spans="1:6" x14ac:dyDescent="0.25">
      <c r="A5">
        <v>3</v>
      </c>
      <c r="B5" t="s">
        <v>1500</v>
      </c>
      <c r="C5" t="s">
        <v>1496</v>
      </c>
      <c r="D5">
        <v>20</v>
      </c>
      <c r="E5" t="s">
        <v>14</v>
      </c>
      <c r="F5" t="s">
        <v>531</v>
      </c>
    </row>
    <row r="6" spans="1:6" x14ac:dyDescent="0.25">
      <c r="A6">
        <v>4</v>
      </c>
      <c r="B6" t="s">
        <v>1509</v>
      </c>
      <c r="C6" t="s">
        <v>1496</v>
      </c>
      <c r="D6">
        <v>6</v>
      </c>
      <c r="E6" t="s">
        <v>14</v>
      </c>
      <c r="F6" t="s">
        <v>531</v>
      </c>
    </row>
    <row r="7" spans="1:6" x14ac:dyDescent="0.25">
      <c r="A7">
        <v>5</v>
      </c>
      <c r="B7" t="s">
        <v>1501</v>
      </c>
      <c r="C7" t="s">
        <v>1496</v>
      </c>
      <c r="D7">
        <v>32</v>
      </c>
      <c r="E7" t="s">
        <v>14</v>
      </c>
      <c r="F7" t="s">
        <v>575</v>
      </c>
    </row>
    <row r="8" spans="1:6" x14ac:dyDescent="0.25">
      <c r="A8">
        <v>6</v>
      </c>
      <c r="B8" t="s">
        <v>1502</v>
      </c>
      <c r="C8" t="s">
        <v>1496</v>
      </c>
      <c r="D8">
        <v>20</v>
      </c>
      <c r="E8" t="s">
        <v>14</v>
      </c>
      <c r="F8" t="s">
        <v>475</v>
      </c>
    </row>
    <row r="9" spans="1:6" x14ac:dyDescent="0.25">
      <c r="A9">
        <v>7</v>
      </c>
      <c r="B9" t="s">
        <v>1510</v>
      </c>
      <c r="C9" t="s">
        <v>1496</v>
      </c>
      <c r="D9">
        <v>9</v>
      </c>
      <c r="E9" t="s">
        <v>14</v>
      </c>
      <c r="F9" t="s">
        <v>475</v>
      </c>
    </row>
    <row r="10" spans="1:6" x14ac:dyDescent="0.25">
      <c r="A10">
        <v>8</v>
      </c>
      <c r="B10" t="s">
        <v>1503</v>
      </c>
      <c r="C10" t="s">
        <v>1496</v>
      </c>
      <c r="D10">
        <v>42</v>
      </c>
      <c r="E10" t="s">
        <v>14</v>
      </c>
      <c r="F10" t="s">
        <v>19</v>
      </c>
    </row>
    <row r="11" spans="1:6" x14ac:dyDescent="0.25">
      <c r="A11">
        <v>9</v>
      </c>
      <c r="B11" t="s">
        <v>1504</v>
      </c>
      <c r="C11" t="s">
        <v>1496</v>
      </c>
      <c r="D11">
        <v>17</v>
      </c>
      <c r="E11" t="s">
        <v>14</v>
      </c>
      <c r="F11" t="s">
        <v>49</v>
      </c>
    </row>
    <row r="12" spans="1:6" x14ac:dyDescent="0.25">
      <c r="A12">
        <v>10</v>
      </c>
      <c r="B12" t="s">
        <v>1497</v>
      </c>
      <c r="C12" t="s">
        <v>1496</v>
      </c>
      <c r="D12">
        <v>21</v>
      </c>
      <c r="E12" t="s">
        <v>14</v>
      </c>
      <c r="F12" t="s">
        <v>209</v>
      </c>
    </row>
    <row r="13" spans="1:6" x14ac:dyDescent="0.25">
      <c r="A13">
        <v>11</v>
      </c>
      <c r="B13" t="s">
        <v>1511</v>
      </c>
      <c r="C13" t="s">
        <v>1496</v>
      </c>
      <c r="D13">
        <v>8</v>
      </c>
      <c r="E13" t="s">
        <v>14</v>
      </c>
      <c r="F13" t="s">
        <v>209</v>
      </c>
    </row>
    <row r="14" spans="1:6" x14ac:dyDescent="0.25">
      <c r="A14">
        <v>12</v>
      </c>
      <c r="B14" t="s">
        <v>1505</v>
      </c>
      <c r="C14" t="s">
        <v>1496</v>
      </c>
      <c r="D14">
        <v>21</v>
      </c>
      <c r="E14" t="s">
        <v>14</v>
      </c>
      <c r="F14" t="s">
        <v>1018</v>
      </c>
    </row>
    <row r="15" spans="1:6" x14ac:dyDescent="0.25">
      <c r="A15">
        <v>13</v>
      </c>
      <c r="B15" t="s">
        <v>1512</v>
      </c>
      <c r="C15" t="s">
        <v>1496</v>
      </c>
      <c r="D15">
        <v>4</v>
      </c>
      <c r="E15" t="s">
        <v>14</v>
      </c>
      <c r="F15" t="s">
        <v>1018</v>
      </c>
    </row>
    <row r="16" spans="1:6" x14ac:dyDescent="0.25">
      <c r="A16">
        <v>14</v>
      </c>
      <c r="B16" t="s">
        <v>1506</v>
      </c>
      <c r="C16" t="s">
        <v>1496</v>
      </c>
      <c r="D16">
        <v>46</v>
      </c>
      <c r="E16" t="s">
        <v>14</v>
      </c>
      <c r="F16" t="s">
        <v>549</v>
      </c>
    </row>
    <row r="17" spans="1:6" x14ac:dyDescent="0.25">
      <c r="A17">
        <v>15</v>
      </c>
      <c r="B17" t="s">
        <v>1507</v>
      </c>
      <c r="C17" t="s">
        <v>1496</v>
      </c>
      <c r="D17">
        <v>12</v>
      </c>
      <c r="E17" t="s">
        <v>14</v>
      </c>
      <c r="F17" t="s">
        <v>588</v>
      </c>
    </row>
    <row r="18" spans="1:6" x14ac:dyDescent="0.25">
      <c r="A18">
        <v>16</v>
      </c>
      <c r="B18" t="s">
        <v>1513</v>
      </c>
      <c r="C18" t="s">
        <v>1496</v>
      </c>
      <c r="D18">
        <v>7</v>
      </c>
      <c r="E18" t="s">
        <v>14</v>
      </c>
      <c r="F18" t="s">
        <v>588</v>
      </c>
    </row>
    <row r="19" spans="1:6" x14ac:dyDescent="0.25">
      <c r="A19">
        <v>17</v>
      </c>
      <c r="B19" t="s">
        <v>1508</v>
      </c>
      <c r="C19" t="s">
        <v>1496</v>
      </c>
      <c r="D19">
        <v>23</v>
      </c>
      <c r="E19" t="s">
        <v>14</v>
      </c>
      <c r="F19" t="s">
        <v>15</v>
      </c>
    </row>
    <row r="20" spans="1:6" x14ac:dyDescent="0.25">
      <c r="A20">
        <v>18</v>
      </c>
      <c r="B20" t="s">
        <v>1514</v>
      </c>
      <c r="C20" t="s">
        <v>1496</v>
      </c>
      <c r="D20">
        <v>4</v>
      </c>
      <c r="E20" t="s">
        <v>14</v>
      </c>
      <c r="F20" t="s">
        <v>15</v>
      </c>
    </row>
  </sheetData>
  <autoFilter ref="A2:F20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49"/>
  <sheetViews>
    <sheetView topLeftCell="A31" workbookViewId="0">
      <selection activeCell="P15" sqref="P15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1498</v>
      </c>
      <c r="B2" s="1">
        <f>M14</f>
        <v>34</v>
      </c>
      <c r="C2" s="1" t="str">
        <f>E16</f>
        <v>BRODNICKI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ROUND(SUM(Q16:Q49)*60,2)</f>
        <v>0</v>
      </c>
      <c r="K4" s="2">
        <f>SUM(R16:R49)*60</f>
        <v>0</v>
      </c>
      <c r="L4" s="31">
        <f>SUM(S16:S49)*60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ROUND(SUM(U16:U49)*60,2)</f>
        <v>0</v>
      </c>
      <c r="K5" s="2">
        <f>SUM(V16:V49)*60</f>
        <v>0</v>
      </c>
      <c r="L5" s="31">
        <f>SUM(W16:W49)*60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34</v>
      </c>
      <c r="N14" s="24">
        <f>SUM(N16:N49)</f>
        <v>34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484251</v>
      </c>
      <c r="B16" s="40" t="s">
        <v>470</v>
      </c>
      <c r="C16" s="41" t="s">
        <v>471</v>
      </c>
      <c r="D16" s="42" t="s">
        <v>14</v>
      </c>
      <c r="E16" s="42" t="s">
        <v>472</v>
      </c>
      <c r="F16" s="42" t="s">
        <v>473</v>
      </c>
      <c r="G16" s="42" t="s">
        <v>474</v>
      </c>
      <c r="H16" s="42" t="s">
        <v>473</v>
      </c>
      <c r="I16" s="42" t="s">
        <v>17</v>
      </c>
      <c r="J16" s="42" t="s">
        <v>18</v>
      </c>
      <c r="K16" s="43">
        <v>33</v>
      </c>
      <c r="L16" s="42">
        <v>518371</v>
      </c>
      <c r="M16" s="42">
        <v>602602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484642</v>
      </c>
      <c r="B17" s="40" t="s">
        <v>476</v>
      </c>
      <c r="C17" s="41" t="s">
        <v>477</v>
      </c>
      <c r="D17" s="42" t="s">
        <v>14</v>
      </c>
      <c r="E17" s="42" t="s">
        <v>472</v>
      </c>
      <c r="F17" s="42" t="s">
        <v>473</v>
      </c>
      <c r="G17" s="42" t="s">
        <v>478</v>
      </c>
      <c r="H17" s="42" t="s">
        <v>479</v>
      </c>
      <c r="I17" s="42" t="s">
        <v>17</v>
      </c>
      <c r="J17" s="42" t="s">
        <v>18</v>
      </c>
      <c r="K17" s="43">
        <v>54</v>
      </c>
      <c r="L17" s="42">
        <v>521552</v>
      </c>
      <c r="M17" s="42">
        <v>601713</v>
      </c>
      <c r="N17" s="42">
        <v>1</v>
      </c>
      <c r="O17" s="44"/>
      <c r="P17" s="44"/>
      <c r="Q17" s="44"/>
      <c r="R17" s="27">
        <f t="shared" ref="R17:R49" si="1">ROUND(Q17*0.23,2)</f>
        <v>0</v>
      </c>
      <c r="S17" s="28">
        <f t="shared" ref="S17:S49" si="2">ROUND(SUM(Q17:R17),2)</f>
        <v>0</v>
      </c>
      <c r="T17" s="44"/>
      <c r="U17" s="44"/>
      <c r="V17" s="27">
        <f t="shared" ref="V17:V49" si="3">ROUND(U17*0.23,2)</f>
        <v>0</v>
      </c>
      <c r="W17" s="28">
        <f t="shared" ref="W17:W49" si="4">ROUND(SUM(U17:V17),2)</f>
        <v>0</v>
      </c>
    </row>
    <row r="18" spans="1:23" x14ac:dyDescent="0.25">
      <c r="A18" s="40">
        <v>484945</v>
      </c>
      <c r="B18" s="40" t="s">
        <v>480</v>
      </c>
      <c r="C18" s="41" t="s">
        <v>481</v>
      </c>
      <c r="D18" s="42" t="s">
        <v>14</v>
      </c>
      <c r="E18" s="42" t="s">
        <v>472</v>
      </c>
      <c r="F18" s="42" t="s">
        <v>473</v>
      </c>
      <c r="G18" s="42" t="s">
        <v>482</v>
      </c>
      <c r="H18" s="42" t="s">
        <v>483</v>
      </c>
      <c r="I18" s="42" t="s">
        <v>17</v>
      </c>
      <c r="J18" s="42" t="s">
        <v>18</v>
      </c>
      <c r="K18" s="43">
        <v>7</v>
      </c>
      <c r="L18" s="42">
        <v>512075</v>
      </c>
      <c r="M18" s="42">
        <v>605991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485201</v>
      </c>
      <c r="B19" s="40" t="s">
        <v>484</v>
      </c>
      <c r="C19" s="41" t="s">
        <v>485</v>
      </c>
      <c r="D19" s="42" t="s">
        <v>14</v>
      </c>
      <c r="E19" s="42" t="s">
        <v>472</v>
      </c>
      <c r="F19" s="42" t="s">
        <v>473</v>
      </c>
      <c r="G19" s="42" t="s">
        <v>486</v>
      </c>
      <c r="H19" s="42" t="s">
        <v>487</v>
      </c>
      <c r="I19" s="42" t="s">
        <v>17</v>
      </c>
      <c r="J19" s="42" t="s">
        <v>18</v>
      </c>
      <c r="K19" s="43">
        <v>30</v>
      </c>
      <c r="L19" s="42">
        <v>517066</v>
      </c>
      <c r="M19" s="42">
        <v>596423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485450</v>
      </c>
      <c r="B20" s="40" t="s">
        <v>488</v>
      </c>
      <c r="C20" s="41" t="s">
        <v>489</v>
      </c>
      <c r="D20" s="42" t="s">
        <v>14</v>
      </c>
      <c r="E20" s="42" t="s">
        <v>472</v>
      </c>
      <c r="F20" s="42" t="s">
        <v>473</v>
      </c>
      <c r="G20" s="42" t="s">
        <v>490</v>
      </c>
      <c r="H20" s="42" t="s">
        <v>491</v>
      </c>
      <c r="I20" s="42" t="s">
        <v>17</v>
      </c>
      <c r="J20" s="42" t="s">
        <v>18</v>
      </c>
      <c r="K20" s="43">
        <v>234</v>
      </c>
      <c r="L20" s="42">
        <v>510168</v>
      </c>
      <c r="M20" s="42">
        <v>599555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485871</v>
      </c>
      <c r="B21" s="40" t="s">
        <v>492</v>
      </c>
      <c r="C21" s="41" t="s">
        <v>493</v>
      </c>
      <c r="D21" s="42" t="s">
        <v>14</v>
      </c>
      <c r="E21" s="42" t="s">
        <v>472</v>
      </c>
      <c r="F21" s="42" t="s">
        <v>494</v>
      </c>
      <c r="G21" s="42" t="s">
        <v>495</v>
      </c>
      <c r="H21" s="42" t="s">
        <v>496</v>
      </c>
      <c r="I21" s="42" t="s">
        <v>17</v>
      </c>
      <c r="J21" s="42" t="s">
        <v>18</v>
      </c>
      <c r="K21" s="43">
        <v>15</v>
      </c>
      <c r="L21" s="42">
        <v>531340</v>
      </c>
      <c r="M21" s="42">
        <v>597612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7921270</v>
      </c>
      <c r="B22" s="40" t="s">
        <v>497</v>
      </c>
      <c r="C22" s="41" t="s">
        <v>498</v>
      </c>
      <c r="D22" s="42" t="s">
        <v>14</v>
      </c>
      <c r="E22" s="42" t="s">
        <v>472</v>
      </c>
      <c r="F22" s="42" t="s">
        <v>494</v>
      </c>
      <c r="G22" s="42" t="s">
        <v>499</v>
      </c>
      <c r="H22" s="42" t="s">
        <v>500</v>
      </c>
      <c r="I22" s="42" t="s">
        <v>17</v>
      </c>
      <c r="J22" s="42" t="s">
        <v>18</v>
      </c>
      <c r="K22" s="43">
        <v>87</v>
      </c>
      <c r="L22" s="42">
        <v>525024</v>
      </c>
      <c r="M22" s="42">
        <v>593614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486338</v>
      </c>
      <c r="B23" s="40" t="s">
        <v>501</v>
      </c>
      <c r="C23" s="41" t="s">
        <v>502</v>
      </c>
      <c r="D23" s="42" t="s">
        <v>14</v>
      </c>
      <c r="E23" s="42" t="s">
        <v>472</v>
      </c>
      <c r="F23" s="42" t="s">
        <v>494</v>
      </c>
      <c r="G23" s="42" t="s">
        <v>503</v>
      </c>
      <c r="H23" s="42" t="s">
        <v>504</v>
      </c>
      <c r="I23" s="42" t="s">
        <v>17</v>
      </c>
      <c r="J23" s="42" t="s">
        <v>18</v>
      </c>
      <c r="K23" s="43">
        <v>7</v>
      </c>
      <c r="L23" s="42">
        <v>532915</v>
      </c>
      <c r="M23" s="42">
        <v>592029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487545</v>
      </c>
      <c r="B24" s="40" t="s">
        <v>505</v>
      </c>
      <c r="C24" s="41" t="s">
        <v>506</v>
      </c>
      <c r="D24" s="42" t="s">
        <v>14</v>
      </c>
      <c r="E24" s="42" t="s">
        <v>472</v>
      </c>
      <c r="F24" s="42" t="s">
        <v>494</v>
      </c>
      <c r="G24" s="42" t="s">
        <v>507</v>
      </c>
      <c r="H24" s="42" t="s">
        <v>508</v>
      </c>
      <c r="I24" s="42" t="s">
        <v>17</v>
      </c>
      <c r="J24" s="42" t="s">
        <v>18</v>
      </c>
      <c r="K24" s="43">
        <v>59</v>
      </c>
      <c r="L24" s="42">
        <v>522448</v>
      </c>
      <c r="M24" s="42">
        <v>597823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487792</v>
      </c>
      <c r="B25" s="40" t="s">
        <v>509</v>
      </c>
      <c r="C25" s="41" t="s">
        <v>510</v>
      </c>
      <c r="D25" s="42" t="s">
        <v>14</v>
      </c>
      <c r="E25" s="42" t="s">
        <v>472</v>
      </c>
      <c r="F25" s="42" t="s">
        <v>494</v>
      </c>
      <c r="G25" s="42" t="s">
        <v>511</v>
      </c>
      <c r="H25" s="42" t="s">
        <v>512</v>
      </c>
      <c r="I25" s="42" t="s">
        <v>17</v>
      </c>
      <c r="J25" s="42" t="s">
        <v>18</v>
      </c>
      <c r="K25" s="43">
        <v>34</v>
      </c>
      <c r="L25" s="42">
        <v>529465</v>
      </c>
      <c r="M25" s="42">
        <v>594007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488160</v>
      </c>
      <c r="B26" s="40" t="s">
        <v>513</v>
      </c>
      <c r="C26" s="41" t="s">
        <v>514</v>
      </c>
      <c r="D26" s="42" t="s">
        <v>14</v>
      </c>
      <c r="E26" s="42" t="s">
        <v>472</v>
      </c>
      <c r="F26" s="42" t="s">
        <v>515</v>
      </c>
      <c r="G26" s="42" t="s">
        <v>516</v>
      </c>
      <c r="H26" s="42" t="s">
        <v>515</v>
      </c>
      <c r="I26" s="42" t="s">
        <v>17</v>
      </c>
      <c r="J26" s="42" t="s">
        <v>18</v>
      </c>
      <c r="K26" s="43" t="s">
        <v>517</v>
      </c>
      <c r="L26" s="42">
        <v>540478</v>
      </c>
      <c r="M26" s="42">
        <v>607032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488161</v>
      </c>
      <c r="B27" s="40" t="s">
        <v>518</v>
      </c>
      <c r="C27" s="41" t="s">
        <v>519</v>
      </c>
      <c r="D27" s="42" t="s">
        <v>14</v>
      </c>
      <c r="E27" s="42" t="s">
        <v>472</v>
      </c>
      <c r="F27" s="42" t="s">
        <v>515</v>
      </c>
      <c r="G27" s="42" t="s">
        <v>516</v>
      </c>
      <c r="H27" s="42" t="s">
        <v>515</v>
      </c>
      <c r="I27" s="42" t="s">
        <v>17</v>
      </c>
      <c r="J27" s="42" t="s">
        <v>18</v>
      </c>
      <c r="K27" s="43" t="s">
        <v>520</v>
      </c>
      <c r="L27" s="42">
        <v>540331</v>
      </c>
      <c r="M27" s="42">
        <v>607098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488182</v>
      </c>
      <c r="B28" s="40" t="s">
        <v>521</v>
      </c>
      <c r="C28" s="41" t="s">
        <v>522</v>
      </c>
      <c r="D28" s="42" t="s">
        <v>14</v>
      </c>
      <c r="E28" s="42" t="s">
        <v>472</v>
      </c>
      <c r="F28" s="42" t="s">
        <v>515</v>
      </c>
      <c r="G28" s="42" t="s">
        <v>523</v>
      </c>
      <c r="H28" s="42" t="s">
        <v>524</v>
      </c>
      <c r="I28" s="42" t="s">
        <v>17</v>
      </c>
      <c r="J28" s="42" t="s">
        <v>18</v>
      </c>
      <c r="K28" s="43">
        <v>11</v>
      </c>
      <c r="L28" s="42">
        <v>533392</v>
      </c>
      <c r="M28" s="42">
        <v>603737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488766</v>
      </c>
      <c r="B29" s="40" t="s">
        <v>525</v>
      </c>
      <c r="C29" s="41" t="s">
        <v>526</v>
      </c>
      <c r="D29" s="42" t="s">
        <v>14</v>
      </c>
      <c r="E29" s="42" t="s">
        <v>472</v>
      </c>
      <c r="F29" s="42" t="s">
        <v>515</v>
      </c>
      <c r="G29" s="42" t="s">
        <v>527</v>
      </c>
      <c r="H29" s="42" t="s">
        <v>528</v>
      </c>
      <c r="I29" s="42" t="s">
        <v>17</v>
      </c>
      <c r="J29" s="42" t="s">
        <v>18</v>
      </c>
      <c r="K29" s="43">
        <v>1</v>
      </c>
      <c r="L29" s="42">
        <v>546011</v>
      </c>
      <c r="M29" s="42">
        <v>602771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489376</v>
      </c>
      <c r="B30" s="40" t="s">
        <v>630</v>
      </c>
      <c r="C30" s="41" t="s">
        <v>631</v>
      </c>
      <c r="D30" s="42" t="s">
        <v>14</v>
      </c>
      <c r="E30" s="42" t="s">
        <v>472</v>
      </c>
      <c r="F30" s="42" t="s">
        <v>632</v>
      </c>
      <c r="G30" s="42" t="s">
        <v>633</v>
      </c>
      <c r="H30" s="42" t="s">
        <v>634</v>
      </c>
      <c r="I30" s="42" t="s">
        <v>17</v>
      </c>
      <c r="J30" s="42" t="s">
        <v>18</v>
      </c>
      <c r="K30" s="43">
        <v>26</v>
      </c>
      <c r="L30" s="42">
        <v>537811</v>
      </c>
      <c r="M30" s="42">
        <v>592585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489595</v>
      </c>
      <c r="B31" s="40" t="s">
        <v>635</v>
      </c>
      <c r="C31" s="41" t="s">
        <v>636</v>
      </c>
      <c r="D31" s="42" t="s">
        <v>14</v>
      </c>
      <c r="E31" s="42" t="s">
        <v>472</v>
      </c>
      <c r="F31" s="42" t="s">
        <v>632</v>
      </c>
      <c r="G31" s="42" t="s">
        <v>637</v>
      </c>
      <c r="H31" s="42" t="s">
        <v>638</v>
      </c>
      <c r="I31" s="42" t="s">
        <v>17</v>
      </c>
      <c r="J31" s="42" t="s">
        <v>18</v>
      </c>
      <c r="K31" s="43">
        <v>25</v>
      </c>
      <c r="L31" s="42">
        <v>540074</v>
      </c>
      <c r="M31" s="42">
        <v>596092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490457</v>
      </c>
      <c r="B32" s="40" t="s">
        <v>639</v>
      </c>
      <c r="C32" s="41" t="s">
        <v>640</v>
      </c>
      <c r="D32" s="42" t="s">
        <v>14</v>
      </c>
      <c r="E32" s="42" t="s">
        <v>472</v>
      </c>
      <c r="F32" s="42" t="s">
        <v>641</v>
      </c>
      <c r="G32" s="42" t="s">
        <v>642</v>
      </c>
      <c r="H32" s="42" t="s">
        <v>643</v>
      </c>
      <c r="I32" s="42" t="s">
        <v>17</v>
      </c>
      <c r="J32" s="42" t="s">
        <v>18</v>
      </c>
      <c r="K32" s="43">
        <v>14</v>
      </c>
      <c r="L32" s="42">
        <v>534507</v>
      </c>
      <c r="M32" s="42">
        <v>594285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490748</v>
      </c>
      <c r="B33" s="40" t="s">
        <v>644</v>
      </c>
      <c r="C33" s="41" t="s">
        <v>645</v>
      </c>
      <c r="D33" s="42" t="s">
        <v>14</v>
      </c>
      <c r="E33" s="42" t="s">
        <v>472</v>
      </c>
      <c r="F33" s="42" t="s">
        <v>641</v>
      </c>
      <c r="G33" s="42" t="s">
        <v>646</v>
      </c>
      <c r="H33" s="42" t="s">
        <v>647</v>
      </c>
      <c r="I33" s="42" t="s">
        <v>17</v>
      </c>
      <c r="J33" s="42" t="s">
        <v>18</v>
      </c>
      <c r="K33" s="43">
        <v>4</v>
      </c>
      <c r="L33" s="42">
        <v>532396</v>
      </c>
      <c r="M33" s="42">
        <v>596287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490923</v>
      </c>
      <c r="B34" s="40" t="s">
        <v>648</v>
      </c>
      <c r="C34" s="41" t="s">
        <v>649</v>
      </c>
      <c r="D34" s="42" t="s">
        <v>14</v>
      </c>
      <c r="E34" s="42" t="s">
        <v>472</v>
      </c>
      <c r="F34" s="42" t="s">
        <v>641</v>
      </c>
      <c r="G34" s="42" t="s">
        <v>650</v>
      </c>
      <c r="H34" s="42" t="s">
        <v>651</v>
      </c>
      <c r="I34" s="42" t="s">
        <v>17</v>
      </c>
      <c r="J34" s="42" t="s">
        <v>18</v>
      </c>
      <c r="K34" s="43" t="s">
        <v>652</v>
      </c>
      <c r="L34" s="42">
        <v>542690</v>
      </c>
      <c r="M34" s="42">
        <v>599264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492188</v>
      </c>
      <c r="B35" s="40" t="s">
        <v>703</v>
      </c>
      <c r="C35" s="41" t="s">
        <v>704</v>
      </c>
      <c r="D35" s="42" t="s">
        <v>14</v>
      </c>
      <c r="E35" s="42" t="s">
        <v>472</v>
      </c>
      <c r="F35" s="42" t="s">
        <v>705</v>
      </c>
      <c r="G35" s="42" t="s">
        <v>706</v>
      </c>
      <c r="H35" s="42" t="s">
        <v>707</v>
      </c>
      <c r="I35" s="42" t="s">
        <v>17</v>
      </c>
      <c r="J35" s="42" t="s">
        <v>18</v>
      </c>
      <c r="K35" s="43">
        <v>11</v>
      </c>
      <c r="L35" s="42">
        <v>516385</v>
      </c>
      <c r="M35" s="42">
        <v>613389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492885</v>
      </c>
      <c r="B36" s="40" t="s">
        <v>708</v>
      </c>
      <c r="C36" s="41" t="s">
        <v>709</v>
      </c>
      <c r="D36" s="42" t="s">
        <v>14</v>
      </c>
      <c r="E36" s="42" t="s">
        <v>472</v>
      </c>
      <c r="F36" s="42" t="s">
        <v>705</v>
      </c>
      <c r="G36" s="42" t="s">
        <v>710</v>
      </c>
      <c r="H36" s="42" t="s">
        <v>711</v>
      </c>
      <c r="I36" s="42" t="s">
        <v>17</v>
      </c>
      <c r="J36" s="42" t="s">
        <v>18</v>
      </c>
      <c r="K36" s="43">
        <v>16</v>
      </c>
      <c r="L36" s="42">
        <v>515067</v>
      </c>
      <c r="M36" s="42">
        <v>619600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493342</v>
      </c>
      <c r="B37" s="40" t="s">
        <v>871</v>
      </c>
      <c r="C37" s="41" t="s">
        <v>872</v>
      </c>
      <c r="D37" s="42" t="s">
        <v>14</v>
      </c>
      <c r="E37" s="42" t="s">
        <v>472</v>
      </c>
      <c r="F37" s="42" t="s">
        <v>873</v>
      </c>
      <c r="G37" s="42" t="s">
        <v>874</v>
      </c>
      <c r="H37" s="42" t="s">
        <v>873</v>
      </c>
      <c r="I37" s="42" t="s">
        <v>17</v>
      </c>
      <c r="J37" s="42" t="s">
        <v>18</v>
      </c>
      <c r="K37" s="43">
        <v>80</v>
      </c>
      <c r="L37" s="42">
        <v>525779</v>
      </c>
      <c r="M37" s="42">
        <v>589399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493604</v>
      </c>
      <c r="B38" s="40" t="s">
        <v>875</v>
      </c>
      <c r="C38" s="41" t="s">
        <v>876</v>
      </c>
      <c r="D38" s="42" t="s">
        <v>14</v>
      </c>
      <c r="E38" s="42" t="s">
        <v>472</v>
      </c>
      <c r="F38" s="42" t="s">
        <v>873</v>
      </c>
      <c r="G38" s="42" t="s">
        <v>877</v>
      </c>
      <c r="H38" s="42" t="s">
        <v>878</v>
      </c>
      <c r="I38" s="42" t="s">
        <v>17</v>
      </c>
      <c r="J38" s="42" t="s">
        <v>18</v>
      </c>
      <c r="K38" s="43">
        <v>46</v>
      </c>
      <c r="L38" s="42">
        <v>525965</v>
      </c>
      <c r="M38" s="42">
        <v>584102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  <row r="39" spans="1:23" x14ac:dyDescent="0.25">
      <c r="A39" s="40">
        <v>494128</v>
      </c>
      <c r="B39" s="40" t="s">
        <v>961</v>
      </c>
      <c r="C39" s="41" t="s">
        <v>962</v>
      </c>
      <c r="D39" s="42" t="s">
        <v>14</v>
      </c>
      <c r="E39" s="42" t="s">
        <v>472</v>
      </c>
      <c r="F39" s="42" t="s">
        <v>963</v>
      </c>
      <c r="G39" s="42" t="s">
        <v>964</v>
      </c>
      <c r="H39" s="42" t="s">
        <v>965</v>
      </c>
      <c r="I39" s="42" t="s">
        <v>17</v>
      </c>
      <c r="J39" s="42" t="s">
        <v>18</v>
      </c>
      <c r="K39" s="43" t="s">
        <v>966</v>
      </c>
      <c r="L39" s="42">
        <v>539473</v>
      </c>
      <c r="M39" s="42">
        <v>586098</v>
      </c>
      <c r="N39" s="42">
        <v>1</v>
      </c>
      <c r="O39" s="44"/>
      <c r="P39" s="44"/>
      <c r="Q39" s="44"/>
      <c r="R39" s="27">
        <f t="shared" si="1"/>
        <v>0</v>
      </c>
      <c r="S39" s="28">
        <f t="shared" si="2"/>
        <v>0</v>
      </c>
      <c r="T39" s="44"/>
      <c r="U39" s="44"/>
      <c r="V39" s="27">
        <f t="shared" si="3"/>
        <v>0</v>
      </c>
      <c r="W39" s="28">
        <f t="shared" si="4"/>
        <v>0</v>
      </c>
    </row>
    <row r="40" spans="1:23" x14ac:dyDescent="0.25">
      <c r="A40" s="40">
        <v>494505</v>
      </c>
      <c r="B40" s="40" t="s">
        <v>967</v>
      </c>
      <c r="C40" s="41" t="s">
        <v>968</v>
      </c>
      <c r="D40" s="42" t="s">
        <v>14</v>
      </c>
      <c r="E40" s="42" t="s">
        <v>472</v>
      </c>
      <c r="F40" s="42" t="s">
        <v>963</v>
      </c>
      <c r="G40" s="42" t="s">
        <v>969</v>
      </c>
      <c r="H40" s="42" t="s">
        <v>970</v>
      </c>
      <c r="I40" s="42" t="s">
        <v>17</v>
      </c>
      <c r="J40" s="42" t="s">
        <v>18</v>
      </c>
      <c r="K40" s="43">
        <v>56</v>
      </c>
      <c r="L40" s="42">
        <v>532546</v>
      </c>
      <c r="M40" s="42">
        <v>583302</v>
      </c>
      <c r="N40" s="42">
        <v>1</v>
      </c>
      <c r="O40" s="44"/>
      <c r="P40" s="44"/>
      <c r="Q40" s="44"/>
      <c r="R40" s="27">
        <f t="shared" si="1"/>
        <v>0</v>
      </c>
      <c r="S40" s="28">
        <f t="shared" si="2"/>
        <v>0</v>
      </c>
      <c r="T40" s="44"/>
      <c r="U40" s="44"/>
      <c r="V40" s="27">
        <f t="shared" si="3"/>
        <v>0</v>
      </c>
      <c r="W40" s="28">
        <f t="shared" si="4"/>
        <v>0</v>
      </c>
    </row>
    <row r="41" spans="1:23" x14ac:dyDescent="0.25">
      <c r="A41" s="40">
        <v>494640</v>
      </c>
      <c r="B41" s="40" t="s">
        <v>971</v>
      </c>
      <c r="C41" s="41" t="s">
        <v>972</v>
      </c>
      <c r="D41" s="42" t="s">
        <v>14</v>
      </c>
      <c r="E41" s="42" t="s">
        <v>472</v>
      </c>
      <c r="F41" s="42" t="s">
        <v>963</v>
      </c>
      <c r="G41" s="42" t="s">
        <v>973</v>
      </c>
      <c r="H41" s="42" t="s">
        <v>974</v>
      </c>
      <c r="I41" s="42" t="s">
        <v>17</v>
      </c>
      <c r="J41" s="42" t="s">
        <v>18</v>
      </c>
      <c r="K41" s="43">
        <v>62</v>
      </c>
      <c r="L41" s="42">
        <v>537944</v>
      </c>
      <c r="M41" s="42">
        <v>582002</v>
      </c>
      <c r="N41" s="42">
        <v>1</v>
      </c>
      <c r="O41" s="44"/>
      <c r="P41" s="44"/>
      <c r="Q41" s="44"/>
      <c r="R41" s="27">
        <f t="shared" si="1"/>
        <v>0</v>
      </c>
      <c r="S41" s="28">
        <f t="shared" si="2"/>
        <v>0</v>
      </c>
      <c r="T41" s="44"/>
      <c r="U41" s="44"/>
      <c r="V41" s="27">
        <f t="shared" si="3"/>
        <v>0</v>
      </c>
      <c r="W41" s="28">
        <f t="shared" si="4"/>
        <v>0</v>
      </c>
    </row>
    <row r="42" spans="1:23" x14ac:dyDescent="0.25">
      <c r="A42" s="40">
        <v>495105</v>
      </c>
      <c r="B42" s="40" t="s">
        <v>975</v>
      </c>
      <c r="C42" s="41" t="s">
        <v>976</v>
      </c>
      <c r="D42" s="42" t="s">
        <v>14</v>
      </c>
      <c r="E42" s="42" t="s">
        <v>472</v>
      </c>
      <c r="F42" s="42" t="s">
        <v>963</v>
      </c>
      <c r="G42" s="42" t="s">
        <v>977</v>
      </c>
      <c r="H42" s="42" t="s">
        <v>963</v>
      </c>
      <c r="I42" s="42" t="s">
        <v>17</v>
      </c>
      <c r="J42" s="42" t="s">
        <v>18</v>
      </c>
      <c r="K42" s="43">
        <v>51</v>
      </c>
      <c r="L42" s="42">
        <v>536698</v>
      </c>
      <c r="M42" s="42">
        <v>587744</v>
      </c>
      <c r="N42" s="42">
        <v>1</v>
      </c>
      <c r="O42" s="44"/>
      <c r="P42" s="44"/>
      <c r="Q42" s="44"/>
      <c r="R42" s="27">
        <f t="shared" si="1"/>
        <v>0</v>
      </c>
      <c r="S42" s="28">
        <f t="shared" si="2"/>
        <v>0</v>
      </c>
      <c r="T42" s="44"/>
      <c r="U42" s="44"/>
      <c r="V42" s="27">
        <f t="shared" si="3"/>
        <v>0</v>
      </c>
      <c r="W42" s="28">
        <f t="shared" si="4"/>
        <v>0</v>
      </c>
    </row>
    <row r="43" spans="1:23" x14ac:dyDescent="0.25">
      <c r="A43" s="40">
        <v>495106</v>
      </c>
      <c r="B43" s="40" t="s">
        <v>978</v>
      </c>
      <c r="C43" s="41" t="s">
        <v>979</v>
      </c>
      <c r="D43" s="42" t="s">
        <v>14</v>
      </c>
      <c r="E43" s="42" t="s">
        <v>472</v>
      </c>
      <c r="F43" s="42" t="s">
        <v>963</v>
      </c>
      <c r="G43" s="42" t="s">
        <v>977</v>
      </c>
      <c r="H43" s="42" t="s">
        <v>963</v>
      </c>
      <c r="I43" s="42" t="s">
        <v>17</v>
      </c>
      <c r="J43" s="42" t="s">
        <v>18</v>
      </c>
      <c r="K43" s="43" t="s">
        <v>980</v>
      </c>
      <c r="L43" s="42">
        <v>536665</v>
      </c>
      <c r="M43" s="42">
        <v>587639</v>
      </c>
      <c r="N43" s="42">
        <v>1</v>
      </c>
      <c r="O43" s="44"/>
      <c r="P43" s="44"/>
      <c r="Q43" s="44"/>
      <c r="R43" s="27">
        <f t="shared" si="1"/>
        <v>0</v>
      </c>
      <c r="S43" s="28">
        <f t="shared" si="2"/>
        <v>0</v>
      </c>
      <c r="T43" s="44"/>
      <c r="U43" s="44"/>
      <c r="V43" s="27">
        <f t="shared" si="3"/>
        <v>0</v>
      </c>
      <c r="W43" s="28">
        <f t="shared" si="4"/>
        <v>0</v>
      </c>
    </row>
    <row r="44" spans="1:23" x14ac:dyDescent="0.25">
      <c r="A44" s="40">
        <v>495718</v>
      </c>
      <c r="B44" s="40" t="s">
        <v>1041</v>
      </c>
      <c r="C44" s="41" t="s">
        <v>1042</v>
      </c>
      <c r="D44" s="42" t="s">
        <v>14</v>
      </c>
      <c r="E44" s="42" t="s">
        <v>472</v>
      </c>
      <c r="F44" s="42" t="s">
        <v>1043</v>
      </c>
      <c r="G44" s="42" t="s">
        <v>1044</v>
      </c>
      <c r="H44" s="42" t="s">
        <v>1045</v>
      </c>
      <c r="I44" s="42" t="s">
        <v>17</v>
      </c>
      <c r="J44" s="42" t="s">
        <v>18</v>
      </c>
      <c r="K44" s="43">
        <v>23</v>
      </c>
      <c r="L44" s="42">
        <v>531790</v>
      </c>
      <c r="M44" s="42">
        <v>606714</v>
      </c>
      <c r="N44" s="42">
        <v>1</v>
      </c>
      <c r="O44" s="44"/>
      <c r="P44" s="44"/>
      <c r="Q44" s="44"/>
      <c r="R44" s="27">
        <f t="shared" si="1"/>
        <v>0</v>
      </c>
      <c r="S44" s="28">
        <f t="shared" si="2"/>
        <v>0</v>
      </c>
      <c r="T44" s="44"/>
      <c r="U44" s="44"/>
      <c r="V44" s="27">
        <f t="shared" si="3"/>
        <v>0</v>
      </c>
      <c r="W44" s="28">
        <f t="shared" si="4"/>
        <v>0</v>
      </c>
    </row>
    <row r="45" spans="1:23" x14ac:dyDescent="0.25">
      <c r="A45" s="40">
        <v>496580</v>
      </c>
      <c r="B45" s="40" t="s">
        <v>1046</v>
      </c>
      <c r="C45" s="41" t="s">
        <v>1047</v>
      </c>
      <c r="D45" s="42" t="s">
        <v>14</v>
      </c>
      <c r="E45" s="42" t="s">
        <v>472</v>
      </c>
      <c r="F45" s="42" t="s">
        <v>1043</v>
      </c>
      <c r="G45" s="42" t="s">
        <v>1048</v>
      </c>
      <c r="H45" s="42" t="s">
        <v>1043</v>
      </c>
      <c r="I45" s="42" t="s">
        <v>17</v>
      </c>
      <c r="J45" s="42" t="s">
        <v>18</v>
      </c>
      <c r="K45" s="43">
        <v>150</v>
      </c>
      <c r="L45" s="42">
        <v>524992</v>
      </c>
      <c r="M45" s="42">
        <v>608007</v>
      </c>
      <c r="N45" s="42">
        <v>1</v>
      </c>
      <c r="O45" s="44"/>
      <c r="P45" s="44"/>
      <c r="Q45" s="44"/>
      <c r="R45" s="27">
        <f t="shared" si="1"/>
        <v>0</v>
      </c>
      <c r="S45" s="28">
        <f t="shared" si="2"/>
        <v>0</v>
      </c>
      <c r="T45" s="44"/>
      <c r="U45" s="44"/>
      <c r="V45" s="27">
        <f t="shared" si="3"/>
        <v>0</v>
      </c>
      <c r="W45" s="28">
        <f t="shared" si="4"/>
        <v>0</v>
      </c>
    </row>
    <row r="46" spans="1:23" x14ac:dyDescent="0.25">
      <c r="A46" s="40">
        <v>483795</v>
      </c>
      <c r="B46" s="40" t="s">
        <v>1356</v>
      </c>
      <c r="C46" s="41" t="s">
        <v>1357</v>
      </c>
      <c r="D46" s="42" t="s">
        <v>14</v>
      </c>
      <c r="E46" s="42" t="s">
        <v>472</v>
      </c>
      <c r="F46" s="42" t="s">
        <v>494</v>
      </c>
      <c r="G46" s="42" t="s">
        <v>1355</v>
      </c>
      <c r="H46" s="42" t="s">
        <v>494</v>
      </c>
      <c r="I46" s="42" t="s">
        <v>1358</v>
      </c>
      <c r="J46" s="42" t="s">
        <v>1359</v>
      </c>
      <c r="K46" s="43">
        <v>28</v>
      </c>
      <c r="L46" s="42">
        <v>526648</v>
      </c>
      <c r="M46" s="42">
        <v>598456</v>
      </c>
      <c r="N46" s="42">
        <v>1</v>
      </c>
      <c r="O46" s="44"/>
      <c r="P46" s="44"/>
      <c r="Q46" s="44"/>
      <c r="R46" s="27">
        <f t="shared" si="1"/>
        <v>0</v>
      </c>
      <c r="S46" s="28">
        <f t="shared" si="2"/>
        <v>0</v>
      </c>
      <c r="T46" s="44"/>
      <c r="U46" s="44"/>
      <c r="V46" s="27">
        <f t="shared" si="3"/>
        <v>0</v>
      </c>
      <c r="W46" s="28">
        <f t="shared" si="4"/>
        <v>0</v>
      </c>
    </row>
    <row r="47" spans="1:23" x14ac:dyDescent="0.25">
      <c r="A47" s="40">
        <v>9632993</v>
      </c>
      <c r="B47" s="40" t="s">
        <v>1411</v>
      </c>
      <c r="C47" s="41" t="s">
        <v>1412</v>
      </c>
      <c r="D47" s="42" t="s">
        <v>14</v>
      </c>
      <c r="E47" s="42" t="s">
        <v>472</v>
      </c>
      <c r="F47" s="42" t="s">
        <v>632</v>
      </c>
      <c r="G47" s="42" t="s">
        <v>1413</v>
      </c>
      <c r="H47" s="42" t="s">
        <v>632</v>
      </c>
      <c r="I47" s="42" t="s">
        <v>1191</v>
      </c>
      <c r="J47" s="42" t="s">
        <v>1192</v>
      </c>
      <c r="K47" s="43">
        <v>1</v>
      </c>
      <c r="L47" s="42">
        <v>542787</v>
      </c>
      <c r="M47" s="42">
        <v>592453</v>
      </c>
      <c r="N47" s="42">
        <v>1</v>
      </c>
      <c r="O47" s="44"/>
      <c r="P47" s="44"/>
      <c r="Q47" s="44"/>
      <c r="R47" s="27">
        <f t="shared" si="1"/>
        <v>0</v>
      </c>
      <c r="S47" s="28">
        <f t="shared" si="2"/>
        <v>0</v>
      </c>
      <c r="T47" s="44"/>
      <c r="U47" s="44"/>
      <c r="V47" s="27">
        <f t="shared" si="3"/>
        <v>0</v>
      </c>
      <c r="W47" s="28">
        <f t="shared" si="4"/>
        <v>0</v>
      </c>
    </row>
    <row r="48" spans="1:23" x14ac:dyDescent="0.25">
      <c r="A48" s="40">
        <v>489223</v>
      </c>
      <c r="B48" s="40" t="s">
        <v>1414</v>
      </c>
      <c r="C48" s="41" t="s">
        <v>1415</v>
      </c>
      <c r="D48" s="42" t="s">
        <v>14</v>
      </c>
      <c r="E48" s="42" t="s">
        <v>472</v>
      </c>
      <c r="F48" s="42" t="s">
        <v>632</v>
      </c>
      <c r="G48" s="42" t="s">
        <v>1413</v>
      </c>
      <c r="H48" s="42" t="s">
        <v>632</v>
      </c>
      <c r="I48" s="42" t="s">
        <v>339</v>
      </c>
      <c r="J48" s="42" t="s">
        <v>340</v>
      </c>
      <c r="K48" s="43">
        <v>7</v>
      </c>
      <c r="L48" s="42">
        <v>543157</v>
      </c>
      <c r="M48" s="42">
        <v>592637</v>
      </c>
      <c r="N48" s="42">
        <v>1</v>
      </c>
      <c r="O48" s="44"/>
      <c r="P48" s="44"/>
      <c r="Q48" s="44"/>
      <c r="R48" s="27">
        <f t="shared" si="1"/>
        <v>0</v>
      </c>
      <c r="S48" s="28">
        <f t="shared" si="2"/>
        <v>0</v>
      </c>
      <c r="T48" s="44"/>
      <c r="U48" s="44"/>
      <c r="V48" s="27">
        <f t="shared" si="3"/>
        <v>0</v>
      </c>
      <c r="W48" s="28">
        <f t="shared" si="4"/>
        <v>0</v>
      </c>
    </row>
    <row r="49" spans="1:23" x14ac:dyDescent="0.25">
      <c r="A49" s="40">
        <v>491783</v>
      </c>
      <c r="B49" s="40" t="s">
        <v>1434</v>
      </c>
      <c r="C49" s="41" t="s">
        <v>1435</v>
      </c>
      <c r="D49" s="42" t="s">
        <v>14</v>
      </c>
      <c r="E49" s="42" t="s">
        <v>472</v>
      </c>
      <c r="F49" s="42" t="s">
        <v>705</v>
      </c>
      <c r="G49" s="42" t="s">
        <v>1431</v>
      </c>
      <c r="H49" s="42" t="s">
        <v>705</v>
      </c>
      <c r="I49" s="42" t="s">
        <v>1194</v>
      </c>
      <c r="J49" s="42" t="s">
        <v>1195</v>
      </c>
      <c r="K49" s="43">
        <v>2</v>
      </c>
      <c r="L49" s="42">
        <v>510668</v>
      </c>
      <c r="M49" s="42">
        <v>613689</v>
      </c>
      <c r="N49" s="42">
        <v>1</v>
      </c>
      <c r="O49" s="44"/>
      <c r="P49" s="44"/>
      <c r="Q49" s="44"/>
      <c r="R49" s="27">
        <f t="shared" si="1"/>
        <v>0</v>
      </c>
      <c r="S49" s="28">
        <f t="shared" si="2"/>
        <v>0</v>
      </c>
      <c r="T49" s="44"/>
      <c r="U49" s="44"/>
      <c r="V49" s="27">
        <f t="shared" si="3"/>
        <v>0</v>
      </c>
      <c r="W49" s="28">
        <f t="shared" si="4"/>
        <v>0</v>
      </c>
    </row>
  </sheetData>
  <sheetProtection algorithmName="SHA-512" hashValue="GQ0ZmfCfHGvCWHj7niTo9+7x9HRKYjgFS0mdEDrvCqDamZyZ55Auu845DLFGccnekBMKMWW+sOCfmQoACiOVsg==" saltValue="hFd3zeuDxGv1GUt+zEYIYQ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8"/>
  <sheetViews>
    <sheetView topLeftCell="I23" workbookViewId="0">
      <selection activeCell="I34" sqref="I34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1508</v>
      </c>
      <c r="B2" s="1">
        <f>M14</f>
        <v>23</v>
      </c>
      <c r="C2" s="1" t="str">
        <f>E16</f>
        <v>ŻNIŃSKI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ROUND(SUM(Q16:Q38)*60,2)</f>
        <v>0</v>
      </c>
      <c r="K4" s="2">
        <f>SUM(R16:R38)*60</f>
        <v>0</v>
      </c>
      <c r="L4" s="31">
        <f>SUM(S16:S38)*60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ROUND(SUM(U16:U38)*60,2)</f>
        <v>0</v>
      </c>
      <c r="K5" s="2">
        <f>SUM(V16:V38)*60</f>
        <v>0</v>
      </c>
      <c r="L5" s="31">
        <f>SUM(W16:W38)*60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23</v>
      </c>
      <c r="N14" s="24">
        <f>SUM(N16:N38)</f>
        <v>23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739784</v>
      </c>
      <c r="B16" s="40" t="s">
        <v>20</v>
      </c>
      <c r="C16" s="41" t="s">
        <v>21</v>
      </c>
      <c r="D16" s="42" t="s">
        <v>14</v>
      </c>
      <c r="E16" s="42" t="s">
        <v>15</v>
      </c>
      <c r="F16" s="42" t="s">
        <v>16</v>
      </c>
      <c r="G16" s="42" t="s">
        <v>22</v>
      </c>
      <c r="H16" s="42" t="s">
        <v>23</v>
      </c>
      <c r="I16" s="42" t="s">
        <v>24</v>
      </c>
      <c r="J16" s="42" t="s">
        <v>25</v>
      </c>
      <c r="K16" s="42">
        <v>5</v>
      </c>
      <c r="L16" s="42">
        <v>435278</v>
      </c>
      <c r="M16" s="42">
        <v>551114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740496</v>
      </c>
      <c r="B17" s="40" t="s">
        <v>123</v>
      </c>
      <c r="C17" s="41" t="s">
        <v>124</v>
      </c>
      <c r="D17" s="42" t="s">
        <v>14</v>
      </c>
      <c r="E17" s="42" t="s">
        <v>15</v>
      </c>
      <c r="F17" s="42" t="s">
        <v>121</v>
      </c>
      <c r="G17" s="42" t="s">
        <v>122</v>
      </c>
      <c r="H17" s="42" t="s">
        <v>121</v>
      </c>
      <c r="I17" s="42" t="s">
        <v>125</v>
      </c>
      <c r="J17" s="42" t="s">
        <v>126</v>
      </c>
      <c r="K17" s="42">
        <v>6</v>
      </c>
      <c r="L17" s="42">
        <v>416303</v>
      </c>
      <c r="M17" s="42">
        <v>545833</v>
      </c>
      <c r="N17" s="42">
        <v>1</v>
      </c>
      <c r="O17" s="44"/>
      <c r="P17" s="44"/>
      <c r="Q17" s="44"/>
      <c r="R17" s="27">
        <f t="shared" ref="R17:R38" si="1">ROUND(Q17*0.23,2)</f>
        <v>0</v>
      </c>
      <c r="S17" s="28">
        <f t="shared" ref="S17:S38" si="2">ROUND(SUM(Q17:R17),2)</f>
        <v>0</v>
      </c>
      <c r="T17" s="44"/>
      <c r="U17" s="44"/>
      <c r="V17" s="27">
        <f t="shared" ref="V17:V38" si="3">ROUND(U17*0.23,2)</f>
        <v>0</v>
      </c>
      <c r="W17" s="28">
        <f t="shared" ref="W17:W38" si="4">ROUND(SUM(U17:V17),2)</f>
        <v>0</v>
      </c>
    </row>
    <row r="18" spans="1:23" x14ac:dyDescent="0.25">
      <c r="A18" s="40">
        <v>740958</v>
      </c>
      <c r="B18" s="40" t="s">
        <v>127</v>
      </c>
      <c r="C18" s="41" t="s">
        <v>128</v>
      </c>
      <c r="D18" s="42" t="s">
        <v>14</v>
      </c>
      <c r="E18" s="42" t="s">
        <v>15</v>
      </c>
      <c r="F18" s="42" t="s">
        <v>121</v>
      </c>
      <c r="G18" s="42" t="s">
        <v>129</v>
      </c>
      <c r="H18" s="42" t="s">
        <v>130</v>
      </c>
      <c r="I18" s="42" t="s">
        <v>17</v>
      </c>
      <c r="J18" s="42" t="s">
        <v>18</v>
      </c>
      <c r="K18" s="42">
        <v>25</v>
      </c>
      <c r="L18" s="42">
        <v>423355</v>
      </c>
      <c r="M18" s="42">
        <v>545231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742744</v>
      </c>
      <c r="B19" s="40" t="s">
        <v>180</v>
      </c>
      <c r="C19" s="41" t="s">
        <v>181</v>
      </c>
      <c r="D19" s="42" t="s">
        <v>14</v>
      </c>
      <c r="E19" s="42" t="s">
        <v>15</v>
      </c>
      <c r="F19" s="42" t="s">
        <v>182</v>
      </c>
      <c r="G19" s="42" t="s">
        <v>183</v>
      </c>
      <c r="H19" s="42" t="s">
        <v>184</v>
      </c>
      <c r="I19" s="42" t="s">
        <v>17</v>
      </c>
      <c r="J19" s="42" t="s">
        <v>18</v>
      </c>
      <c r="K19" s="42">
        <v>26</v>
      </c>
      <c r="L19" s="42">
        <v>398159</v>
      </c>
      <c r="M19" s="42">
        <v>538311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742914</v>
      </c>
      <c r="B20" s="40" t="s">
        <v>185</v>
      </c>
      <c r="C20" s="41" t="s">
        <v>186</v>
      </c>
      <c r="D20" s="42" t="s">
        <v>14</v>
      </c>
      <c r="E20" s="42" t="s">
        <v>15</v>
      </c>
      <c r="F20" s="42" t="s">
        <v>182</v>
      </c>
      <c r="G20" s="42" t="s">
        <v>187</v>
      </c>
      <c r="H20" s="42" t="s">
        <v>188</v>
      </c>
      <c r="I20" s="42" t="s">
        <v>17</v>
      </c>
      <c r="J20" s="42" t="s">
        <v>18</v>
      </c>
      <c r="K20" s="42">
        <v>11</v>
      </c>
      <c r="L20" s="42">
        <v>402292</v>
      </c>
      <c r="M20" s="42">
        <v>539346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742938</v>
      </c>
      <c r="B21" s="40" t="s">
        <v>189</v>
      </c>
      <c r="C21" s="41" t="s">
        <v>190</v>
      </c>
      <c r="D21" s="42" t="s">
        <v>14</v>
      </c>
      <c r="E21" s="42" t="s">
        <v>15</v>
      </c>
      <c r="F21" s="42" t="s">
        <v>182</v>
      </c>
      <c r="G21" s="42" t="s">
        <v>191</v>
      </c>
      <c r="H21" s="42" t="s">
        <v>192</v>
      </c>
      <c r="I21" s="42" t="s">
        <v>17</v>
      </c>
      <c r="J21" s="42" t="s">
        <v>18</v>
      </c>
      <c r="K21" s="42">
        <v>57</v>
      </c>
      <c r="L21" s="42">
        <v>403891</v>
      </c>
      <c r="M21" s="42">
        <v>551237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744295</v>
      </c>
      <c r="B22" s="40" t="s">
        <v>259</v>
      </c>
      <c r="C22" s="41" t="s">
        <v>260</v>
      </c>
      <c r="D22" s="42" t="s">
        <v>14</v>
      </c>
      <c r="E22" s="42" t="s">
        <v>15</v>
      </c>
      <c r="F22" s="42" t="s">
        <v>261</v>
      </c>
      <c r="G22" s="42" t="s">
        <v>262</v>
      </c>
      <c r="H22" s="42" t="s">
        <v>263</v>
      </c>
      <c r="I22" s="42" t="s">
        <v>17</v>
      </c>
      <c r="J22" s="42" t="s">
        <v>18</v>
      </c>
      <c r="K22" s="42" t="s">
        <v>264</v>
      </c>
      <c r="L22" s="42">
        <v>425180</v>
      </c>
      <c r="M22" s="42">
        <v>561306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745748</v>
      </c>
      <c r="B23" s="40" t="s">
        <v>342</v>
      </c>
      <c r="C23" s="41" t="s">
        <v>343</v>
      </c>
      <c r="D23" s="42" t="s">
        <v>14</v>
      </c>
      <c r="E23" s="42" t="s">
        <v>15</v>
      </c>
      <c r="F23" s="42" t="s">
        <v>344</v>
      </c>
      <c r="G23" s="42" t="s">
        <v>345</v>
      </c>
      <c r="H23" s="42" t="s">
        <v>346</v>
      </c>
      <c r="I23" s="42" t="s">
        <v>17</v>
      </c>
      <c r="J23" s="42" t="s">
        <v>18</v>
      </c>
      <c r="K23" s="42">
        <v>20</v>
      </c>
      <c r="L23" s="42">
        <v>413886</v>
      </c>
      <c r="M23" s="42">
        <v>533154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746038</v>
      </c>
      <c r="B24" s="40" t="s">
        <v>347</v>
      </c>
      <c r="C24" s="41" t="s">
        <v>348</v>
      </c>
      <c r="D24" s="42" t="s">
        <v>14</v>
      </c>
      <c r="E24" s="42" t="s">
        <v>15</v>
      </c>
      <c r="F24" s="42" t="s">
        <v>344</v>
      </c>
      <c r="G24" s="42" t="s">
        <v>349</v>
      </c>
      <c r="H24" s="42" t="s">
        <v>350</v>
      </c>
      <c r="I24" s="42" t="s">
        <v>17</v>
      </c>
      <c r="J24" s="42" t="s">
        <v>18</v>
      </c>
      <c r="K24" s="42">
        <v>49</v>
      </c>
      <c r="L24" s="42">
        <v>410878</v>
      </c>
      <c r="M24" s="42">
        <v>534673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746793</v>
      </c>
      <c r="B25" s="40" t="s">
        <v>351</v>
      </c>
      <c r="C25" s="41" t="s">
        <v>352</v>
      </c>
      <c r="D25" s="42" t="s">
        <v>14</v>
      </c>
      <c r="E25" s="42" t="s">
        <v>15</v>
      </c>
      <c r="F25" s="42" t="s">
        <v>344</v>
      </c>
      <c r="G25" s="42" t="s">
        <v>353</v>
      </c>
      <c r="H25" s="42" t="s">
        <v>344</v>
      </c>
      <c r="I25" s="42" t="s">
        <v>48</v>
      </c>
      <c r="J25" s="42" t="s">
        <v>47</v>
      </c>
      <c r="K25" s="42">
        <v>7</v>
      </c>
      <c r="L25" s="42">
        <v>408951</v>
      </c>
      <c r="M25" s="42">
        <v>541101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749333</v>
      </c>
      <c r="B26" s="40" t="s">
        <v>453</v>
      </c>
      <c r="C26" s="41" t="s">
        <v>454</v>
      </c>
      <c r="D26" s="42" t="s">
        <v>14</v>
      </c>
      <c r="E26" s="42" t="s">
        <v>15</v>
      </c>
      <c r="F26" s="42" t="s">
        <v>455</v>
      </c>
      <c r="G26" s="42" t="s">
        <v>456</v>
      </c>
      <c r="H26" s="42" t="s">
        <v>457</v>
      </c>
      <c r="I26" s="42" t="s">
        <v>17</v>
      </c>
      <c r="J26" s="42" t="s">
        <v>18</v>
      </c>
      <c r="K26" s="42">
        <v>22</v>
      </c>
      <c r="L26" s="42">
        <v>411162</v>
      </c>
      <c r="M26" s="42">
        <v>550904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749565</v>
      </c>
      <c r="B27" s="40" t="s">
        <v>458</v>
      </c>
      <c r="C27" s="41" t="s">
        <v>459</v>
      </c>
      <c r="D27" s="42" t="s">
        <v>14</v>
      </c>
      <c r="E27" s="42" t="s">
        <v>15</v>
      </c>
      <c r="F27" s="42" t="s">
        <v>455</v>
      </c>
      <c r="G27" s="42" t="s">
        <v>460</v>
      </c>
      <c r="H27" s="42" t="s">
        <v>461</v>
      </c>
      <c r="I27" s="42" t="s">
        <v>17</v>
      </c>
      <c r="J27" s="42" t="s">
        <v>18</v>
      </c>
      <c r="K27" s="42">
        <v>61</v>
      </c>
      <c r="L27" s="42">
        <v>409223</v>
      </c>
      <c r="M27" s="42">
        <v>560370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749852</v>
      </c>
      <c r="B28" s="40" t="s">
        <v>462</v>
      </c>
      <c r="C28" s="41" t="s">
        <v>463</v>
      </c>
      <c r="D28" s="42" t="s">
        <v>14</v>
      </c>
      <c r="E28" s="42" t="s">
        <v>15</v>
      </c>
      <c r="F28" s="42" t="s">
        <v>455</v>
      </c>
      <c r="G28" s="42" t="s">
        <v>464</v>
      </c>
      <c r="H28" s="42" t="s">
        <v>465</v>
      </c>
      <c r="I28" s="42" t="s">
        <v>17</v>
      </c>
      <c r="J28" s="42" t="s">
        <v>18</v>
      </c>
      <c r="K28" s="42">
        <v>60</v>
      </c>
      <c r="L28" s="42">
        <v>404968</v>
      </c>
      <c r="M28" s="42">
        <v>558340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749970</v>
      </c>
      <c r="B29" s="40" t="s">
        <v>466</v>
      </c>
      <c r="C29" s="41" t="s">
        <v>467</v>
      </c>
      <c r="D29" s="42" t="s">
        <v>14</v>
      </c>
      <c r="E29" s="42" t="s">
        <v>15</v>
      </c>
      <c r="F29" s="42" t="s">
        <v>455</v>
      </c>
      <c r="G29" s="42" t="s">
        <v>468</v>
      </c>
      <c r="H29" s="42" t="s">
        <v>469</v>
      </c>
      <c r="I29" s="42" t="s">
        <v>17</v>
      </c>
      <c r="J29" s="42" t="s">
        <v>18</v>
      </c>
      <c r="K29" s="42">
        <v>20</v>
      </c>
      <c r="L29" s="42">
        <v>416477</v>
      </c>
      <c r="M29" s="42">
        <v>557512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738789</v>
      </c>
      <c r="B30" s="40" t="s">
        <v>1196</v>
      </c>
      <c r="C30" s="41" t="s">
        <v>1197</v>
      </c>
      <c r="D30" s="42" t="s">
        <v>14</v>
      </c>
      <c r="E30" s="42" t="s">
        <v>15</v>
      </c>
      <c r="F30" s="42" t="s">
        <v>16</v>
      </c>
      <c r="G30" s="42" t="s">
        <v>1198</v>
      </c>
      <c r="H30" s="42" t="s">
        <v>16</v>
      </c>
      <c r="I30" s="42" t="s">
        <v>1199</v>
      </c>
      <c r="J30" s="42" t="s">
        <v>1200</v>
      </c>
      <c r="K30" s="43">
        <v>13</v>
      </c>
      <c r="L30" s="42">
        <v>428942</v>
      </c>
      <c r="M30" s="42">
        <v>554784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738438</v>
      </c>
      <c r="B31" s="40" t="s">
        <v>1201</v>
      </c>
      <c r="C31" s="41" t="s">
        <v>1202</v>
      </c>
      <c r="D31" s="42" t="s">
        <v>14</v>
      </c>
      <c r="E31" s="42" t="s">
        <v>15</v>
      </c>
      <c r="F31" s="42" t="s">
        <v>16</v>
      </c>
      <c r="G31" s="42" t="s">
        <v>1198</v>
      </c>
      <c r="H31" s="42" t="s">
        <v>16</v>
      </c>
      <c r="I31" s="42" t="s">
        <v>1203</v>
      </c>
      <c r="J31" s="42" t="s">
        <v>1204</v>
      </c>
      <c r="K31" s="43">
        <v>8</v>
      </c>
      <c r="L31" s="42">
        <v>428937</v>
      </c>
      <c r="M31" s="42">
        <v>555887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738741</v>
      </c>
      <c r="B32" s="40" t="s">
        <v>1205</v>
      </c>
      <c r="C32" s="41" t="s">
        <v>1206</v>
      </c>
      <c r="D32" s="42" t="s">
        <v>14</v>
      </c>
      <c r="E32" s="42" t="s">
        <v>15</v>
      </c>
      <c r="F32" s="42" t="s">
        <v>16</v>
      </c>
      <c r="G32" s="42" t="s">
        <v>1198</v>
      </c>
      <c r="H32" s="42" t="s">
        <v>16</v>
      </c>
      <c r="I32" s="42" t="s">
        <v>1207</v>
      </c>
      <c r="J32" s="42" t="s">
        <v>1208</v>
      </c>
      <c r="K32" s="43">
        <v>1</v>
      </c>
      <c r="L32" s="42">
        <v>428634</v>
      </c>
      <c r="M32" s="42">
        <v>555170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742157</v>
      </c>
      <c r="B33" s="40" t="s">
        <v>1225</v>
      </c>
      <c r="C33" s="41" t="s">
        <v>1226</v>
      </c>
      <c r="D33" s="42" t="s">
        <v>14</v>
      </c>
      <c r="E33" s="42" t="s">
        <v>15</v>
      </c>
      <c r="F33" s="42" t="s">
        <v>182</v>
      </c>
      <c r="G33" s="42" t="s">
        <v>1227</v>
      </c>
      <c r="H33" s="42" t="s">
        <v>182</v>
      </c>
      <c r="I33" s="42" t="s">
        <v>1216</v>
      </c>
      <c r="J33" s="42" t="s">
        <v>1217</v>
      </c>
      <c r="K33" s="43">
        <v>30</v>
      </c>
      <c r="L33" s="42">
        <v>398547</v>
      </c>
      <c r="M33" s="42">
        <v>544603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741906</v>
      </c>
      <c r="B34" s="40" t="s">
        <v>1228</v>
      </c>
      <c r="C34" s="41" t="s">
        <v>1229</v>
      </c>
      <c r="D34" s="42" t="s">
        <v>14</v>
      </c>
      <c r="E34" s="42" t="s">
        <v>15</v>
      </c>
      <c r="F34" s="42" t="s">
        <v>182</v>
      </c>
      <c r="G34" s="42" t="s">
        <v>1227</v>
      </c>
      <c r="H34" s="42" t="s">
        <v>182</v>
      </c>
      <c r="I34" s="42" t="s">
        <v>48</v>
      </c>
      <c r="J34" s="42" t="s">
        <v>47</v>
      </c>
      <c r="K34" s="43">
        <v>8</v>
      </c>
      <c r="L34" s="42">
        <v>398299</v>
      </c>
      <c r="M34" s="42">
        <v>544671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749020</v>
      </c>
      <c r="B35" s="40" t="s">
        <v>1331</v>
      </c>
      <c r="C35" s="41" t="s">
        <v>1332</v>
      </c>
      <c r="D35" s="42" t="s">
        <v>14</v>
      </c>
      <c r="E35" s="42" t="s">
        <v>15</v>
      </c>
      <c r="F35" s="42" t="s">
        <v>455</v>
      </c>
      <c r="G35" s="42" t="s">
        <v>1328</v>
      </c>
      <c r="H35" s="42" t="s">
        <v>455</v>
      </c>
      <c r="I35" s="42" t="s">
        <v>1333</v>
      </c>
      <c r="J35" s="42" t="s">
        <v>1334</v>
      </c>
      <c r="K35" s="43">
        <v>33</v>
      </c>
      <c r="L35" s="42">
        <v>416175</v>
      </c>
      <c r="M35" s="42">
        <v>555058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749145</v>
      </c>
      <c r="B36" s="40" t="s">
        <v>1343</v>
      </c>
      <c r="C36" s="41" t="s">
        <v>1344</v>
      </c>
      <c r="D36" s="42" t="s">
        <v>14</v>
      </c>
      <c r="E36" s="42" t="s">
        <v>15</v>
      </c>
      <c r="F36" s="42" t="s">
        <v>455</v>
      </c>
      <c r="G36" s="42" t="s">
        <v>1328</v>
      </c>
      <c r="H36" s="42" t="s">
        <v>455</v>
      </c>
      <c r="I36" s="42" t="s">
        <v>1345</v>
      </c>
      <c r="J36" s="42" t="s">
        <v>1346</v>
      </c>
      <c r="K36" s="43">
        <v>17</v>
      </c>
      <c r="L36" s="42">
        <v>413105</v>
      </c>
      <c r="M36" s="42">
        <v>554193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748125</v>
      </c>
      <c r="B37" s="40" t="s">
        <v>1347</v>
      </c>
      <c r="C37" s="41" t="s">
        <v>1348</v>
      </c>
      <c r="D37" s="42" t="s">
        <v>14</v>
      </c>
      <c r="E37" s="42" t="s">
        <v>15</v>
      </c>
      <c r="F37" s="42" t="s">
        <v>455</v>
      </c>
      <c r="G37" s="42" t="s">
        <v>1328</v>
      </c>
      <c r="H37" s="42" t="s">
        <v>455</v>
      </c>
      <c r="I37" s="42" t="s">
        <v>48</v>
      </c>
      <c r="J37" s="42" t="s">
        <v>47</v>
      </c>
      <c r="K37" s="43">
        <v>4</v>
      </c>
      <c r="L37" s="42">
        <v>414308</v>
      </c>
      <c r="M37" s="42">
        <v>554141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749167</v>
      </c>
      <c r="B38" s="40" t="s">
        <v>1349</v>
      </c>
      <c r="C38" s="41" t="s">
        <v>1350</v>
      </c>
      <c r="D38" s="42" t="s">
        <v>14</v>
      </c>
      <c r="E38" s="42" t="s">
        <v>15</v>
      </c>
      <c r="F38" s="42" t="s">
        <v>455</v>
      </c>
      <c r="G38" s="42" t="s">
        <v>1328</v>
      </c>
      <c r="H38" s="42" t="s">
        <v>455</v>
      </c>
      <c r="I38" s="42" t="s">
        <v>1351</v>
      </c>
      <c r="J38" s="42" t="s">
        <v>1352</v>
      </c>
      <c r="K38" s="43">
        <v>18</v>
      </c>
      <c r="L38" s="42">
        <v>414104</v>
      </c>
      <c r="M38" s="42">
        <v>554412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</sheetData>
  <sheetProtection algorithmName="SHA-512" hashValue="0qfL+xICIm2ULF7SaGFwMPEShZo4CglAuY3v9KNTwCx0Q2sMw4ChUnwxXFw2uFhvwenoX6oHwvtQ2e+TN08noQ==" saltValue="xKk0hnROKzO0iN/j2VmMyg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"/>
  <sheetViews>
    <sheetView topLeftCell="K10" workbookViewId="0">
      <selection activeCell="P15" sqref="P15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1406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1514</v>
      </c>
      <c r="B2" s="1">
        <f>M14</f>
        <v>4</v>
      </c>
      <c r="C2" s="1" t="str">
        <f>E16</f>
        <v>ŻNIŃSKI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ROUND(SUM(Q16:Q19)*60,2)</f>
        <v>0</v>
      </c>
      <c r="K4" s="2">
        <f>SUM(R16:R19)*60</f>
        <v>0</v>
      </c>
      <c r="L4" s="31">
        <f>SUM(S16:S19)*60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ROUND(SUM(U16:U19)*60,2)</f>
        <v>0</v>
      </c>
      <c r="K5" s="2">
        <f>SUM(V16:V19)*60</f>
        <v>0</v>
      </c>
      <c r="L5" s="31">
        <f>SUM(W16:W19)*60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4</v>
      </c>
      <c r="N14" s="24">
        <f>SUM(N16:N19)</f>
        <v>4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747526</v>
      </c>
      <c r="B16" s="40" t="s">
        <v>1326</v>
      </c>
      <c r="C16" s="41" t="s">
        <v>1327</v>
      </c>
      <c r="D16" s="42" t="s">
        <v>14</v>
      </c>
      <c r="E16" s="42" t="s">
        <v>15</v>
      </c>
      <c r="F16" s="42" t="s">
        <v>455</v>
      </c>
      <c r="G16" s="42" t="s">
        <v>1328</v>
      </c>
      <c r="H16" s="42" t="s">
        <v>455</v>
      </c>
      <c r="I16" s="42" t="s">
        <v>1329</v>
      </c>
      <c r="J16" s="42" t="s">
        <v>1330</v>
      </c>
      <c r="K16" s="43">
        <v>14</v>
      </c>
      <c r="L16" s="42">
        <v>413509</v>
      </c>
      <c r="M16" s="42">
        <v>554775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749062</v>
      </c>
      <c r="B17" s="40" t="s">
        <v>1335</v>
      </c>
      <c r="C17" s="41" t="s">
        <v>1336</v>
      </c>
      <c r="D17" s="42" t="s">
        <v>14</v>
      </c>
      <c r="E17" s="42" t="s">
        <v>15</v>
      </c>
      <c r="F17" s="42" t="s">
        <v>455</v>
      </c>
      <c r="G17" s="42" t="s">
        <v>1328</v>
      </c>
      <c r="H17" s="42" t="s">
        <v>455</v>
      </c>
      <c r="I17" s="42" t="s">
        <v>207</v>
      </c>
      <c r="J17" s="42" t="s">
        <v>208</v>
      </c>
      <c r="K17" s="43">
        <v>32</v>
      </c>
      <c r="L17" s="42">
        <v>413758</v>
      </c>
      <c r="M17" s="42">
        <v>554986</v>
      </c>
      <c r="N17" s="42">
        <v>1</v>
      </c>
      <c r="O17" s="44"/>
      <c r="P17" s="44"/>
      <c r="Q17" s="44"/>
      <c r="R17" s="27">
        <f t="shared" ref="R17:R19" si="1">ROUND(Q17*0.23,2)</f>
        <v>0</v>
      </c>
      <c r="S17" s="28">
        <f t="shared" ref="S17:S19" si="2">ROUND(SUM(Q17:R17),2)</f>
        <v>0</v>
      </c>
      <c r="T17" s="44"/>
      <c r="U17" s="44"/>
      <c r="V17" s="27">
        <f t="shared" ref="V17:V19" si="3">ROUND(U17*0.23,2)</f>
        <v>0</v>
      </c>
      <c r="W17" s="28">
        <f t="shared" ref="W17:W19" si="4">ROUND(SUM(U17:V17),2)</f>
        <v>0</v>
      </c>
    </row>
    <row r="18" spans="1:23" x14ac:dyDescent="0.25">
      <c r="A18" s="40">
        <v>747497</v>
      </c>
      <c r="B18" s="40" t="s">
        <v>1337</v>
      </c>
      <c r="C18" s="41" t="s">
        <v>1338</v>
      </c>
      <c r="D18" s="42" t="s">
        <v>14</v>
      </c>
      <c r="E18" s="42" t="s">
        <v>15</v>
      </c>
      <c r="F18" s="42" t="s">
        <v>455</v>
      </c>
      <c r="G18" s="42" t="s">
        <v>1328</v>
      </c>
      <c r="H18" s="42" t="s">
        <v>455</v>
      </c>
      <c r="I18" s="42" t="s">
        <v>1339</v>
      </c>
      <c r="J18" s="42" t="s">
        <v>1340</v>
      </c>
      <c r="K18" s="43">
        <v>19</v>
      </c>
      <c r="L18" s="42">
        <v>413394</v>
      </c>
      <c r="M18" s="42">
        <v>554923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749115</v>
      </c>
      <c r="B19" s="40" t="s">
        <v>1341</v>
      </c>
      <c r="C19" s="41" t="s">
        <v>1342</v>
      </c>
      <c r="D19" s="42" t="s">
        <v>14</v>
      </c>
      <c r="E19" s="42" t="s">
        <v>15</v>
      </c>
      <c r="F19" s="42" t="s">
        <v>455</v>
      </c>
      <c r="G19" s="42" t="s">
        <v>1328</v>
      </c>
      <c r="H19" s="42" t="s">
        <v>455</v>
      </c>
      <c r="I19" s="42" t="s">
        <v>1324</v>
      </c>
      <c r="J19" s="42" t="s">
        <v>1325</v>
      </c>
      <c r="K19" s="43">
        <v>1</v>
      </c>
      <c r="L19" s="42">
        <v>413965</v>
      </c>
      <c r="M19" s="42">
        <v>554149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</sheetData>
  <sheetProtection algorithmName="SHA-512" hashValue="Pto84EL8CqkX3PGMiZ1LTV4Z+ycGJC1mvoclTMjING8iIhsxqBDLMixUxGf8oXdDOfDFUxMh37TXVJSwdTX2Gw==" saltValue="5kdNr08G7j6ronSOx0wKh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topLeftCell="G12" workbookViewId="0">
      <selection activeCell="L21" sqref="L21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1507</v>
      </c>
      <c r="B2" s="1">
        <f>M14</f>
        <v>12</v>
      </c>
      <c r="C2" s="1" t="str">
        <f>E16</f>
        <v>WĄBRZESKI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ROUND(SUM(Q16:Q27)*60,2)</f>
        <v>0</v>
      </c>
      <c r="K4" s="2">
        <f>SUM(R16:R27)*60</f>
        <v>0</v>
      </c>
      <c r="L4" s="31">
        <f>SUM(S16:S27)*60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ROUND(SUM(U16:U27)*60,2)</f>
        <v>0</v>
      </c>
      <c r="K5" s="2">
        <f>SUM(V16:V27)*60</f>
        <v>0</v>
      </c>
      <c r="L5" s="31">
        <f>SUM(W16:W27)*60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12</v>
      </c>
      <c r="N14" s="24">
        <f>SUM(N16:N27)</f>
        <v>12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709085</v>
      </c>
      <c r="B16" s="40" t="s">
        <v>586</v>
      </c>
      <c r="C16" s="41" t="s">
        <v>587</v>
      </c>
      <c r="D16" s="42" t="s">
        <v>14</v>
      </c>
      <c r="E16" s="42" t="s">
        <v>588</v>
      </c>
      <c r="F16" s="42" t="s">
        <v>589</v>
      </c>
      <c r="G16" s="42" t="s">
        <v>590</v>
      </c>
      <c r="H16" s="42" t="s">
        <v>589</v>
      </c>
      <c r="I16" s="42" t="s">
        <v>17</v>
      </c>
      <c r="J16" s="42" t="s">
        <v>18</v>
      </c>
      <c r="K16" s="43">
        <v>127</v>
      </c>
      <c r="L16" s="42">
        <v>506435</v>
      </c>
      <c r="M16" s="42">
        <v>599200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709046</v>
      </c>
      <c r="B17" s="40" t="s">
        <v>591</v>
      </c>
      <c r="C17" s="41" t="s">
        <v>592</v>
      </c>
      <c r="D17" s="42" t="s">
        <v>14</v>
      </c>
      <c r="E17" s="42" t="s">
        <v>588</v>
      </c>
      <c r="F17" s="42" t="s">
        <v>589</v>
      </c>
      <c r="G17" s="42" t="s">
        <v>590</v>
      </c>
      <c r="H17" s="42" t="s">
        <v>589</v>
      </c>
      <c r="I17" s="42" t="s">
        <v>17</v>
      </c>
      <c r="J17" s="42" t="s">
        <v>18</v>
      </c>
      <c r="K17" s="43">
        <v>40</v>
      </c>
      <c r="L17" s="42">
        <v>506179</v>
      </c>
      <c r="M17" s="42">
        <v>599006</v>
      </c>
      <c r="N17" s="42">
        <v>1</v>
      </c>
      <c r="O17" s="44"/>
      <c r="P17" s="44"/>
      <c r="Q17" s="44"/>
      <c r="R17" s="27">
        <f t="shared" ref="R17:R27" si="1">ROUND(Q17*0.23,2)</f>
        <v>0</v>
      </c>
      <c r="S17" s="28">
        <f t="shared" ref="S17:S27" si="2">ROUND(SUM(Q17:R17),2)</f>
        <v>0</v>
      </c>
      <c r="T17" s="44"/>
      <c r="U17" s="44"/>
      <c r="V17" s="27">
        <f t="shared" ref="V17:V27" si="3">ROUND(U17*0.23,2)</f>
        <v>0</v>
      </c>
      <c r="W17" s="28">
        <f t="shared" ref="W17:W27" si="4">ROUND(SUM(U17:V17),2)</f>
        <v>0</v>
      </c>
    </row>
    <row r="18" spans="1:23" x14ac:dyDescent="0.25">
      <c r="A18" s="40">
        <v>709305</v>
      </c>
      <c r="B18" s="40" t="s">
        <v>593</v>
      </c>
      <c r="C18" s="41" t="s">
        <v>594</v>
      </c>
      <c r="D18" s="42" t="s">
        <v>14</v>
      </c>
      <c r="E18" s="42" t="s">
        <v>588</v>
      </c>
      <c r="F18" s="42" t="s">
        <v>589</v>
      </c>
      <c r="G18" s="42" t="s">
        <v>595</v>
      </c>
      <c r="H18" s="42" t="s">
        <v>596</v>
      </c>
      <c r="I18" s="42" t="s">
        <v>17</v>
      </c>
      <c r="J18" s="42" t="s">
        <v>18</v>
      </c>
      <c r="K18" s="43">
        <v>6</v>
      </c>
      <c r="L18" s="42">
        <v>507917</v>
      </c>
      <c r="M18" s="42">
        <v>594671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709681</v>
      </c>
      <c r="B19" s="40" t="s">
        <v>597</v>
      </c>
      <c r="C19" s="41" t="s">
        <v>598</v>
      </c>
      <c r="D19" s="42" t="s">
        <v>14</v>
      </c>
      <c r="E19" s="42" t="s">
        <v>588</v>
      </c>
      <c r="F19" s="42" t="s">
        <v>589</v>
      </c>
      <c r="G19" s="42" t="s">
        <v>599</v>
      </c>
      <c r="H19" s="42" t="s">
        <v>600</v>
      </c>
      <c r="I19" s="42" t="s">
        <v>17</v>
      </c>
      <c r="J19" s="42" t="s">
        <v>18</v>
      </c>
      <c r="K19" s="43">
        <v>2</v>
      </c>
      <c r="L19" s="42">
        <v>501299</v>
      </c>
      <c r="M19" s="42">
        <v>595281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9633161</v>
      </c>
      <c r="B20" s="40" t="s">
        <v>892</v>
      </c>
      <c r="C20" s="41" t="s">
        <v>893</v>
      </c>
      <c r="D20" s="42" t="s">
        <v>14</v>
      </c>
      <c r="E20" s="42" t="s">
        <v>588</v>
      </c>
      <c r="F20" s="42" t="s">
        <v>894</v>
      </c>
      <c r="G20" s="42" t="s">
        <v>895</v>
      </c>
      <c r="H20" s="42" t="s">
        <v>896</v>
      </c>
      <c r="I20" s="42" t="s">
        <v>17</v>
      </c>
      <c r="J20" s="42" t="s">
        <v>18</v>
      </c>
      <c r="K20" s="43" t="s">
        <v>897</v>
      </c>
      <c r="L20" s="42">
        <v>489462</v>
      </c>
      <c r="M20" s="42">
        <v>606196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9633160</v>
      </c>
      <c r="B21" s="40" t="s">
        <v>898</v>
      </c>
      <c r="C21" s="41" t="s">
        <v>899</v>
      </c>
      <c r="D21" s="42" t="s">
        <v>14</v>
      </c>
      <c r="E21" s="42" t="s">
        <v>588</v>
      </c>
      <c r="F21" s="42" t="s">
        <v>894</v>
      </c>
      <c r="G21" s="42" t="s">
        <v>900</v>
      </c>
      <c r="H21" s="42" t="s">
        <v>894</v>
      </c>
      <c r="I21" s="42" t="s">
        <v>17</v>
      </c>
      <c r="J21" s="42" t="s">
        <v>18</v>
      </c>
      <c r="K21" s="43" t="s">
        <v>897</v>
      </c>
      <c r="L21" s="42">
        <v>485174</v>
      </c>
      <c r="M21" s="42">
        <v>603516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9633159</v>
      </c>
      <c r="B22" s="40" t="s">
        <v>901</v>
      </c>
      <c r="C22" s="41" t="s">
        <v>902</v>
      </c>
      <c r="D22" s="42" t="s">
        <v>14</v>
      </c>
      <c r="E22" s="42" t="s">
        <v>588</v>
      </c>
      <c r="F22" s="42" t="s">
        <v>894</v>
      </c>
      <c r="G22" s="42" t="s">
        <v>903</v>
      </c>
      <c r="H22" s="42" t="s">
        <v>904</v>
      </c>
      <c r="I22" s="42" t="s">
        <v>17</v>
      </c>
      <c r="J22" s="42" t="s">
        <v>18</v>
      </c>
      <c r="K22" s="43" t="s">
        <v>897</v>
      </c>
      <c r="L22" s="42">
        <v>486873</v>
      </c>
      <c r="M22" s="42">
        <v>611313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9633157</v>
      </c>
      <c r="B23" s="40" t="s">
        <v>995</v>
      </c>
      <c r="C23" s="41" t="s">
        <v>996</v>
      </c>
      <c r="D23" s="42" t="s">
        <v>14</v>
      </c>
      <c r="E23" s="42" t="s">
        <v>588</v>
      </c>
      <c r="F23" s="42" t="s">
        <v>997</v>
      </c>
      <c r="G23" s="42" t="s">
        <v>998</v>
      </c>
      <c r="H23" s="42" t="s">
        <v>999</v>
      </c>
      <c r="I23" s="42" t="s">
        <v>17</v>
      </c>
      <c r="J23" s="42" t="s">
        <v>18</v>
      </c>
      <c r="K23" s="43">
        <v>28</v>
      </c>
      <c r="L23" s="42">
        <v>492647</v>
      </c>
      <c r="M23" s="42">
        <v>604030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712171</v>
      </c>
      <c r="B24" s="40" t="s">
        <v>1000</v>
      </c>
      <c r="C24" s="41" t="s">
        <v>1001</v>
      </c>
      <c r="D24" s="42" t="s">
        <v>14</v>
      </c>
      <c r="E24" s="42" t="s">
        <v>588</v>
      </c>
      <c r="F24" s="42" t="s">
        <v>997</v>
      </c>
      <c r="G24" s="42" t="s">
        <v>1002</v>
      </c>
      <c r="H24" s="42" t="s">
        <v>1003</v>
      </c>
      <c r="I24" s="42" t="s">
        <v>17</v>
      </c>
      <c r="J24" s="42" t="s">
        <v>18</v>
      </c>
      <c r="K24" s="43">
        <v>143</v>
      </c>
      <c r="L24" s="42">
        <v>496208</v>
      </c>
      <c r="M24" s="42">
        <v>607083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712646</v>
      </c>
      <c r="B25" s="40" t="s">
        <v>1004</v>
      </c>
      <c r="C25" s="41" t="s">
        <v>1005</v>
      </c>
      <c r="D25" s="42" t="s">
        <v>14</v>
      </c>
      <c r="E25" s="42" t="s">
        <v>588</v>
      </c>
      <c r="F25" s="42" t="s">
        <v>997</v>
      </c>
      <c r="G25" s="42" t="s">
        <v>1006</v>
      </c>
      <c r="H25" s="42" t="s">
        <v>1007</v>
      </c>
      <c r="I25" s="42" t="s">
        <v>17</v>
      </c>
      <c r="J25" s="42" t="s">
        <v>18</v>
      </c>
      <c r="K25" s="43">
        <v>3</v>
      </c>
      <c r="L25" s="42">
        <v>499680</v>
      </c>
      <c r="M25" s="42">
        <v>602116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713269</v>
      </c>
      <c r="B26" s="40" t="s">
        <v>1008</v>
      </c>
      <c r="C26" s="41" t="s">
        <v>1009</v>
      </c>
      <c r="D26" s="42" t="s">
        <v>14</v>
      </c>
      <c r="E26" s="42" t="s">
        <v>588</v>
      </c>
      <c r="F26" s="42" t="s">
        <v>997</v>
      </c>
      <c r="G26" s="42" t="s">
        <v>1010</v>
      </c>
      <c r="H26" s="42" t="s">
        <v>1011</v>
      </c>
      <c r="I26" s="42" t="s">
        <v>48</v>
      </c>
      <c r="J26" s="42" t="s">
        <v>47</v>
      </c>
      <c r="K26" s="43">
        <v>4</v>
      </c>
      <c r="L26" s="42">
        <v>488090</v>
      </c>
      <c r="M26" s="42">
        <v>596370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713897</v>
      </c>
      <c r="B27" s="40" t="s">
        <v>1012</v>
      </c>
      <c r="C27" s="41" t="s">
        <v>1013</v>
      </c>
      <c r="D27" s="42" t="s">
        <v>14</v>
      </c>
      <c r="E27" s="42" t="s">
        <v>588</v>
      </c>
      <c r="F27" s="42" t="s">
        <v>997</v>
      </c>
      <c r="G27" s="42" t="s">
        <v>1014</v>
      </c>
      <c r="H27" s="42" t="s">
        <v>1015</v>
      </c>
      <c r="I27" s="42" t="s">
        <v>17</v>
      </c>
      <c r="J27" s="42" t="s">
        <v>18</v>
      </c>
      <c r="K27" s="43">
        <v>56</v>
      </c>
      <c r="L27" s="42">
        <v>496445</v>
      </c>
      <c r="M27" s="42">
        <v>593608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</sheetData>
  <sheetProtection algorithmName="SHA-512" hashValue="RBHeKa6QaHvMnQ3loX2S/9pUD5Fv7g+HtUbwxUB5U3wET/N/74EwSQ2AXfN7H6Wkpnu2VF5K1Yn/Y1z6ku/cIg==" saltValue="BbzEk9uneBJ+ErQnotCaM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2"/>
  <sheetViews>
    <sheetView topLeftCell="G12" workbookViewId="0">
      <selection activeCell="L20" sqref="L20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1513</v>
      </c>
      <c r="B2" s="1">
        <f>M14</f>
        <v>7</v>
      </c>
      <c r="C2" s="1" t="str">
        <f>E16</f>
        <v>WĄBRZESKI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ROUND(SUM(Q16:Q22)*60,2)</f>
        <v>0</v>
      </c>
      <c r="K4" s="2">
        <f>SUM(R16:R22)*60</f>
        <v>0</v>
      </c>
      <c r="L4" s="31">
        <f>SUM(S16:S22)*60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ROUND(SUM(U16:U22)*60,2)</f>
        <v>0</v>
      </c>
      <c r="K5" s="2">
        <f>SUM(V16:V22)*60</f>
        <v>0</v>
      </c>
      <c r="L5" s="31">
        <f>SUM(W16:W22)*60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7</v>
      </c>
      <c r="N14" s="24">
        <f>SUM(N16:N22)</f>
        <v>7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710142</v>
      </c>
      <c r="B16" s="40" t="s">
        <v>747</v>
      </c>
      <c r="C16" s="41" t="s">
        <v>748</v>
      </c>
      <c r="D16" s="42" t="s">
        <v>14</v>
      </c>
      <c r="E16" s="42" t="s">
        <v>588</v>
      </c>
      <c r="F16" s="42" t="s">
        <v>749</v>
      </c>
      <c r="G16" s="42" t="s">
        <v>750</v>
      </c>
      <c r="H16" s="42" t="s">
        <v>749</v>
      </c>
      <c r="I16" s="42" t="s">
        <v>48</v>
      </c>
      <c r="J16" s="42" t="s">
        <v>47</v>
      </c>
      <c r="K16" s="43">
        <v>6</v>
      </c>
      <c r="L16" s="42">
        <v>504679</v>
      </c>
      <c r="M16" s="42">
        <v>606907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707437</v>
      </c>
      <c r="B17" s="40" t="s">
        <v>1462</v>
      </c>
      <c r="C17" s="41" t="s">
        <v>1463</v>
      </c>
      <c r="D17" s="42" t="s">
        <v>14</v>
      </c>
      <c r="E17" s="42" t="s">
        <v>588</v>
      </c>
      <c r="F17" s="42" t="s">
        <v>997</v>
      </c>
      <c r="G17" s="42" t="s">
        <v>1464</v>
      </c>
      <c r="H17" s="42" t="s">
        <v>997</v>
      </c>
      <c r="I17" s="42" t="s">
        <v>1317</v>
      </c>
      <c r="J17" s="42" t="s">
        <v>1318</v>
      </c>
      <c r="K17" s="43">
        <v>1</v>
      </c>
      <c r="L17" s="42">
        <v>496321</v>
      </c>
      <c r="M17" s="42">
        <v>602289</v>
      </c>
      <c r="N17" s="42">
        <v>1</v>
      </c>
      <c r="O17" s="44"/>
      <c r="P17" s="44"/>
      <c r="Q17" s="44"/>
      <c r="R17" s="27">
        <f t="shared" ref="R17:R22" si="1">ROUND(Q17*0.23,2)</f>
        <v>0</v>
      </c>
      <c r="S17" s="28">
        <f t="shared" ref="S17:S22" si="2">ROUND(SUM(Q17:R17),2)</f>
        <v>0</v>
      </c>
      <c r="T17" s="44"/>
      <c r="U17" s="44"/>
      <c r="V17" s="27">
        <f t="shared" ref="V17:V22" si="3">ROUND(U17*0.23,2)</f>
        <v>0</v>
      </c>
      <c r="W17" s="28">
        <f t="shared" ref="W17:W22" si="4">ROUND(SUM(U17:V17),2)</f>
        <v>0</v>
      </c>
    </row>
    <row r="18" spans="1:23" x14ac:dyDescent="0.25">
      <c r="A18" s="40">
        <v>707709</v>
      </c>
      <c r="B18" s="40" t="s">
        <v>1465</v>
      </c>
      <c r="C18" s="41" t="s">
        <v>1466</v>
      </c>
      <c r="D18" s="42" t="s">
        <v>14</v>
      </c>
      <c r="E18" s="42" t="s">
        <v>588</v>
      </c>
      <c r="F18" s="42" t="s">
        <v>997</v>
      </c>
      <c r="G18" s="42" t="s">
        <v>1464</v>
      </c>
      <c r="H18" s="42" t="s">
        <v>997</v>
      </c>
      <c r="I18" s="42" t="s">
        <v>1317</v>
      </c>
      <c r="J18" s="42" t="s">
        <v>1318</v>
      </c>
      <c r="K18" s="43">
        <v>3</v>
      </c>
      <c r="L18" s="42">
        <v>496396</v>
      </c>
      <c r="M18" s="42">
        <v>602293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708848</v>
      </c>
      <c r="B19" s="40" t="s">
        <v>1467</v>
      </c>
      <c r="C19" s="41" t="s">
        <v>1468</v>
      </c>
      <c r="D19" s="42" t="s">
        <v>14</v>
      </c>
      <c r="E19" s="42" t="s">
        <v>588</v>
      </c>
      <c r="F19" s="42" t="s">
        <v>997</v>
      </c>
      <c r="G19" s="42" t="s">
        <v>1464</v>
      </c>
      <c r="H19" s="42" t="s">
        <v>997</v>
      </c>
      <c r="I19" s="42" t="s">
        <v>1469</v>
      </c>
      <c r="J19" s="42" t="s">
        <v>1470</v>
      </c>
      <c r="K19" s="43">
        <v>11</v>
      </c>
      <c r="L19" s="42">
        <v>496483</v>
      </c>
      <c r="M19" s="42">
        <v>601442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708856</v>
      </c>
      <c r="B20" s="40" t="s">
        <v>1471</v>
      </c>
      <c r="C20" s="41" t="s">
        <v>1472</v>
      </c>
      <c r="D20" s="42" t="s">
        <v>14</v>
      </c>
      <c r="E20" s="42" t="s">
        <v>588</v>
      </c>
      <c r="F20" s="42" t="s">
        <v>997</v>
      </c>
      <c r="G20" s="42" t="s">
        <v>1464</v>
      </c>
      <c r="H20" s="42" t="s">
        <v>997</v>
      </c>
      <c r="I20" s="42" t="s">
        <v>1469</v>
      </c>
      <c r="J20" s="42" t="s">
        <v>1470</v>
      </c>
      <c r="K20" s="43">
        <v>30</v>
      </c>
      <c r="L20" s="42">
        <v>496443</v>
      </c>
      <c r="M20" s="42">
        <v>601270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708217</v>
      </c>
      <c r="B21" s="40" t="s">
        <v>1473</v>
      </c>
      <c r="C21" s="41" t="s">
        <v>1474</v>
      </c>
      <c r="D21" s="42" t="s">
        <v>14</v>
      </c>
      <c r="E21" s="42" t="s">
        <v>588</v>
      </c>
      <c r="F21" s="42" t="s">
        <v>997</v>
      </c>
      <c r="G21" s="42" t="s">
        <v>1464</v>
      </c>
      <c r="H21" s="42" t="s">
        <v>997</v>
      </c>
      <c r="I21" s="42" t="s">
        <v>1469</v>
      </c>
      <c r="J21" s="42" t="s">
        <v>1470</v>
      </c>
      <c r="K21" s="43">
        <v>35</v>
      </c>
      <c r="L21" s="42">
        <v>496446</v>
      </c>
      <c r="M21" s="42">
        <v>601092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708280</v>
      </c>
      <c r="B22" s="40" t="s">
        <v>1475</v>
      </c>
      <c r="C22" s="41" t="s">
        <v>1476</v>
      </c>
      <c r="D22" s="42" t="s">
        <v>14</v>
      </c>
      <c r="E22" s="42" t="s">
        <v>588</v>
      </c>
      <c r="F22" s="42" t="s">
        <v>997</v>
      </c>
      <c r="G22" s="42" t="s">
        <v>1464</v>
      </c>
      <c r="H22" s="42" t="s">
        <v>997</v>
      </c>
      <c r="I22" s="42" t="s">
        <v>1429</v>
      </c>
      <c r="J22" s="42" t="s">
        <v>1430</v>
      </c>
      <c r="K22" s="43">
        <v>6</v>
      </c>
      <c r="L22" s="42">
        <v>496848</v>
      </c>
      <c r="M22" s="42">
        <v>601209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</sheetData>
  <sheetProtection algorithmName="SHA-512" hashValue="buGSm/gIM8E0AZdCbQtRtmlngcD0BPW6dDhQH2thebw+KWSeyLuVGi5UkreMUTqBFKBBEinBOOFH73fAVspjVQ==" saltValue="cZNZDhhDFCfg6YUPrsY6oQ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topLeftCell="G11" workbookViewId="0">
      <selection activeCell="J19" sqref="J19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1506</v>
      </c>
      <c r="B2" s="1">
        <f>M14</f>
        <v>46</v>
      </c>
      <c r="C2" s="1" t="str">
        <f>E16</f>
        <v>TORUŃSKI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ROUND(SUM(Q16:Q61)*60,2)</f>
        <v>0</v>
      </c>
      <c r="K4" s="2">
        <f>SUM(R16:R61)*60</f>
        <v>0</v>
      </c>
      <c r="L4" s="31">
        <f>SUM(S16:S61)*60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ROUND(SUM(U16:U61)*60,2)</f>
        <v>0</v>
      </c>
      <c r="K5" s="2">
        <f>SUM(V16:V61)*60</f>
        <v>0</v>
      </c>
      <c r="L5" s="31">
        <f>SUM(W16:W61)*60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46</v>
      </c>
      <c r="N14" s="24">
        <f>SUM(N16:N61)</f>
        <v>46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670446</v>
      </c>
      <c r="B16" s="40" t="s">
        <v>547</v>
      </c>
      <c r="C16" s="41" t="s">
        <v>548</v>
      </c>
      <c r="D16" s="42" t="s">
        <v>14</v>
      </c>
      <c r="E16" s="42" t="s">
        <v>549</v>
      </c>
      <c r="F16" s="42" t="s">
        <v>550</v>
      </c>
      <c r="G16" s="42" t="s">
        <v>551</v>
      </c>
      <c r="H16" s="42" t="s">
        <v>552</v>
      </c>
      <c r="I16" s="42" t="s">
        <v>17</v>
      </c>
      <c r="J16" s="42" t="s">
        <v>18</v>
      </c>
      <c r="K16" s="43">
        <v>18</v>
      </c>
      <c r="L16" s="42">
        <v>471114</v>
      </c>
      <c r="M16" s="42">
        <v>587167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670752</v>
      </c>
      <c r="B17" s="40" t="s">
        <v>553</v>
      </c>
      <c r="C17" s="41" t="s">
        <v>554</v>
      </c>
      <c r="D17" s="42" t="s">
        <v>14</v>
      </c>
      <c r="E17" s="42" t="s">
        <v>549</v>
      </c>
      <c r="F17" s="42" t="s">
        <v>550</v>
      </c>
      <c r="G17" s="42" t="s">
        <v>555</v>
      </c>
      <c r="H17" s="42" t="s">
        <v>556</v>
      </c>
      <c r="I17" s="42" t="s">
        <v>17</v>
      </c>
      <c r="J17" s="42" t="s">
        <v>18</v>
      </c>
      <c r="K17" s="43">
        <v>3</v>
      </c>
      <c r="L17" s="42">
        <v>469971</v>
      </c>
      <c r="M17" s="42">
        <v>593851</v>
      </c>
      <c r="N17" s="42">
        <v>1</v>
      </c>
      <c r="O17" s="44"/>
      <c r="P17" s="44"/>
      <c r="Q17" s="44"/>
      <c r="R17" s="27">
        <f t="shared" ref="R17:R61" si="1">ROUND(Q17*0.23,2)</f>
        <v>0</v>
      </c>
      <c r="S17" s="28">
        <f t="shared" ref="S17:S61" si="2">ROUND(SUM(Q17:R17),2)</f>
        <v>0</v>
      </c>
      <c r="T17" s="44"/>
      <c r="U17" s="44"/>
      <c r="V17" s="27">
        <f t="shared" ref="V17:V61" si="3">ROUND(U17*0.23,2)</f>
        <v>0</v>
      </c>
      <c r="W17" s="28">
        <f t="shared" ref="W17:W61" si="4">ROUND(SUM(U17:V17),2)</f>
        <v>0</v>
      </c>
    </row>
    <row r="18" spans="1:23" x14ac:dyDescent="0.25">
      <c r="A18" s="40">
        <v>671010</v>
      </c>
      <c r="B18" s="40" t="s">
        <v>557</v>
      </c>
      <c r="C18" s="41" t="s">
        <v>558</v>
      </c>
      <c r="D18" s="42" t="s">
        <v>14</v>
      </c>
      <c r="E18" s="42" t="s">
        <v>549</v>
      </c>
      <c r="F18" s="42" t="s">
        <v>550</v>
      </c>
      <c r="G18" s="42" t="s">
        <v>559</v>
      </c>
      <c r="H18" s="42" t="s">
        <v>560</v>
      </c>
      <c r="I18" s="42" t="s">
        <v>17</v>
      </c>
      <c r="J18" s="42" t="s">
        <v>18</v>
      </c>
      <c r="K18" s="43">
        <v>110</v>
      </c>
      <c r="L18" s="42">
        <v>474089</v>
      </c>
      <c r="M18" s="42">
        <v>587696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671282</v>
      </c>
      <c r="B19" s="40" t="s">
        <v>561</v>
      </c>
      <c r="C19" s="41" t="s">
        <v>562</v>
      </c>
      <c r="D19" s="42" t="s">
        <v>14</v>
      </c>
      <c r="E19" s="42" t="s">
        <v>549</v>
      </c>
      <c r="F19" s="42" t="s">
        <v>550</v>
      </c>
      <c r="G19" s="42" t="s">
        <v>563</v>
      </c>
      <c r="H19" s="42" t="s">
        <v>564</v>
      </c>
      <c r="I19" s="42" t="s">
        <v>17</v>
      </c>
      <c r="J19" s="42" t="s">
        <v>18</v>
      </c>
      <c r="K19" s="43">
        <v>12</v>
      </c>
      <c r="L19" s="42">
        <v>470431</v>
      </c>
      <c r="M19" s="42">
        <v>590877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671875</v>
      </c>
      <c r="B20" s="40" t="s">
        <v>565</v>
      </c>
      <c r="C20" s="41" t="s">
        <v>566</v>
      </c>
      <c r="D20" s="42" t="s">
        <v>14</v>
      </c>
      <c r="E20" s="42" t="s">
        <v>549</v>
      </c>
      <c r="F20" s="42" t="s">
        <v>550</v>
      </c>
      <c r="G20" s="42" t="s">
        <v>567</v>
      </c>
      <c r="H20" s="42" t="s">
        <v>568</v>
      </c>
      <c r="I20" s="42" t="s">
        <v>17</v>
      </c>
      <c r="J20" s="42" t="s">
        <v>18</v>
      </c>
      <c r="K20" s="43">
        <v>71</v>
      </c>
      <c r="L20" s="42">
        <v>478457</v>
      </c>
      <c r="M20" s="42">
        <v>590239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672408</v>
      </c>
      <c r="B21" s="40" t="s">
        <v>569</v>
      </c>
      <c r="C21" s="41" t="s">
        <v>570</v>
      </c>
      <c r="D21" s="42" t="s">
        <v>14</v>
      </c>
      <c r="E21" s="42" t="s">
        <v>549</v>
      </c>
      <c r="F21" s="42" t="s">
        <v>550</v>
      </c>
      <c r="G21" s="42" t="s">
        <v>571</v>
      </c>
      <c r="H21" s="42" t="s">
        <v>572</v>
      </c>
      <c r="I21" s="42" t="s">
        <v>17</v>
      </c>
      <c r="J21" s="42" t="s">
        <v>18</v>
      </c>
      <c r="K21" s="43">
        <v>12</v>
      </c>
      <c r="L21" s="42">
        <v>480829</v>
      </c>
      <c r="M21" s="42">
        <v>593765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675723</v>
      </c>
      <c r="B22" s="40" t="s">
        <v>762</v>
      </c>
      <c r="C22" s="41" t="s">
        <v>763</v>
      </c>
      <c r="D22" s="42" t="s">
        <v>14</v>
      </c>
      <c r="E22" s="42" t="s">
        <v>549</v>
      </c>
      <c r="F22" s="42" t="s">
        <v>764</v>
      </c>
      <c r="G22" s="42" t="s">
        <v>765</v>
      </c>
      <c r="H22" s="42" t="s">
        <v>766</v>
      </c>
      <c r="I22" s="42" t="s">
        <v>48</v>
      </c>
      <c r="J22" s="42" t="s">
        <v>47</v>
      </c>
      <c r="K22" s="43">
        <v>4</v>
      </c>
      <c r="L22" s="42">
        <v>481050</v>
      </c>
      <c r="M22" s="42">
        <v>576681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675788</v>
      </c>
      <c r="B23" s="40" t="s">
        <v>767</v>
      </c>
      <c r="C23" s="41" t="s">
        <v>768</v>
      </c>
      <c r="D23" s="42" t="s">
        <v>14</v>
      </c>
      <c r="E23" s="42" t="s">
        <v>549</v>
      </c>
      <c r="F23" s="42" t="s">
        <v>764</v>
      </c>
      <c r="G23" s="42" t="s">
        <v>769</v>
      </c>
      <c r="H23" s="42" t="s">
        <v>770</v>
      </c>
      <c r="I23" s="42" t="s">
        <v>17</v>
      </c>
      <c r="J23" s="42" t="s">
        <v>18</v>
      </c>
      <c r="K23" s="43">
        <v>128</v>
      </c>
      <c r="L23" s="42">
        <v>486178</v>
      </c>
      <c r="M23" s="42">
        <v>582067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675782</v>
      </c>
      <c r="B24" s="40" t="s">
        <v>771</v>
      </c>
      <c r="C24" s="41" t="s">
        <v>772</v>
      </c>
      <c r="D24" s="42" t="s">
        <v>14</v>
      </c>
      <c r="E24" s="42" t="s">
        <v>549</v>
      </c>
      <c r="F24" s="42" t="s">
        <v>764</v>
      </c>
      <c r="G24" s="42" t="s">
        <v>769</v>
      </c>
      <c r="H24" s="42" t="s">
        <v>770</v>
      </c>
      <c r="I24" s="42" t="s">
        <v>17</v>
      </c>
      <c r="J24" s="42" t="s">
        <v>18</v>
      </c>
      <c r="K24" s="43">
        <v>5</v>
      </c>
      <c r="L24" s="42">
        <v>485490</v>
      </c>
      <c r="M24" s="42">
        <v>581465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677390</v>
      </c>
      <c r="B25" s="40" t="s">
        <v>773</v>
      </c>
      <c r="C25" s="41" t="s">
        <v>774</v>
      </c>
      <c r="D25" s="42" t="s">
        <v>14</v>
      </c>
      <c r="E25" s="42" t="s">
        <v>549</v>
      </c>
      <c r="F25" s="42" t="s">
        <v>764</v>
      </c>
      <c r="G25" s="42" t="s">
        <v>775</v>
      </c>
      <c r="H25" s="42" t="s">
        <v>776</v>
      </c>
      <c r="I25" s="42" t="s">
        <v>48</v>
      </c>
      <c r="J25" s="42" t="s">
        <v>47</v>
      </c>
      <c r="K25" s="43">
        <v>7</v>
      </c>
      <c r="L25" s="42">
        <v>483453</v>
      </c>
      <c r="M25" s="42">
        <v>573872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678255</v>
      </c>
      <c r="B26" s="40" t="s">
        <v>777</v>
      </c>
      <c r="C26" s="41" t="s">
        <v>778</v>
      </c>
      <c r="D26" s="42" t="s">
        <v>14</v>
      </c>
      <c r="E26" s="42" t="s">
        <v>549</v>
      </c>
      <c r="F26" s="42" t="s">
        <v>764</v>
      </c>
      <c r="G26" s="42" t="s">
        <v>779</v>
      </c>
      <c r="H26" s="42" t="s">
        <v>780</v>
      </c>
      <c r="I26" s="42" t="s">
        <v>758</v>
      </c>
      <c r="J26" s="42" t="s">
        <v>759</v>
      </c>
      <c r="K26" s="43">
        <v>10</v>
      </c>
      <c r="L26" s="42">
        <v>487544</v>
      </c>
      <c r="M26" s="42">
        <v>578314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679401</v>
      </c>
      <c r="B27" s="40" t="s">
        <v>781</v>
      </c>
      <c r="C27" s="41" t="s">
        <v>782</v>
      </c>
      <c r="D27" s="42" t="s">
        <v>14</v>
      </c>
      <c r="E27" s="42" t="s">
        <v>549</v>
      </c>
      <c r="F27" s="42" t="s">
        <v>764</v>
      </c>
      <c r="G27" s="42" t="s">
        <v>783</v>
      </c>
      <c r="H27" s="42" t="s">
        <v>784</v>
      </c>
      <c r="I27" s="42" t="s">
        <v>785</v>
      </c>
      <c r="J27" s="42" t="s">
        <v>786</v>
      </c>
      <c r="K27" s="43">
        <v>11</v>
      </c>
      <c r="L27" s="42">
        <v>480040</v>
      </c>
      <c r="M27" s="42">
        <v>570074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679790</v>
      </c>
      <c r="B28" s="40" t="s">
        <v>804</v>
      </c>
      <c r="C28" s="41" t="s">
        <v>805</v>
      </c>
      <c r="D28" s="42" t="s">
        <v>14</v>
      </c>
      <c r="E28" s="42" t="s">
        <v>549</v>
      </c>
      <c r="F28" s="42" t="s">
        <v>806</v>
      </c>
      <c r="G28" s="42" t="s">
        <v>807</v>
      </c>
      <c r="H28" s="42" t="s">
        <v>808</v>
      </c>
      <c r="I28" s="42" t="s">
        <v>809</v>
      </c>
      <c r="J28" s="42" t="s">
        <v>810</v>
      </c>
      <c r="K28" s="43">
        <v>1</v>
      </c>
      <c r="L28" s="42">
        <v>469162</v>
      </c>
      <c r="M28" s="42">
        <v>585756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680503</v>
      </c>
      <c r="B29" s="40" t="s">
        <v>811</v>
      </c>
      <c r="C29" s="41" t="s">
        <v>812</v>
      </c>
      <c r="D29" s="42" t="s">
        <v>14</v>
      </c>
      <c r="E29" s="42" t="s">
        <v>549</v>
      </c>
      <c r="F29" s="42" t="s">
        <v>806</v>
      </c>
      <c r="G29" s="42" t="s">
        <v>813</v>
      </c>
      <c r="H29" s="42" t="s">
        <v>814</v>
      </c>
      <c r="I29" s="42" t="s">
        <v>48</v>
      </c>
      <c r="J29" s="42" t="s">
        <v>47</v>
      </c>
      <c r="K29" s="43">
        <v>14</v>
      </c>
      <c r="L29" s="42">
        <v>468199</v>
      </c>
      <c r="M29" s="42">
        <v>583389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680706</v>
      </c>
      <c r="B30" s="40" t="s">
        <v>815</v>
      </c>
      <c r="C30" s="41" t="s">
        <v>816</v>
      </c>
      <c r="D30" s="42" t="s">
        <v>14</v>
      </c>
      <c r="E30" s="42" t="s">
        <v>549</v>
      </c>
      <c r="F30" s="42" t="s">
        <v>806</v>
      </c>
      <c r="G30" s="42" t="s">
        <v>817</v>
      </c>
      <c r="H30" s="42" t="s">
        <v>818</v>
      </c>
      <c r="I30" s="42" t="s">
        <v>819</v>
      </c>
      <c r="J30" s="42" t="s">
        <v>820</v>
      </c>
      <c r="K30" s="43">
        <v>2</v>
      </c>
      <c r="L30" s="42">
        <v>469081</v>
      </c>
      <c r="M30" s="42">
        <v>589802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680884</v>
      </c>
      <c r="B31" s="40" t="s">
        <v>821</v>
      </c>
      <c r="C31" s="41" t="s">
        <v>822</v>
      </c>
      <c r="D31" s="42" t="s">
        <v>14</v>
      </c>
      <c r="E31" s="42" t="s">
        <v>549</v>
      </c>
      <c r="F31" s="42" t="s">
        <v>806</v>
      </c>
      <c r="G31" s="42" t="s">
        <v>823</v>
      </c>
      <c r="H31" s="42" t="s">
        <v>824</v>
      </c>
      <c r="I31" s="42" t="s">
        <v>825</v>
      </c>
      <c r="J31" s="42" t="s">
        <v>826</v>
      </c>
      <c r="K31" s="43">
        <v>4</v>
      </c>
      <c r="L31" s="42">
        <v>463615</v>
      </c>
      <c r="M31" s="42">
        <v>590683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8191389</v>
      </c>
      <c r="B32" s="40" t="s">
        <v>827</v>
      </c>
      <c r="C32" s="41" t="s">
        <v>828</v>
      </c>
      <c r="D32" s="42" t="s">
        <v>14</v>
      </c>
      <c r="E32" s="42" t="s">
        <v>549</v>
      </c>
      <c r="F32" s="42" t="s">
        <v>829</v>
      </c>
      <c r="G32" s="42" t="s">
        <v>830</v>
      </c>
      <c r="H32" s="42" t="s">
        <v>829</v>
      </c>
      <c r="I32" s="42" t="s">
        <v>831</v>
      </c>
      <c r="J32" s="42" t="s">
        <v>832</v>
      </c>
      <c r="K32" s="43">
        <v>1</v>
      </c>
      <c r="L32" s="42">
        <v>474649</v>
      </c>
      <c r="M32" s="42">
        <v>580194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682382</v>
      </c>
      <c r="B33" s="40" t="s">
        <v>833</v>
      </c>
      <c r="C33" s="41" t="s">
        <v>834</v>
      </c>
      <c r="D33" s="42" t="s">
        <v>14</v>
      </c>
      <c r="E33" s="42" t="s">
        <v>549</v>
      </c>
      <c r="F33" s="42" t="s">
        <v>829</v>
      </c>
      <c r="G33" s="42" t="s">
        <v>830</v>
      </c>
      <c r="H33" s="42" t="s">
        <v>829</v>
      </c>
      <c r="I33" s="42" t="s">
        <v>831</v>
      </c>
      <c r="J33" s="42" t="s">
        <v>832</v>
      </c>
      <c r="K33" s="43">
        <v>5</v>
      </c>
      <c r="L33" s="42">
        <v>474726</v>
      </c>
      <c r="M33" s="42">
        <v>580198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682463</v>
      </c>
      <c r="B34" s="40" t="s">
        <v>835</v>
      </c>
      <c r="C34" s="41" t="s">
        <v>836</v>
      </c>
      <c r="D34" s="42" t="s">
        <v>14</v>
      </c>
      <c r="E34" s="42" t="s">
        <v>549</v>
      </c>
      <c r="F34" s="42" t="s">
        <v>829</v>
      </c>
      <c r="G34" s="42" t="s">
        <v>837</v>
      </c>
      <c r="H34" s="42" t="s">
        <v>838</v>
      </c>
      <c r="I34" s="42" t="s">
        <v>17</v>
      </c>
      <c r="J34" s="42" t="s">
        <v>18</v>
      </c>
      <c r="K34" s="43">
        <v>42</v>
      </c>
      <c r="L34" s="42">
        <v>475287</v>
      </c>
      <c r="M34" s="42">
        <v>583540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683070</v>
      </c>
      <c r="B35" s="40" t="s">
        <v>839</v>
      </c>
      <c r="C35" s="41" t="s">
        <v>840</v>
      </c>
      <c r="D35" s="42" t="s">
        <v>14</v>
      </c>
      <c r="E35" s="42" t="s">
        <v>549</v>
      </c>
      <c r="F35" s="42" t="s">
        <v>829</v>
      </c>
      <c r="G35" s="42" t="s">
        <v>841</v>
      </c>
      <c r="H35" s="42" t="s">
        <v>842</v>
      </c>
      <c r="I35" s="42" t="s">
        <v>17</v>
      </c>
      <c r="J35" s="42" t="s">
        <v>18</v>
      </c>
      <c r="K35" s="43">
        <v>7</v>
      </c>
      <c r="L35" s="42">
        <v>468442</v>
      </c>
      <c r="M35" s="42">
        <v>581518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683122</v>
      </c>
      <c r="B36" s="40" t="s">
        <v>843</v>
      </c>
      <c r="C36" s="41" t="s">
        <v>844</v>
      </c>
      <c r="D36" s="42" t="s">
        <v>14</v>
      </c>
      <c r="E36" s="42" t="s">
        <v>549</v>
      </c>
      <c r="F36" s="42" t="s">
        <v>829</v>
      </c>
      <c r="G36" s="42" t="s">
        <v>845</v>
      </c>
      <c r="H36" s="42" t="s">
        <v>846</v>
      </c>
      <c r="I36" s="42" t="s">
        <v>847</v>
      </c>
      <c r="J36" s="42" t="s">
        <v>848</v>
      </c>
      <c r="K36" s="43">
        <v>4</v>
      </c>
      <c r="L36" s="42">
        <v>481481</v>
      </c>
      <c r="M36" s="42">
        <v>582464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  <row r="37" spans="1:23" x14ac:dyDescent="0.25">
      <c r="A37" s="40">
        <v>684466</v>
      </c>
      <c r="B37" s="40" t="s">
        <v>850</v>
      </c>
      <c r="C37" s="41" t="s">
        <v>851</v>
      </c>
      <c r="D37" s="42" t="s">
        <v>14</v>
      </c>
      <c r="E37" s="42" t="s">
        <v>549</v>
      </c>
      <c r="F37" s="42" t="s">
        <v>849</v>
      </c>
      <c r="G37" s="42" t="s">
        <v>852</v>
      </c>
      <c r="H37" s="42" t="s">
        <v>853</v>
      </c>
      <c r="I37" s="42" t="s">
        <v>17</v>
      </c>
      <c r="J37" s="42" t="s">
        <v>18</v>
      </c>
      <c r="K37" s="43" t="s">
        <v>854</v>
      </c>
      <c r="L37" s="42">
        <v>488945</v>
      </c>
      <c r="M37" s="42">
        <v>571140</v>
      </c>
      <c r="N37" s="42">
        <v>1</v>
      </c>
      <c r="O37" s="44"/>
      <c r="P37" s="44"/>
      <c r="Q37" s="44"/>
      <c r="R37" s="27">
        <f t="shared" si="1"/>
        <v>0</v>
      </c>
      <c r="S37" s="28">
        <f t="shared" si="2"/>
        <v>0</v>
      </c>
      <c r="T37" s="44"/>
      <c r="U37" s="44"/>
      <c r="V37" s="27">
        <f t="shared" si="3"/>
        <v>0</v>
      </c>
      <c r="W37" s="28">
        <f t="shared" si="4"/>
        <v>0</v>
      </c>
    </row>
    <row r="38" spans="1:23" x14ac:dyDescent="0.25">
      <c r="A38" s="40">
        <v>684499</v>
      </c>
      <c r="B38" s="40" t="s">
        <v>855</v>
      </c>
      <c r="C38" s="41" t="s">
        <v>856</v>
      </c>
      <c r="D38" s="42" t="s">
        <v>14</v>
      </c>
      <c r="E38" s="42" t="s">
        <v>549</v>
      </c>
      <c r="F38" s="42" t="s">
        <v>849</v>
      </c>
      <c r="G38" s="42" t="s">
        <v>852</v>
      </c>
      <c r="H38" s="42" t="s">
        <v>853</v>
      </c>
      <c r="I38" s="42" t="s">
        <v>17</v>
      </c>
      <c r="J38" s="42" t="s">
        <v>18</v>
      </c>
      <c r="K38" s="43" t="s">
        <v>857</v>
      </c>
      <c r="L38" s="42">
        <v>488965</v>
      </c>
      <c r="M38" s="42">
        <v>571204</v>
      </c>
      <c r="N38" s="42">
        <v>1</v>
      </c>
      <c r="O38" s="44"/>
      <c r="P38" s="44"/>
      <c r="Q38" s="44"/>
      <c r="R38" s="27">
        <f t="shared" si="1"/>
        <v>0</v>
      </c>
      <c r="S38" s="28">
        <f t="shared" si="2"/>
        <v>0</v>
      </c>
      <c r="T38" s="44"/>
      <c r="U38" s="44"/>
      <c r="V38" s="27">
        <f t="shared" si="3"/>
        <v>0</v>
      </c>
      <c r="W38" s="28">
        <f t="shared" si="4"/>
        <v>0</v>
      </c>
    </row>
    <row r="39" spans="1:23" x14ac:dyDescent="0.25">
      <c r="A39" s="40">
        <v>685835</v>
      </c>
      <c r="B39" s="40" t="s">
        <v>858</v>
      </c>
      <c r="C39" s="41" t="s">
        <v>859</v>
      </c>
      <c r="D39" s="42" t="s">
        <v>14</v>
      </c>
      <c r="E39" s="42" t="s">
        <v>549</v>
      </c>
      <c r="F39" s="42" t="s">
        <v>849</v>
      </c>
      <c r="G39" s="42" t="s">
        <v>860</v>
      </c>
      <c r="H39" s="42" t="s">
        <v>861</v>
      </c>
      <c r="I39" s="42" t="s">
        <v>17</v>
      </c>
      <c r="J39" s="42" t="s">
        <v>18</v>
      </c>
      <c r="K39" s="43">
        <v>43</v>
      </c>
      <c r="L39" s="42">
        <v>492779</v>
      </c>
      <c r="M39" s="42">
        <v>570525</v>
      </c>
      <c r="N39" s="42">
        <v>1</v>
      </c>
      <c r="O39" s="44"/>
      <c r="P39" s="44"/>
      <c r="Q39" s="44"/>
      <c r="R39" s="27">
        <f t="shared" si="1"/>
        <v>0</v>
      </c>
      <c r="S39" s="28">
        <f t="shared" si="2"/>
        <v>0</v>
      </c>
      <c r="T39" s="44"/>
      <c r="U39" s="44"/>
      <c r="V39" s="27">
        <f t="shared" si="3"/>
        <v>0</v>
      </c>
      <c r="W39" s="28">
        <f t="shared" si="4"/>
        <v>0</v>
      </c>
    </row>
    <row r="40" spans="1:23" x14ac:dyDescent="0.25">
      <c r="A40" s="40">
        <v>8195613</v>
      </c>
      <c r="B40" s="40" t="s">
        <v>862</v>
      </c>
      <c r="C40" s="41" t="s">
        <v>863</v>
      </c>
      <c r="D40" s="42" t="s">
        <v>14</v>
      </c>
      <c r="E40" s="42" t="s">
        <v>549</v>
      </c>
      <c r="F40" s="42" t="s">
        <v>849</v>
      </c>
      <c r="G40" s="42" t="s">
        <v>864</v>
      </c>
      <c r="H40" s="42" t="s">
        <v>865</v>
      </c>
      <c r="I40" s="42" t="s">
        <v>17</v>
      </c>
      <c r="J40" s="42" t="s">
        <v>866</v>
      </c>
      <c r="K40" s="43">
        <v>1</v>
      </c>
      <c r="L40" s="42">
        <v>487157</v>
      </c>
      <c r="M40" s="42">
        <v>562262</v>
      </c>
      <c r="N40" s="42">
        <v>1</v>
      </c>
      <c r="O40" s="44"/>
      <c r="P40" s="44"/>
      <c r="Q40" s="44"/>
      <c r="R40" s="27">
        <f t="shared" si="1"/>
        <v>0</v>
      </c>
      <c r="S40" s="28">
        <f t="shared" si="2"/>
        <v>0</v>
      </c>
      <c r="T40" s="44"/>
      <c r="U40" s="44"/>
      <c r="V40" s="27">
        <f t="shared" si="3"/>
        <v>0</v>
      </c>
      <c r="W40" s="28">
        <f t="shared" si="4"/>
        <v>0</v>
      </c>
    </row>
    <row r="41" spans="1:23" x14ac:dyDescent="0.25">
      <c r="A41" s="40">
        <v>689051</v>
      </c>
      <c r="B41" s="40" t="s">
        <v>867</v>
      </c>
      <c r="C41" s="41" t="s">
        <v>868</v>
      </c>
      <c r="D41" s="42" t="s">
        <v>14</v>
      </c>
      <c r="E41" s="42" t="s">
        <v>549</v>
      </c>
      <c r="F41" s="42" t="s">
        <v>849</v>
      </c>
      <c r="G41" s="42" t="s">
        <v>869</v>
      </c>
      <c r="H41" s="42" t="s">
        <v>870</v>
      </c>
      <c r="I41" s="42" t="s">
        <v>17</v>
      </c>
      <c r="J41" s="42" t="s">
        <v>18</v>
      </c>
      <c r="K41" s="43">
        <v>45</v>
      </c>
      <c r="L41" s="42">
        <v>494951</v>
      </c>
      <c r="M41" s="42">
        <v>570391</v>
      </c>
      <c r="N41" s="42">
        <v>1</v>
      </c>
      <c r="O41" s="44"/>
      <c r="P41" s="44"/>
      <c r="Q41" s="44"/>
      <c r="R41" s="27">
        <f t="shared" si="1"/>
        <v>0</v>
      </c>
      <c r="S41" s="28">
        <f t="shared" si="2"/>
        <v>0</v>
      </c>
      <c r="T41" s="44"/>
      <c r="U41" s="44"/>
      <c r="V41" s="27">
        <f t="shared" si="3"/>
        <v>0</v>
      </c>
      <c r="W41" s="28">
        <f t="shared" si="4"/>
        <v>0</v>
      </c>
    </row>
    <row r="42" spans="1:23" x14ac:dyDescent="0.25">
      <c r="A42" s="40">
        <v>689784</v>
      </c>
      <c r="B42" s="40" t="s">
        <v>1032</v>
      </c>
      <c r="C42" s="41" t="s">
        <v>1033</v>
      </c>
      <c r="D42" s="42" t="s">
        <v>14</v>
      </c>
      <c r="E42" s="42" t="s">
        <v>549</v>
      </c>
      <c r="F42" s="42" t="s">
        <v>1034</v>
      </c>
      <c r="G42" s="42" t="s">
        <v>1035</v>
      </c>
      <c r="H42" s="42" t="s">
        <v>1036</v>
      </c>
      <c r="I42" s="42" t="s">
        <v>48</v>
      </c>
      <c r="J42" s="42" t="s">
        <v>47</v>
      </c>
      <c r="K42" s="43">
        <v>9</v>
      </c>
      <c r="L42" s="42">
        <v>465770</v>
      </c>
      <c r="M42" s="42">
        <v>569114</v>
      </c>
      <c r="N42" s="42">
        <v>1</v>
      </c>
      <c r="O42" s="44"/>
      <c r="P42" s="44"/>
      <c r="Q42" s="44"/>
      <c r="R42" s="27">
        <f t="shared" si="1"/>
        <v>0</v>
      </c>
      <c r="S42" s="28">
        <f t="shared" si="2"/>
        <v>0</v>
      </c>
      <c r="T42" s="44"/>
      <c r="U42" s="44"/>
      <c r="V42" s="27">
        <f t="shared" si="3"/>
        <v>0</v>
      </c>
      <c r="W42" s="28">
        <f t="shared" si="4"/>
        <v>0</v>
      </c>
    </row>
    <row r="43" spans="1:23" x14ac:dyDescent="0.25">
      <c r="A43" s="40">
        <v>690909</v>
      </c>
      <c r="B43" s="40" t="s">
        <v>1037</v>
      </c>
      <c r="C43" s="41" t="s">
        <v>1038</v>
      </c>
      <c r="D43" s="42" t="s">
        <v>14</v>
      </c>
      <c r="E43" s="42" t="s">
        <v>549</v>
      </c>
      <c r="F43" s="42" t="s">
        <v>1034</v>
      </c>
      <c r="G43" s="42" t="s">
        <v>1039</v>
      </c>
      <c r="H43" s="42" t="s">
        <v>1040</v>
      </c>
      <c r="I43" s="42" t="s">
        <v>758</v>
      </c>
      <c r="J43" s="42" t="s">
        <v>759</v>
      </c>
      <c r="K43" s="43">
        <v>64</v>
      </c>
      <c r="L43" s="42">
        <v>469651</v>
      </c>
      <c r="M43" s="42">
        <v>569525</v>
      </c>
      <c r="N43" s="42">
        <v>1</v>
      </c>
      <c r="O43" s="44"/>
      <c r="P43" s="44"/>
      <c r="Q43" s="44"/>
      <c r="R43" s="27">
        <f t="shared" si="1"/>
        <v>0</v>
      </c>
      <c r="S43" s="28">
        <f t="shared" si="2"/>
        <v>0</v>
      </c>
      <c r="T43" s="44"/>
      <c r="U43" s="44"/>
      <c r="V43" s="27">
        <f t="shared" si="3"/>
        <v>0</v>
      </c>
      <c r="W43" s="28">
        <f t="shared" si="4"/>
        <v>0</v>
      </c>
    </row>
    <row r="44" spans="1:23" x14ac:dyDescent="0.25">
      <c r="A44" s="40">
        <v>692193</v>
      </c>
      <c r="B44" s="40" t="s">
        <v>1049</v>
      </c>
      <c r="C44" s="41" t="s">
        <v>1050</v>
      </c>
      <c r="D44" s="42" t="s">
        <v>14</v>
      </c>
      <c r="E44" s="42" t="s">
        <v>549</v>
      </c>
      <c r="F44" s="42" t="s">
        <v>1051</v>
      </c>
      <c r="G44" s="42" t="s">
        <v>1052</v>
      </c>
      <c r="H44" s="42" t="s">
        <v>1053</v>
      </c>
      <c r="I44" s="42" t="s">
        <v>17</v>
      </c>
      <c r="J44" s="42" t="s">
        <v>18</v>
      </c>
      <c r="K44" s="43">
        <v>29</v>
      </c>
      <c r="L44" s="42">
        <v>449479</v>
      </c>
      <c r="M44" s="42">
        <v>582173</v>
      </c>
      <c r="N44" s="42">
        <v>1</v>
      </c>
      <c r="O44" s="44"/>
      <c r="P44" s="44"/>
      <c r="Q44" s="44"/>
      <c r="R44" s="27">
        <f t="shared" si="1"/>
        <v>0</v>
      </c>
      <c r="S44" s="28">
        <f t="shared" si="2"/>
        <v>0</v>
      </c>
      <c r="T44" s="44"/>
      <c r="U44" s="44"/>
      <c r="V44" s="27">
        <f t="shared" si="3"/>
        <v>0</v>
      </c>
      <c r="W44" s="28">
        <f t="shared" si="4"/>
        <v>0</v>
      </c>
    </row>
    <row r="45" spans="1:23" x14ac:dyDescent="0.25">
      <c r="A45" s="40">
        <v>692606</v>
      </c>
      <c r="B45" s="40" t="s">
        <v>1054</v>
      </c>
      <c r="C45" s="41" t="s">
        <v>1055</v>
      </c>
      <c r="D45" s="42" t="s">
        <v>14</v>
      </c>
      <c r="E45" s="42" t="s">
        <v>549</v>
      </c>
      <c r="F45" s="42" t="s">
        <v>1051</v>
      </c>
      <c r="G45" s="42" t="s">
        <v>1056</v>
      </c>
      <c r="H45" s="42" t="s">
        <v>1057</v>
      </c>
      <c r="I45" s="42" t="s">
        <v>48</v>
      </c>
      <c r="J45" s="42" t="s">
        <v>47</v>
      </c>
      <c r="K45" s="43">
        <v>2</v>
      </c>
      <c r="L45" s="42">
        <v>460938</v>
      </c>
      <c r="M45" s="42">
        <v>577446</v>
      </c>
      <c r="N45" s="42">
        <v>1</v>
      </c>
      <c r="O45" s="44"/>
      <c r="P45" s="44"/>
      <c r="Q45" s="44"/>
      <c r="R45" s="27">
        <f t="shared" si="1"/>
        <v>0</v>
      </c>
      <c r="S45" s="28">
        <f t="shared" si="2"/>
        <v>0</v>
      </c>
      <c r="T45" s="44"/>
      <c r="U45" s="44"/>
      <c r="V45" s="27">
        <f t="shared" si="3"/>
        <v>0</v>
      </c>
      <c r="W45" s="28">
        <f t="shared" si="4"/>
        <v>0</v>
      </c>
    </row>
    <row r="46" spans="1:23" x14ac:dyDescent="0.25">
      <c r="A46" s="40">
        <v>692770</v>
      </c>
      <c r="B46" s="40" t="s">
        <v>1058</v>
      </c>
      <c r="C46" s="41" t="s">
        <v>1059</v>
      </c>
      <c r="D46" s="42" t="s">
        <v>14</v>
      </c>
      <c r="E46" s="42" t="s">
        <v>549</v>
      </c>
      <c r="F46" s="42" t="s">
        <v>1051</v>
      </c>
      <c r="G46" s="42" t="s">
        <v>1060</v>
      </c>
      <c r="H46" s="42" t="s">
        <v>861</v>
      </c>
      <c r="I46" s="42" t="s">
        <v>17</v>
      </c>
      <c r="J46" s="42" t="s">
        <v>18</v>
      </c>
      <c r="K46" s="43">
        <v>16</v>
      </c>
      <c r="L46" s="42">
        <v>461145</v>
      </c>
      <c r="M46" s="42">
        <v>584650</v>
      </c>
      <c r="N46" s="42">
        <v>1</v>
      </c>
      <c r="O46" s="44"/>
      <c r="P46" s="44"/>
      <c r="Q46" s="44"/>
      <c r="R46" s="27">
        <f t="shared" si="1"/>
        <v>0</v>
      </c>
      <c r="S46" s="28">
        <f t="shared" si="2"/>
        <v>0</v>
      </c>
      <c r="T46" s="44"/>
      <c r="U46" s="44"/>
      <c r="V46" s="27">
        <f t="shared" si="3"/>
        <v>0</v>
      </c>
      <c r="W46" s="28">
        <f t="shared" si="4"/>
        <v>0</v>
      </c>
    </row>
    <row r="47" spans="1:23" x14ac:dyDescent="0.25">
      <c r="A47" s="40">
        <v>693522</v>
      </c>
      <c r="B47" s="40" t="s">
        <v>1061</v>
      </c>
      <c r="C47" s="41" t="s">
        <v>1062</v>
      </c>
      <c r="D47" s="42" t="s">
        <v>14</v>
      </c>
      <c r="E47" s="42" t="s">
        <v>549</v>
      </c>
      <c r="F47" s="42" t="s">
        <v>1051</v>
      </c>
      <c r="G47" s="42" t="s">
        <v>1063</v>
      </c>
      <c r="H47" s="42" t="s">
        <v>1064</v>
      </c>
      <c r="I47" s="42" t="s">
        <v>17</v>
      </c>
      <c r="J47" s="42" t="s">
        <v>18</v>
      </c>
      <c r="K47" s="43">
        <v>59</v>
      </c>
      <c r="L47" s="42">
        <v>457294</v>
      </c>
      <c r="M47" s="42">
        <v>585157</v>
      </c>
      <c r="N47" s="42">
        <v>1</v>
      </c>
      <c r="O47" s="44"/>
      <c r="P47" s="44"/>
      <c r="Q47" s="44"/>
      <c r="R47" s="27">
        <f t="shared" si="1"/>
        <v>0</v>
      </c>
      <c r="S47" s="28">
        <f t="shared" si="2"/>
        <v>0</v>
      </c>
      <c r="T47" s="44"/>
      <c r="U47" s="44"/>
      <c r="V47" s="27">
        <f t="shared" si="3"/>
        <v>0</v>
      </c>
      <c r="W47" s="28">
        <f t="shared" si="4"/>
        <v>0</v>
      </c>
    </row>
    <row r="48" spans="1:23" x14ac:dyDescent="0.25">
      <c r="A48" s="40">
        <v>693566</v>
      </c>
      <c r="B48" s="40" t="s">
        <v>1065</v>
      </c>
      <c r="C48" s="41" t="s">
        <v>1066</v>
      </c>
      <c r="D48" s="42" t="s">
        <v>14</v>
      </c>
      <c r="E48" s="42" t="s">
        <v>549</v>
      </c>
      <c r="F48" s="42" t="s">
        <v>1051</v>
      </c>
      <c r="G48" s="42" t="s">
        <v>1067</v>
      </c>
      <c r="H48" s="42" t="s">
        <v>1068</v>
      </c>
      <c r="I48" s="42" t="s">
        <v>17</v>
      </c>
      <c r="J48" s="42" t="s">
        <v>18</v>
      </c>
      <c r="K48" s="43" t="s">
        <v>1069</v>
      </c>
      <c r="L48" s="42">
        <v>459496</v>
      </c>
      <c r="M48" s="42">
        <v>589299</v>
      </c>
      <c r="N48" s="42">
        <v>1</v>
      </c>
      <c r="O48" s="44"/>
      <c r="P48" s="44"/>
      <c r="Q48" s="44"/>
      <c r="R48" s="27">
        <f t="shared" si="1"/>
        <v>0</v>
      </c>
      <c r="S48" s="28">
        <f t="shared" si="2"/>
        <v>0</v>
      </c>
      <c r="T48" s="44"/>
      <c r="U48" s="44"/>
      <c r="V48" s="27">
        <f t="shared" si="3"/>
        <v>0</v>
      </c>
      <c r="W48" s="28">
        <f t="shared" si="4"/>
        <v>0</v>
      </c>
    </row>
    <row r="49" spans="1:23" x14ac:dyDescent="0.25">
      <c r="A49" s="40">
        <v>694193</v>
      </c>
      <c r="B49" s="40" t="s">
        <v>1070</v>
      </c>
      <c r="C49" s="41" t="s">
        <v>1071</v>
      </c>
      <c r="D49" s="42" t="s">
        <v>14</v>
      </c>
      <c r="E49" s="42" t="s">
        <v>549</v>
      </c>
      <c r="F49" s="42" t="s">
        <v>1051</v>
      </c>
      <c r="G49" s="42" t="s">
        <v>1072</v>
      </c>
      <c r="H49" s="42" t="s">
        <v>1073</v>
      </c>
      <c r="I49" s="42" t="s">
        <v>1074</v>
      </c>
      <c r="J49" s="42" t="s">
        <v>866</v>
      </c>
      <c r="K49" s="43">
        <v>1</v>
      </c>
      <c r="L49" s="42">
        <v>466568</v>
      </c>
      <c r="M49" s="42">
        <v>574104</v>
      </c>
      <c r="N49" s="42">
        <v>1</v>
      </c>
      <c r="O49" s="44"/>
      <c r="P49" s="44"/>
      <c r="Q49" s="44"/>
      <c r="R49" s="27">
        <f t="shared" si="1"/>
        <v>0</v>
      </c>
      <c r="S49" s="28">
        <f t="shared" si="2"/>
        <v>0</v>
      </c>
      <c r="T49" s="44"/>
      <c r="U49" s="44"/>
      <c r="V49" s="27">
        <f t="shared" si="3"/>
        <v>0</v>
      </c>
      <c r="W49" s="28">
        <f t="shared" si="4"/>
        <v>0</v>
      </c>
    </row>
    <row r="50" spans="1:23" x14ac:dyDescent="0.25">
      <c r="A50" s="40">
        <v>694919</v>
      </c>
      <c r="B50" s="40" t="s">
        <v>1075</v>
      </c>
      <c r="C50" s="41" t="s">
        <v>1076</v>
      </c>
      <c r="D50" s="42" t="s">
        <v>14</v>
      </c>
      <c r="E50" s="42" t="s">
        <v>549</v>
      </c>
      <c r="F50" s="42" t="s">
        <v>1051</v>
      </c>
      <c r="G50" s="42" t="s">
        <v>1077</v>
      </c>
      <c r="H50" s="42" t="s">
        <v>1051</v>
      </c>
      <c r="I50" s="42" t="s">
        <v>48</v>
      </c>
      <c r="J50" s="42" t="s">
        <v>47</v>
      </c>
      <c r="K50" s="43">
        <v>6</v>
      </c>
      <c r="L50" s="42">
        <v>455026</v>
      </c>
      <c r="M50" s="42">
        <v>581624</v>
      </c>
      <c r="N50" s="42">
        <v>1</v>
      </c>
      <c r="O50" s="44"/>
      <c r="P50" s="44"/>
      <c r="Q50" s="44"/>
      <c r="R50" s="27">
        <f t="shared" si="1"/>
        <v>0</v>
      </c>
      <c r="S50" s="28">
        <f t="shared" si="2"/>
        <v>0</v>
      </c>
      <c r="T50" s="44"/>
      <c r="U50" s="44"/>
      <c r="V50" s="27">
        <f t="shared" si="3"/>
        <v>0</v>
      </c>
      <c r="W50" s="28">
        <f t="shared" si="4"/>
        <v>0</v>
      </c>
    </row>
    <row r="51" spans="1:23" x14ac:dyDescent="0.25">
      <c r="A51" s="40">
        <v>673247</v>
      </c>
      <c r="B51" s="40" t="s">
        <v>1096</v>
      </c>
      <c r="C51" s="41" t="s">
        <v>1097</v>
      </c>
      <c r="D51" s="42" t="s">
        <v>14</v>
      </c>
      <c r="E51" s="42" t="s">
        <v>549</v>
      </c>
      <c r="F51" s="42" t="s">
        <v>1094</v>
      </c>
      <c r="G51" s="42" t="s">
        <v>1095</v>
      </c>
      <c r="H51" s="42" t="s">
        <v>1094</v>
      </c>
      <c r="I51" s="42" t="s">
        <v>48</v>
      </c>
      <c r="J51" s="42" t="s">
        <v>47</v>
      </c>
      <c r="K51" s="43">
        <v>15</v>
      </c>
      <c r="L51" s="42">
        <v>495674</v>
      </c>
      <c r="M51" s="42">
        <v>564656</v>
      </c>
      <c r="N51" s="42">
        <v>1</v>
      </c>
      <c r="O51" s="44"/>
      <c r="P51" s="44"/>
      <c r="Q51" s="44"/>
      <c r="R51" s="27">
        <f t="shared" si="1"/>
        <v>0</v>
      </c>
      <c r="S51" s="28">
        <f t="shared" si="2"/>
        <v>0</v>
      </c>
      <c r="T51" s="44"/>
      <c r="U51" s="44"/>
      <c r="V51" s="27">
        <f t="shared" si="3"/>
        <v>0</v>
      </c>
      <c r="W51" s="28">
        <f t="shared" si="4"/>
        <v>0</v>
      </c>
    </row>
    <row r="52" spans="1:23" x14ac:dyDescent="0.25">
      <c r="A52" s="40">
        <v>673705</v>
      </c>
      <c r="B52" s="40" t="s">
        <v>1098</v>
      </c>
      <c r="C52" s="41" t="s">
        <v>1099</v>
      </c>
      <c r="D52" s="42" t="s">
        <v>14</v>
      </c>
      <c r="E52" s="42" t="s">
        <v>549</v>
      </c>
      <c r="F52" s="42" t="s">
        <v>1094</v>
      </c>
      <c r="G52" s="42" t="s">
        <v>1100</v>
      </c>
      <c r="H52" s="42" t="s">
        <v>1101</v>
      </c>
      <c r="I52" s="42" t="s">
        <v>17</v>
      </c>
      <c r="J52" s="42" t="s">
        <v>18</v>
      </c>
      <c r="K52" s="43" t="s">
        <v>1102</v>
      </c>
      <c r="L52" s="42">
        <v>502526</v>
      </c>
      <c r="M52" s="42">
        <v>559926</v>
      </c>
      <c r="N52" s="42">
        <v>1</v>
      </c>
      <c r="O52" s="44"/>
      <c r="P52" s="44"/>
      <c r="Q52" s="44"/>
      <c r="R52" s="27">
        <f t="shared" si="1"/>
        <v>0</v>
      </c>
      <c r="S52" s="28">
        <f t="shared" si="2"/>
        <v>0</v>
      </c>
      <c r="T52" s="44"/>
      <c r="U52" s="44"/>
      <c r="V52" s="27">
        <f t="shared" si="3"/>
        <v>0</v>
      </c>
      <c r="W52" s="28">
        <f t="shared" si="4"/>
        <v>0</v>
      </c>
    </row>
    <row r="53" spans="1:23" x14ac:dyDescent="0.25">
      <c r="A53" s="40">
        <v>673811</v>
      </c>
      <c r="B53" s="40" t="s">
        <v>1103</v>
      </c>
      <c r="C53" s="41" t="s">
        <v>1104</v>
      </c>
      <c r="D53" s="42" t="s">
        <v>14</v>
      </c>
      <c r="E53" s="42" t="s">
        <v>549</v>
      </c>
      <c r="F53" s="42" t="s">
        <v>1094</v>
      </c>
      <c r="G53" s="42" t="s">
        <v>1105</v>
      </c>
      <c r="H53" s="42" t="s">
        <v>1106</v>
      </c>
      <c r="I53" s="42" t="s">
        <v>17</v>
      </c>
      <c r="J53" s="42" t="s">
        <v>18</v>
      </c>
      <c r="K53" s="43">
        <v>11</v>
      </c>
      <c r="L53" s="42">
        <v>501304</v>
      </c>
      <c r="M53" s="42">
        <v>568799</v>
      </c>
      <c r="N53" s="42">
        <v>1</v>
      </c>
      <c r="O53" s="44"/>
      <c r="P53" s="44"/>
      <c r="Q53" s="44"/>
      <c r="R53" s="27">
        <f t="shared" si="1"/>
        <v>0</v>
      </c>
      <c r="S53" s="28">
        <f t="shared" si="2"/>
        <v>0</v>
      </c>
      <c r="T53" s="44"/>
      <c r="U53" s="44"/>
      <c r="V53" s="27">
        <f t="shared" si="3"/>
        <v>0</v>
      </c>
      <c r="W53" s="28">
        <f t="shared" si="4"/>
        <v>0</v>
      </c>
    </row>
    <row r="54" spans="1:23" x14ac:dyDescent="0.25">
      <c r="A54" s="40">
        <v>673865</v>
      </c>
      <c r="B54" s="40" t="s">
        <v>1107</v>
      </c>
      <c r="C54" s="41" t="s">
        <v>1108</v>
      </c>
      <c r="D54" s="42" t="s">
        <v>14</v>
      </c>
      <c r="E54" s="42" t="s">
        <v>549</v>
      </c>
      <c r="F54" s="42" t="s">
        <v>1094</v>
      </c>
      <c r="G54" s="42" t="s">
        <v>1109</v>
      </c>
      <c r="H54" s="42" t="s">
        <v>1110</v>
      </c>
      <c r="I54" s="42" t="s">
        <v>17</v>
      </c>
      <c r="J54" s="42" t="s">
        <v>18</v>
      </c>
      <c r="K54" s="43">
        <v>44</v>
      </c>
      <c r="L54" s="42">
        <v>498408</v>
      </c>
      <c r="M54" s="42">
        <v>560832</v>
      </c>
      <c r="N54" s="42">
        <v>1</v>
      </c>
      <c r="O54" s="44"/>
      <c r="P54" s="44"/>
      <c r="Q54" s="44"/>
      <c r="R54" s="27">
        <f t="shared" si="1"/>
        <v>0</v>
      </c>
      <c r="S54" s="28">
        <f t="shared" si="2"/>
        <v>0</v>
      </c>
      <c r="T54" s="44"/>
      <c r="U54" s="44"/>
      <c r="V54" s="27">
        <f t="shared" si="3"/>
        <v>0</v>
      </c>
      <c r="W54" s="28">
        <f t="shared" si="4"/>
        <v>0</v>
      </c>
    </row>
    <row r="55" spans="1:23" x14ac:dyDescent="0.25">
      <c r="A55" s="40">
        <v>674241</v>
      </c>
      <c r="B55" s="40" t="s">
        <v>1111</v>
      </c>
      <c r="C55" s="41" t="s">
        <v>1112</v>
      </c>
      <c r="D55" s="42" t="s">
        <v>14</v>
      </c>
      <c r="E55" s="42" t="s">
        <v>549</v>
      </c>
      <c r="F55" s="42" t="s">
        <v>1094</v>
      </c>
      <c r="G55" s="42" t="s">
        <v>1113</v>
      </c>
      <c r="H55" s="42" t="s">
        <v>1114</v>
      </c>
      <c r="I55" s="42" t="s">
        <v>17</v>
      </c>
      <c r="J55" s="42" t="s">
        <v>18</v>
      </c>
      <c r="K55" s="43">
        <v>15</v>
      </c>
      <c r="L55" s="42">
        <v>659714</v>
      </c>
      <c r="M55" s="42">
        <v>532773</v>
      </c>
      <c r="N55" s="42">
        <v>1</v>
      </c>
      <c r="O55" s="44"/>
      <c r="P55" s="44"/>
      <c r="Q55" s="44"/>
      <c r="R55" s="27">
        <f t="shared" si="1"/>
        <v>0</v>
      </c>
      <c r="S55" s="28">
        <f t="shared" si="2"/>
        <v>0</v>
      </c>
      <c r="T55" s="44"/>
      <c r="U55" s="44"/>
      <c r="V55" s="27">
        <f t="shared" si="3"/>
        <v>0</v>
      </c>
      <c r="W55" s="28">
        <f t="shared" si="4"/>
        <v>0</v>
      </c>
    </row>
    <row r="56" spans="1:23" x14ac:dyDescent="0.25">
      <c r="A56" s="40">
        <v>669142</v>
      </c>
      <c r="B56" s="40" t="s">
        <v>1377</v>
      </c>
      <c r="C56" s="41" t="s">
        <v>1378</v>
      </c>
      <c r="D56" s="42" t="s">
        <v>14</v>
      </c>
      <c r="E56" s="42" t="s">
        <v>549</v>
      </c>
      <c r="F56" s="42" t="s">
        <v>550</v>
      </c>
      <c r="G56" s="42" t="s">
        <v>1379</v>
      </c>
      <c r="H56" s="42" t="s">
        <v>550</v>
      </c>
      <c r="I56" s="42" t="s">
        <v>1353</v>
      </c>
      <c r="J56" s="42" t="s">
        <v>1354</v>
      </c>
      <c r="K56" s="43">
        <v>17</v>
      </c>
      <c r="L56" s="42">
        <v>473792</v>
      </c>
      <c r="M56" s="42">
        <v>591496</v>
      </c>
      <c r="N56" s="42">
        <v>1</v>
      </c>
      <c r="O56" s="44"/>
      <c r="P56" s="44"/>
      <c r="Q56" s="44"/>
      <c r="R56" s="27">
        <f t="shared" si="1"/>
        <v>0</v>
      </c>
      <c r="S56" s="28">
        <f t="shared" si="2"/>
        <v>0</v>
      </c>
      <c r="T56" s="44"/>
      <c r="U56" s="44"/>
      <c r="V56" s="27">
        <f t="shared" si="3"/>
        <v>0</v>
      </c>
      <c r="W56" s="28">
        <f t="shared" si="4"/>
        <v>0</v>
      </c>
    </row>
    <row r="57" spans="1:23" x14ac:dyDescent="0.25">
      <c r="A57" s="40">
        <v>669117</v>
      </c>
      <c r="B57" s="40" t="s">
        <v>1380</v>
      </c>
      <c r="C57" s="41" t="s">
        <v>1381</v>
      </c>
      <c r="D57" s="42" t="s">
        <v>14</v>
      </c>
      <c r="E57" s="42" t="s">
        <v>549</v>
      </c>
      <c r="F57" s="42" t="s">
        <v>550</v>
      </c>
      <c r="G57" s="42" t="s">
        <v>1379</v>
      </c>
      <c r="H57" s="42" t="s">
        <v>550</v>
      </c>
      <c r="I57" s="42" t="s">
        <v>1353</v>
      </c>
      <c r="J57" s="42" t="s">
        <v>1354</v>
      </c>
      <c r="K57" s="43">
        <v>23</v>
      </c>
      <c r="L57" s="42">
        <v>473732</v>
      </c>
      <c r="M57" s="42">
        <v>591574</v>
      </c>
      <c r="N57" s="42">
        <v>1</v>
      </c>
      <c r="O57" s="44"/>
      <c r="P57" s="44"/>
      <c r="Q57" s="44"/>
      <c r="R57" s="27">
        <f t="shared" si="1"/>
        <v>0</v>
      </c>
      <c r="S57" s="28">
        <f t="shared" si="2"/>
        <v>0</v>
      </c>
      <c r="T57" s="44"/>
      <c r="U57" s="44"/>
      <c r="V57" s="27">
        <f t="shared" si="3"/>
        <v>0</v>
      </c>
      <c r="W57" s="28">
        <f t="shared" si="4"/>
        <v>0</v>
      </c>
    </row>
    <row r="58" spans="1:23" x14ac:dyDescent="0.25">
      <c r="A58" s="40">
        <v>669118</v>
      </c>
      <c r="B58" s="40" t="s">
        <v>1382</v>
      </c>
      <c r="C58" s="41" t="s">
        <v>1383</v>
      </c>
      <c r="D58" s="42" t="s">
        <v>14</v>
      </c>
      <c r="E58" s="42" t="s">
        <v>549</v>
      </c>
      <c r="F58" s="42" t="s">
        <v>550</v>
      </c>
      <c r="G58" s="42" t="s">
        <v>1379</v>
      </c>
      <c r="H58" s="42" t="s">
        <v>550</v>
      </c>
      <c r="I58" s="42" t="s">
        <v>1353</v>
      </c>
      <c r="J58" s="42" t="s">
        <v>1354</v>
      </c>
      <c r="K58" s="43">
        <v>25</v>
      </c>
      <c r="L58" s="42">
        <v>473628</v>
      </c>
      <c r="M58" s="42">
        <v>591559</v>
      </c>
      <c r="N58" s="42">
        <v>1</v>
      </c>
      <c r="O58" s="44"/>
      <c r="P58" s="44"/>
      <c r="Q58" s="44"/>
      <c r="R58" s="27">
        <f t="shared" si="1"/>
        <v>0</v>
      </c>
      <c r="S58" s="28">
        <f t="shared" si="2"/>
        <v>0</v>
      </c>
      <c r="T58" s="44"/>
      <c r="U58" s="44"/>
      <c r="V58" s="27">
        <f t="shared" si="3"/>
        <v>0</v>
      </c>
      <c r="W58" s="28">
        <f t="shared" si="4"/>
        <v>0</v>
      </c>
    </row>
    <row r="59" spans="1:23" x14ac:dyDescent="0.25">
      <c r="A59" s="40">
        <v>670123</v>
      </c>
      <c r="B59" s="40" t="s">
        <v>1384</v>
      </c>
      <c r="C59" s="41" t="s">
        <v>1385</v>
      </c>
      <c r="D59" s="42" t="s">
        <v>14</v>
      </c>
      <c r="E59" s="42" t="s">
        <v>549</v>
      </c>
      <c r="F59" s="42" t="s">
        <v>550</v>
      </c>
      <c r="G59" s="42" t="s">
        <v>1379</v>
      </c>
      <c r="H59" s="42" t="s">
        <v>550</v>
      </c>
      <c r="I59" s="42" t="s">
        <v>1386</v>
      </c>
      <c r="J59" s="42" t="s">
        <v>1387</v>
      </c>
      <c r="K59" s="43">
        <v>1</v>
      </c>
      <c r="L59" s="42">
        <v>473684</v>
      </c>
      <c r="M59" s="42">
        <v>591471</v>
      </c>
      <c r="N59" s="42">
        <v>1</v>
      </c>
      <c r="O59" s="44"/>
      <c r="P59" s="44"/>
      <c r="Q59" s="44"/>
      <c r="R59" s="27">
        <f t="shared" si="1"/>
        <v>0</v>
      </c>
      <c r="S59" s="28">
        <f t="shared" si="2"/>
        <v>0</v>
      </c>
      <c r="T59" s="44"/>
      <c r="U59" s="44"/>
      <c r="V59" s="27">
        <f t="shared" si="3"/>
        <v>0</v>
      </c>
      <c r="W59" s="28">
        <f t="shared" si="4"/>
        <v>0</v>
      </c>
    </row>
    <row r="60" spans="1:23" x14ac:dyDescent="0.25">
      <c r="A60" s="40">
        <v>670318</v>
      </c>
      <c r="B60" s="40" t="s">
        <v>1388</v>
      </c>
      <c r="C60" s="41" t="s">
        <v>1389</v>
      </c>
      <c r="D60" s="42" t="s">
        <v>14</v>
      </c>
      <c r="E60" s="42" t="s">
        <v>549</v>
      </c>
      <c r="F60" s="42" t="s">
        <v>550</v>
      </c>
      <c r="G60" s="42" t="s">
        <v>1379</v>
      </c>
      <c r="H60" s="42" t="s">
        <v>550</v>
      </c>
      <c r="I60" s="42" t="s">
        <v>1390</v>
      </c>
      <c r="J60" s="42" t="s">
        <v>1391</v>
      </c>
      <c r="K60" s="43">
        <v>5</v>
      </c>
      <c r="L60" s="42">
        <v>472831</v>
      </c>
      <c r="M60" s="42">
        <v>590523</v>
      </c>
      <c r="N60" s="42">
        <v>1</v>
      </c>
      <c r="O60" s="44"/>
      <c r="P60" s="44"/>
      <c r="Q60" s="44"/>
      <c r="R60" s="27">
        <f t="shared" si="1"/>
        <v>0</v>
      </c>
      <c r="S60" s="28">
        <f t="shared" si="2"/>
        <v>0</v>
      </c>
      <c r="T60" s="44"/>
      <c r="U60" s="44"/>
      <c r="V60" s="27">
        <f t="shared" si="3"/>
        <v>0</v>
      </c>
      <c r="W60" s="28">
        <f t="shared" si="4"/>
        <v>0</v>
      </c>
    </row>
    <row r="61" spans="1:23" x14ac:dyDescent="0.25">
      <c r="A61" s="40">
        <v>670319</v>
      </c>
      <c r="B61" s="40" t="s">
        <v>1392</v>
      </c>
      <c r="C61" s="41" t="s">
        <v>1393</v>
      </c>
      <c r="D61" s="42" t="s">
        <v>14</v>
      </c>
      <c r="E61" s="42" t="s">
        <v>549</v>
      </c>
      <c r="F61" s="42" t="s">
        <v>550</v>
      </c>
      <c r="G61" s="42" t="s">
        <v>1379</v>
      </c>
      <c r="H61" s="42" t="s">
        <v>550</v>
      </c>
      <c r="I61" s="42" t="s">
        <v>1390</v>
      </c>
      <c r="J61" s="42" t="s">
        <v>1391</v>
      </c>
      <c r="K61" s="43">
        <v>7</v>
      </c>
      <c r="L61" s="42">
        <v>472804</v>
      </c>
      <c r="M61" s="42">
        <v>590458</v>
      </c>
      <c r="N61" s="42">
        <v>1</v>
      </c>
      <c r="O61" s="44"/>
      <c r="P61" s="44"/>
      <c r="Q61" s="44"/>
      <c r="R61" s="27">
        <f t="shared" si="1"/>
        <v>0</v>
      </c>
      <c r="S61" s="28">
        <f t="shared" si="2"/>
        <v>0</v>
      </c>
      <c r="T61" s="44"/>
      <c r="U61" s="44"/>
      <c r="V61" s="27">
        <f t="shared" si="3"/>
        <v>0</v>
      </c>
      <c r="W61" s="28">
        <f t="shared" si="4"/>
        <v>0</v>
      </c>
    </row>
  </sheetData>
  <sheetProtection algorithmName="SHA-512" hashValue="kkiPLj4Tr6ZUduVYxTX+ZB3PJgKJValr7wmTDVsQOZUXhMXO0R7kpSVS+nmqxFsj/shzn0bBcCPpa6wS2Nn1WQ==" saltValue="pr3RBYOMCXkd7/SqSiWi5A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6"/>
  <sheetViews>
    <sheetView topLeftCell="G16" workbookViewId="0">
      <selection activeCell="M23" sqref="M23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1505</v>
      </c>
      <c r="B2" s="1">
        <f>M14</f>
        <v>21</v>
      </c>
      <c r="C2" s="1" t="str">
        <f>E16</f>
        <v>RYPIŃSKI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ROUND(SUM(Q16:Q36)*60,2)</f>
        <v>0</v>
      </c>
      <c r="K4" s="2">
        <f>SUM(R16:R36)*60</f>
        <v>0</v>
      </c>
      <c r="L4" s="31">
        <f>SUM(S16:S36)*60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ROUND(SUM(U16:U36)*60,2)</f>
        <v>0</v>
      </c>
      <c r="K5" s="2">
        <f>SUM(V16:V36)*60</f>
        <v>0</v>
      </c>
      <c r="L5" s="31">
        <f>SUM(W16:W36)*60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21</v>
      </c>
      <c r="N14" s="24">
        <f>SUM(N16:N36)</f>
        <v>21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640321</v>
      </c>
      <c r="B16" s="40" t="s">
        <v>1016</v>
      </c>
      <c r="C16" s="41" t="s">
        <v>1017</v>
      </c>
      <c r="D16" s="42" t="s">
        <v>14</v>
      </c>
      <c r="E16" s="42" t="s">
        <v>1018</v>
      </c>
      <c r="F16" s="42" t="s">
        <v>1019</v>
      </c>
      <c r="G16" s="42" t="s">
        <v>1020</v>
      </c>
      <c r="H16" s="42" t="s">
        <v>1021</v>
      </c>
      <c r="I16" s="42" t="s">
        <v>17</v>
      </c>
      <c r="J16" s="42" t="s">
        <v>18</v>
      </c>
      <c r="K16" s="43">
        <v>70</v>
      </c>
      <c r="L16" s="42">
        <v>521901</v>
      </c>
      <c r="M16" s="42">
        <v>583721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640817</v>
      </c>
      <c r="B17" s="40" t="s">
        <v>1022</v>
      </c>
      <c r="C17" s="41" t="s">
        <v>1023</v>
      </c>
      <c r="D17" s="42" t="s">
        <v>14</v>
      </c>
      <c r="E17" s="42" t="s">
        <v>1018</v>
      </c>
      <c r="F17" s="42" t="s">
        <v>1019</v>
      </c>
      <c r="G17" s="42" t="s">
        <v>1024</v>
      </c>
      <c r="H17" s="42" t="s">
        <v>1025</v>
      </c>
      <c r="I17" s="42" t="s">
        <v>17</v>
      </c>
      <c r="J17" s="42" t="s">
        <v>18</v>
      </c>
      <c r="K17" s="43">
        <v>9</v>
      </c>
      <c r="L17" s="42">
        <v>518581</v>
      </c>
      <c r="M17" s="42">
        <v>589031</v>
      </c>
      <c r="N17" s="42">
        <v>1</v>
      </c>
      <c r="O17" s="44"/>
      <c r="P17" s="44"/>
      <c r="Q17" s="44"/>
      <c r="R17" s="27">
        <f t="shared" ref="R17:R36" si="1">ROUND(Q17*0.23,2)</f>
        <v>0</v>
      </c>
      <c r="S17" s="28">
        <f t="shared" ref="S17:S36" si="2">ROUND(SUM(Q17:R17),2)</f>
        <v>0</v>
      </c>
      <c r="T17" s="44"/>
      <c r="U17" s="44"/>
      <c r="V17" s="27">
        <f t="shared" ref="V17:V36" si="3">ROUND(U17*0.23,2)</f>
        <v>0</v>
      </c>
      <c r="W17" s="28">
        <f t="shared" ref="W17:W36" si="4">ROUND(SUM(U17:V17),2)</f>
        <v>0</v>
      </c>
    </row>
    <row r="18" spans="1:23" x14ac:dyDescent="0.25">
      <c r="A18" s="40">
        <v>640818</v>
      </c>
      <c r="B18" s="40" t="s">
        <v>1026</v>
      </c>
      <c r="C18" s="41" t="s">
        <v>1027</v>
      </c>
      <c r="D18" s="42" t="s">
        <v>14</v>
      </c>
      <c r="E18" s="42" t="s">
        <v>1018</v>
      </c>
      <c r="F18" s="42" t="s">
        <v>1019</v>
      </c>
      <c r="G18" s="42" t="s">
        <v>1024</v>
      </c>
      <c r="H18" s="42" t="s">
        <v>1025</v>
      </c>
      <c r="I18" s="42" t="s">
        <v>17</v>
      </c>
      <c r="J18" s="42" t="s">
        <v>18</v>
      </c>
      <c r="K18" s="43" t="s">
        <v>1028</v>
      </c>
      <c r="L18" s="42">
        <v>518591</v>
      </c>
      <c r="M18" s="42">
        <v>588995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641073</v>
      </c>
      <c r="B19" s="40" t="s">
        <v>1029</v>
      </c>
      <c r="C19" s="41" t="s">
        <v>1030</v>
      </c>
      <c r="D19" s="42" t="s">
        <v>14</v>
      </c>
      <c r="E19" s="42" t="s">
        <v>1018</v>
      </c>
      <c r="F19" s="42" t="s">
        <v>1019</v>
      </c>
      <c r="G19" s="42" t="s">
        <v>1031</v>
      </c>
      <c r="H19" s="42" t="s">
        <v>1019</v>
      </c>
      <c r="I19" s="42" t="s">
        <v>17</v>
      </c>
      <c r="J19" s="42" t="s">
        <v>18</v>
      </c>
      <c r="K19" s="43">
        <v>114</v>
      </c>
      <c r="L19" s="42">
        <v>519588</v>
      </c>
      <c r="M19" s="42">
        <v>585246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  <row r="20" spans="1:23" x14ac:dyDescent="0.25">
      <c r="A20" s="40">
        <v>634751</v>
      </c>
      <c r="B20" s="40" t="s">
        <v>1079</v>
      </c>
      <c r="C20" s="41" t="s">
        <v>1080</v>
      </c>
      <c r="D20" s="42" t="s">
        <v>14</v>
      </c>
      <c r="E20" s="42" t="s">
        <v>1018</v>
      </c>
      <c r="F20" s="42" t="s">
        <v>1078</v>
      </c>
      <c r="G20" s="42" t="s">
        <v>1081</v>
      </c>
      <c r="H20" s="42" t="s">
        <v>617</v>
      </c>
      <c r="I20" s="42" t="s">
        <v>17</v>
      </c>
      <c r="J20" s="42" t="s">
        <v>18</v>
      </c>
      <c r="K20" s="43">
        <v>63</v>
      </c>
      <c r="L20" s="42">
        <v>519763</v>
      </c>
      <c r="M20" s="42">
        <v>578298</v>
      </c>
      <c r="N20" s="42">
        <v>1</v>
      </c>
      <c r="O20" s="44"/>
      <c r="P20" s="44"/>
      <c r="Q20" s="44"/>
      <c r="R20" s="27">
        <f t="shared" si="1"/>
        <v>0</v>
      </c>
      <c r="S20" s="28">
        <f t="shared" si="2"/>
        <v>0</v>
      </c>
      <c r="T20" s="44"/>
      <c r="U20" s="44"/>
      <c r="V20" s="27">
        <f t="shared" si="3"/>
        <v>0</v>
      </c>
      <c r="W20" s="28">
        <f t="shared" si="4"/>
        <v>0</v>
      </c>
    </row>
    <row r="21" spans="1:23" x14ac:dyDescent="0.25">
      <c r="A21" s="40">
        <v>634957</v>
      </c>
      <c r="B21" s="40" t="s">
        <v>1082</v>
      </c>
      <c r="C21" s="41" t="s">
        <v>1083</v>
      </c>
      <c r="D21" s="42" t="s">
        <v>14</v>
      </c>
      <c r="E21" s="42" t="s">
        <v>1018</v>
      </c>
      <c r="F21" s="42" t="s">
        <v>1078</v>
      </c>
      <c r="G21" s="42" t="s">
        <v>1084</v>
      </c>
      <c r="H21" s="42" t="s">
        <v>1085</v>
      </c>
      <c r="I21" s="42" t="s">
        <v>17</v>
      </c>
      <c r="J21" s="42" t="s">
        <v>18</v>
      </c>
      <c r="K21" s="43">
        <v>1</v>
      </c>
      <c r="L21" s="42">
        <v>517968</v>
      </c>
      <c r="M21" s="42">
        <v>572096</v>
      </c>
      <c r="N21" s="42">
        <v>1</v>
      </c>
      <c r="O21" s="44"/>
      <c r="P21" s="44"/>
      <c r="Q21" s="44"/>
      <c r="R21" s="27">
        <f t="shared" si="1"/>
        <v>0</v>
      </c>
      <c r="S21" s="28">
        <f t="shared" si="2"/>
        <v>0</v>
      </c>
      <c r="T21" s="44"/>
      <c r="U21" s="44"/>
      <c r="V21" s="27">
        <f t="shared" si="3"/>
        <v>0</v>
      </c>
      <c r="W21" s="28">
        <f t="shared" si="4"/>
        <v>0</v>
      </c>
    </row>
    <row r="22" spans="1:23" x14ac:dyDescent="0.25">
      <c r="A22" s="40">
        <v>635196</v>
      </c>
      <c r="B22" s="40" t="s">
        <v>1086</v>
      </c>
      <c r="C22" s="41" t="s">
        <v>1087</v>
      </c>
      <c r="D22" s="42" t="s">
        <v>14</v>
      </c>
      <c r="E22" s="42" t="s">
        <v>1018</v>
      </c>
      <c r="F22" s="42" t="s">
        <v>1078</v>
      </c>
      <c r="G22" s="42" t="s">
        <v>1088</v>
      </c>
      <c r="H22" s="42" t="s">
        <v>1089</v>
      </c>
      <c r="I22" s="42" t="s">
        <v>17</v>
      </c>
      <c r="J22" s="42" t="s">
        <v>18</v>
      </c>
      <c r="K22" s="43">
        <v>6</v>
      </c>
      <c r="L22" s="42">
        <v>518036</v>
      </c>
      <c r="M22" s="42">
        <v>580755</v>
      </c>
      <c r="N22" s="42">
        <v>1</v>
      </c>
      <c r="O22" s="44"/>
      <c r="P22" s="44"/>
      <c r="Q22" s="44"/>
      <c r="R22" s="27">
        <f t="shared" si="1"/>
        <v>0</v>
      </c>
      <c r="S22" s="28">
        <f t="shared" si="2"/>
        <v>0</v>
      </c>
      <c r="T22" s="44"/>
      <c r="U22" s="44"/>
      <c r="V22" s="27">
        <f t="shared" si="3"/>
        <v>0</v>
      </c>
      <c r="W22" s="28">
        <f t="shared" si="4"/>
        <v>0</v>
      </c>
    </row>
    <row r="23" spans="1:23" x14ac:dyDescent="0.25">
      <c r="A23" s="40">
        <v>635252</v>
      </c>
      <c r="B23" s="40" t="s">
        <v>1090</v>
      </c>
      <c r="C23" s="41" t="s">
        <v>1091</v>
      </c>
      <c r="D23" s="42" t="s">
        <v>14</v>
      </c>
      <c r="E23" s="42" t="s">
        <v>1018</v>
      </c>
      <c r="F23" s="42" t="s">
        <v>1078</v>
      </c>
      <c r="G23" s="42" t="s">
        <v>1092</v>
      </c>
      <c r="H23" s="42" t="s">
        <v>1093</v>
      </c>
      <c r="I23" s="42" t="s">
        <v>17</v>
      </c>
      <c r="J23" s="42" t="s">
        <v>18</v>
      </c>
      <c r="K23" s="43">
        <v>22</v>
      </c>
      <c r="L23" s="42">
        <v>514920</v>
      </c>
      <c r="M23" s="42">
        <v>575017</v>
      </c>
      <c r="N23" s="42">
        <v>1</v>
      </c>
      <c r="O23" s="44"/>
      <c r="P23" s="44"/>
      <c r="Q23" s="44"/>
      <c r="R23" s="27">
        <f t="shared" si="1"/>
        <v>0</v>
      </c>
      <c r="S23" s="28">
        <f t="shared" si="2"/>
        <v>0</v>
      </c>
      <c r="T23" s="44"/>
      <c r="U23" s="44"/>
      <c r="V23" s="27">
        <f t="shared" si="3"/>
        <v>0</v>
      </c>
      <c r="W23" s="28">
        <f t="shared" si="4"/>
        <v>0</v>
      </c>
    </row>
    <row r="24" spans="1:23" x14ac:dyDescent="0.25">
      <c r="A24" s="40">
        <v>636004</v>
      </c>
      <c r="B24" s="40" t="s">
        <v>1116</v>
      </c>
      <c r="C24" s="41" t="s">
        <v>1117</v>
      </c>
      <c r="D24" s="42" t="s">
        <v>14</v>
      </c>
      <c r="E24" s="42" t="s">
        <v>1018</v>
      </c>
      <c r="F24" s="42" t="s">
        <v>344</v>
      </c>
      <c r="G24" s="42" t="s">
        <v>1118</v>
      </c>
      <c r="H24" s="42" t="s">
        <v>1119</v>
      </c>
      <c r="I24" s="42" t="s">
        <v>17</v>
      </c>
      <c r="J24" s="42" t="s">
        <v>18</v>
      </c>
      <c r="K24" s="43">
        <v>1</v>
      </c>
      <c r="L24" s="42">
        <v>523338</v>
      </c>
      <c r="M24" s="42">
        <v>572557</v>
      </c>
      <c r="N24" s="42">
        <v>1</v>
      </c>
      <c r="O24" s="44"/>
      <c r="P24" s="44"/>
      <c r="Q24" s="44"/>
      <c r="R24" s="27">
        <f t="shared" si="1"/>
        <v>0</v>
      </c>
      <c r="S24" s="28">
        <f t="shared" si="2"/>
        <v>0</v>
      </c>
      <c r="T24" s="44"/>
      <c r="U24" s="44"/>
      <c r="V24" s="27">
        <f t="shared" si="3"/>
        <v>0</v>
      </c>
      <c r="W24" s="28">
        <f t="shared" si="4"/>
        <v>0</v>
      </c>
    </row>
    <row r="25" spans="1:23" x14ac:dyDescent="0.25">
      <c r="A25" s="40">
        <v>636009</v>
      </c>
      <c r="B25" s="40" t="s">
        <v>1120</v>
      </c>
      <c r="C25" s="41" t="s">
        <v>1121</v>
      </c>
      <c r="D25" s="42" t="s">
        <v>14</v>
      </c>
      <c r="E25" s="42" t="s">
        <v>1018</v>
      </c>
      <c r="F25" s="42" t="s">
        <v>344</v>
      </c>
      <c r="G25" s="42" t="s">
        <v>1118</v>
      </c>
      <c r="H25" s="42" t="s">
        <v>1119</v>
      </c>
      <c r="I25" s="42" t="s">
        <v>17</v>
      </c>
      <c r="J25" s="42" t="s">
        <v>18</v>
      </c>
      <c r="K25" s="43">
        <v>56</v>
      </c>
      <c r="L25" s="42">
        <v>524181</v>
      </c>
      <c r="M25" s="42">
        <v>572941</v>
      </c>
      <c r="N25" s="42">
        <v>1</v>
      </c>
      <c r="O25" s="44"/>
      <c r="P25" s="44"/>
      <c r="Q25" s="44"/>
      <c r="R25" s="27">
        <f t="shared" si="1"/>
        <v>0</v>
      </c>
      <c r="S25" s="28">
        <f t="shared" si="2"/>
        <v>0</v>
      </c>
      <c r="T25" s="44"/>
      <c r="U25" s="44"/>
      <c r="V25" s="27">
        <f t="shared" si="3"/>
        <v>0</v>
      </c>
      <c r="W25" s="28">
        <f t="shared" si="4"/>
        <v>0</v>
      </c>
    </row>
    <row r="26" spans="1:23" x14ac:dyDescent="0.25">
      <c r="A26" s="40">
        <v>636075</v>
      </c>
      <c r="B26" s="40" t="s">
        <v>1122</v>
      </c>
      <c r="C26" s="41" t="s">
        <v>1123</v>
      </c>
      <c r="D26" s="42" t="s">
        <v>14</v>
      </c>
      <c r="E26" s="42" t="s">
        <v>1018</v>
      </c>
      <c r="F26" s="42" t="s">
        <v>344</v>
      </c>
      <c r="G26" s="42" t="s">
        <v>1124</v>
      </c>
      <c r="H26" s="42" t="s">
        <v>1125</v>
      </c>
      <c r="I26" s="42" t="s">
        <v>17</v>
      </c>
      <c r="J26" s="42" t="s">
        <v>18</v>
      </c>
      <c r="K26" s="43">
        <v>1</v>
      </c>
      <c r="L26" s="42">
        <v>521746</v>
      </c>
      <c r="M26" s="42">
        <v>567208</v>
      </c>
      <c r="N26" s="42">
        <v>1</v>
      </c>
      <c r="O26" s="44"/>
      <c r="P26" s="44"/>
      <c r="Q26" s="44"/>
      <c r="R26" s="27">
        <f t="shared" si="1"/>
        <v>0</v>
      </c>
      <c r="S26" s="28">
        <f t="shared" si="2"/>
        <v>0</v>
      </c>
      <c r="T26" s="44"/>
      <c r="U26" s="44"/>
      <c r="V26" s="27">
        <f t="shared" si="3"/>
        <v>0</v>
      </c>
      <c r="W26" s="28">
        <f t="shared" si="4"/>
        <v>0</v>
      </c>
    </row>
    <row r="27" spans="1:23" x14ac:dyDescent="0.25">
      <c r="A27" s="40">
        <v>636311</v>
      </c>
      <c r="B27" s="40" t="s">
        <v>1126</v>
      </c>
      <c r="C27" s="41" t="s">
        <v>1127</v>
      </c>
      <c r="D27" s="42" t="s">
        <v>14</v>
      </c>
      <c r="E27" s="42" t="s">
        <v>1018</v>
      </c>
      <c r="F27" s="42" t="s">
        <v>344</v>
      </c>
      <c r="G27" s="42" t="s">
        <v>1128</v>
      </c>
      <c r="H27" s="42" t="s">
        <v>344</v>
      </c>
      <c r="I27" s="42" t="s">
        <v>17</v>
      </c>
      <c r="J27" s="42" t="s">
        <v>18</v>
      </c>
      <c r="K27" s="43">
        <v>31</v>
      </c>
      <c r="L27" s="42">
        <v>525715</v>
      </c>
      <c r="M27" s="42">
        <v>567824</v>
      </c>
      <c r="N27" s="42">
        <v>1</v>
      </c>
      <c r="O27" s="44"/>
      <c r="P27" s="44"/>
      <c r="Q27" s="44"/>
      <c r="R27" s="27">
        <f t="shared" si="1"/>
        <v>0</v>
      </c>
      <c r="S27" s="28">
        <f t="shared" si="2"/>
        <v>0</v>
      </c>
      <c r="T27" s="44"/>
      <c r="U27" s="44"/>
      <c r="V27" s="27">
        <f t="shared" si="3"/>
        <v>0</v>
      </c>
      <c r="W27" s="28">
        <f t="shared" si="4"/>
        <v>0</v>
      </c>
    </row>
    <row r="28" spans="1:23" x14ac:dyDescent="0.25">
      <c r="A28" s="40">
        <v>636522</v>
      </c>
      <c r="B28" s="40" t="s">
        <v>1129</v>
      </c>
      <c r="C28" s="41" t="s">
        <v>1130</v>
      </c>
      <c r="D28" s="42" t="s">
        <v>14</v>
      </c>
      <c r="E28" s="42" t="s">
        <v>1018</v>
      </c>
      <c r="F28" s="42" t="s">
        <v>344</v>
      </c>
      <c r="G28" s="42" t="s">
        <v>1131</v>
      </c>
      <c r="H28" s="42" t="s">
        <v>1132</v>
      </c>
      <c r="I28" s="42" t="s">
        <v>17</v>
      </c>
      <c r="J28" s="42" t="s">
        <v>18</v>
      </c>
      <c r="K28" s="43">
        <v>33</v>
      </c>
      <c r="L28" s="42">
        <v>530465</v>
      </c>
      <c r="M28" s="42">
        <v>568463</v>
      </c>
      <c r="N28" s="42">
        <v>1</v>
      </c>
      <c r="O28" s="44"/>
      <c r="P28" s="44"/>
      <c r="Q28" s="44"/>
      <c r="R28" s="27">
        <f t="shared" si="1"/>
        <v>0</v>
      </c>
      <c r="S28" s="28">
        <f t="shared" si="2"/>
        <v>0</v>
      </c>
      <c r="T28" s="44"/>
      <c r="U28" s="44"/>
      <c r="V28" s="27">
        <f t="shared" si="3"/>
        <v>0</v>
      </c>
      <c r="W28" s="28">
        <f t="shared" si="4"/>
        <v>0</v>
      </c>
    </row>
    <row r="29" spans="1:23" x14ac:dyDescent="0.25">
      <c r="A29" s="40">
        <v>636801</v>
      </c>
      <c r="B29" s="40" t="s">
        <v>1133</v>
      </c>
      <c r="C29" s="41" t="s">
        <v>1134</v>
      </c>
      <c r="D29" s="42" t="s">
        <v>14</v>
      </c>
      <c r="E29" s="42" t="s">
        <v>1018</v>
      </c>
      <c r="F29" s="42" t="s">
        <v>1135</v>
      </c>
      <c r="G29" s="42" t="s">
        <v>1136</v>
      </c>
      <c r="H29" s="42" t="s">
        <v>1137</v>
      </c>
      <c r="I29" s="42" t="s">
        <v>17</v>
      </c>
      <c r="J29" s="42" t="s">
        <v>18</v>
      </c>
      <c r="K29" s="43">
        <v>5</v>
      </c>
      <c r="L29" s="42">
        <v>522380</v>
      </c>
      <c r="M29" s="42">
        <v>576794</v>
      </c>
      <c r="N29" s="42">
        <v>1</v>
      </c>
      <c r="O29" s="44"/>
      <c r="P29" s="44"/>
      <c r="Q29" s="44"/>
      <c r="R29" s="27">
        <f t="shared" si="1"/>
        <v>0</v>
      </c>
      <c r="S29" s="28">
        <f t="shared" si="2"/>
        <v>0</v>
      </c>
      <c r="T29" s="44"/>
      <c r="U29" s="44"/>
      <c r="V29" s="27">
        <f t="shared" si="3"/>
        <v>0</v>
      </c>
      <c r="W29" s="28">
        <f t="shared" si="4"/>
        <v>0</v>
      </c>
    </row>
    <row r="30" spans="1:23" x14ac:dyDescent="0.25">
      <c r="A30" s="40">
        <v>637375</v>
      </c>
      <c r="B30" s="40" t="s">
        <v>1138</v>
      </c>
      <c r="C30" s="41" t="s">
        <v>1139</v>
      </c>
      <c r="D30" s="42" t="s">
        <v>14</v>
      </c>
      <c r="E30" s="42" t="s">
        <v>1018</v>
      </c>
      <c r="F30" s="42" t="s">
        <v>1135</v>
      </c>
      <c r="G30" s="42" t="s">
        <v>1140</v>
      </c>
      <c r="H30" s="42" t="s">
        <v>1141</v>
      </c>
      <c r="I30" s="42" t="s">
        <v>17</v>
      </c>
      <c r="J30" s="42" t="s">
        <v>18</v>
      </c>
      <c r="K30" s="43">
        <v>29</v>
      </c>
      <c r="L30" s="42">
        <v>526792</v>
      </c>
      <c r="M30" s="42">
        <v>575358</v>
      </c>
      <c r="N30" s="42">
        <v>1</v>
      </c>
      <c r="O30" s="44"/>
      <c r="P30" s="44"/>
      <c r="Q30" s="44"/>
      <c r="R30" s="27">
        <f t="shared" si="1"/>
        <v>0</v>
      </c>
      <c r="S30" s="28">
        <f t="shared" si="2"/>
        <v>0</v>
      </c>
      <c r="T30" s="44"/>
      <c r="U30" s="44"/>
      <c r="V30" s="27">
        <f t="shared" si="3"/>
        <v>0</v>
      </c>
      <c r="W30" s="28">
        <f t="shared" si="4"/>
        <v>0</v>
      </c>
    </row>
    <row r="31" spans="1:23" x14ac:dyDescent="0.25">
      <c r="A31" s="40">
        <v>638357</v>
      </c>
      <c r="B31" s="40" t="s">
        <v>1142</v>
      </c>
      <c r="C31" s="41" t="s">
        <v>1143</v>
      </c>
      <c r="D31" s="42" t="s">
        <v>14</v>
      </c>
      <c r="E31" s="42" t="s">
        <v>1018</v>
      </c>
      <c r="F31" s="42" t="s">
        <v>1135</v>
      </c>
      <c r="G31" s="42" t="s">
        <v>1144</v>
      </c>
      <c r="H31" s="42" t="s">
        <v>1145</v>
      </c>
      <c r="I31" s="42" t="s">
        <v>17</v>
      </c>
      <c r="J31" s="42" t="s">
        <v>18</v>
      </c>
      <c r="K31" s="43">
        <v>13</v>
      </c>
      <c r="L31" s="42">
        <v>528837</v>
      </c>
      <c r="M31" s="42">
        <v>581003</v>
      </c>
      <c r="N31" s="42">
        <v>1</v>
      </c>
      <c r="O31" s="44"/>
      <c r="P31" s="44"/>
      <c r="Q31" s="44"/>
      <c r="R31" s="27">
        <f t="shared" si="1"/>
        <v>0</v>
      </c>
      <c r="S31" s="28">
        <f t="shared" si="2"/>
        <v>0</v>
      </c>
      <c r="T31" s="44"/>
      <c r="U31" s="44"/>
      <c r="V31" s="27">
        <f t="shared" si="3"/>
        <v>0</v>
      </c>
      <c r="W31" s="28">
        <f t="shared" si="4"/>
        <v>0</v>
      </c>
    </row>
    <row r="32" spans="1:23" x14ac:dyDescent="0.25">
      <c r="A32" s="40">
        <v>638534</v>
      </c>
      <c r="B32" s="40" t="s">
        <v>1146</v>
      </c>
      <c r="C32" s="41" t="s">
        <v>1147</v>
      </c>
      <c r="D32" s="42" t="s">
        <v>14</v>
      </c>
      <c r="E32" s="42" t="s">
        <v>1018</v>
      </c>
      <c r="F32" s="42" t="s">
        <v>1135</v>
      </c>
      <c r="G32" s="42" t="s">
        <v>1148</v>
      </c>
      <c r="H32" s="42" t="s">
        <v>1149</v>
      </c>
      <c r="I32" s="42" t="s">
        <v>17</v>
      </c>
      <c r="J32" s="42" t="s">
        <v>18</v>
      </c>
      <c r="K32" s="43">
        <v>86</v>
      </c>
      <c r="L32" s="42">
        <v>535852</v>
      </c>
      <c r="M32" s="42">
        <v>577036</v>
      </c>
      <c r="N32" s="42">
        <v>1</v>
      </c>
      <c r="O32" s="44"/>
      <c r="P32" s="44"/>
      <c r="Q32" s="44"/>
      <c r="R32" s="27">
        <f t="shared" si="1"/>
        <v>0</v>
      </c>
      <c r="S32" s="28">
        <f t="shared" si="2"/>
        <v>0</v>
      </c>
      <c r="T32" s="44"/>
      <c r="U32" s="44"/>
      <c r="V32" s="27">
        <f t="shared" si="3"/>
        <v>0</v>
      </c>
      <c r="W32" s="28">
        <f t="shared" si="4"/>
        <v>0</v>
      </c>
    </row>
    <row r="33" spans="1:23" x14ac:dyDescent="0.25">
      <c r="A33" s="40">
        <v>638582</v>
      </c>
      <c r="B33" s="40" t="s">
        <v>1150</v>
      </c>
      <c r="C33" s="41" t="s">
        <v>1151</v>
      </c>
      <c r="D33" s="42" t="s">
        <v>14</v>
      </c>
      <c r="E33" s="42" t="s">
        <v>1018</v>
      </c>
      <c r="F33" s="42" t="s">
        <v>1135</v>
      </c>
      <c r="G33" s="42" t="s">
        <v>1152</v>
      </c>
      <c r="H33" s="42" t="s">
        <v>1153</v>
      </c>
      <c r="I33" s="42" t="s">
        <v>17</v>
      </c>
      <c r="J33" s="42" t="s">
        <v>18</v>
      </c>
      <c r="K33" s="43">
        <v>45</v>
      </c>
      <c r="L33" s="42">
        <v>530902</v>
      </c>
      <c r="M33" s="42">
        <v>573660</v>
      </c>
      <c r="N33" s="42">
        <v>1</v>
      </c>
      <c r="O33" s="44"/>
      <c r="P33" s="44"/>
      <c r="Q33" s="44"/>
      <c r="R33" s="27">
        <f t="shared" si="1"/>
        <v>0</v>
      </c>
      <c r="S33" s="28">
        <f t="shared" si="2"/>
        <v>0</v>
      </c>
      <c r="T33" s="44"/>
      <c r="U33" s="44"/>
      <c r="V33" s="27">
        <f t="shared" si="3"/>
        <v>0</v>
      </c>
      <c r="W33" s="28">
        <f t="shared" si="4"/>
        <v>0</v>
      </c>
    </row>
    <row r="34" spans="1:23" x14ac:dyDescent="0.25">
      <c r="A34" s="40">
        <v>639093</v>
      </c>
      <c r="B34" s="40" t="s">
        <v>1154</v>
      </c>
      <c r="C34" s="41" t="s">
        <v>1155</v>
      </c>
      <c r="D34" s="42" t="s">
        <v>14</v>
      </c>
      <c r="E34" s="42" t="s">
        <v>1018</v>
      </c>
      <c r="F34" s="42" t="s">
        <v>1156</v>
      </c>
      <c r="G34" s="42" t="s">
        <v>1157</v>
      </c>
      <c r="H34" s="42" t="s">
        <v>1158</v>
      </c>
      <c r="I34" s="42" t="s">
        <v>17</v>
      </c>
      <c r="J34" s="42" t="s">
        <v>18</v>
      </c>
      <c r="K34" s="43">
        <v>62</v>
      </c>
      <c r="L34" s="42">
        <v>539505</v>
      </c>
      <c r="M34" s="42">
        <v>577514</v>
      </c>
      <c r="N34" s="42">
        <v>1</v>
      </c>
      <c r="O34" s="44"/>
      <c r="P34" s="44"/>
      <c r="Q34" s="44"/>
      <c r="R34" s="27">
        <f t="shared" si="1"/>
        <v>0</v>
      </c>
      <c r="S34" s="28">
        <f t="shared" si="2"/>
        <v>0</v>
      </c>
      <c r="T34" s="44"/>
      <c r="U34" s="44"/>
      <c r="V34" s="27">
        <f t="shared" si="3"/>
        <v>0</v>
      </c>
      <c r="W34" s="28">
        <f t="shared" si="4"/>
        <v>0</v>
      </c>
    </row>
    <row r="35" spans="1:23" x14ac:dyDescent="0.25">
      <c r="A35" s="40">
        <v>639720</v>
      </c>
      <c r="B35" s="40" t="s">
        <v>1159</v>
      </c>
      <c r="C35" s="41" t="s">
        <v>1160</v>
      </c>
      <c r="D35" s="42" t="s">
        <v>14</v>
      </c>
      <c r="E35" s="42" t="s">
        <v>1018</v>
      </c>
      <c r="F35" s="42" t="s">
        <v>1156</v>
      </c>
      <c r="G35" s="42" t="s">
        <v>1161</v>
      </c>
      <c r="H35" s="42" t="s">
        <v>1156</v>
      </c>
      <c r="I35" s="42" t="s">
        <v>1162</v>
      </c>
      <c r="J35" s="42" t="s">
        <v>1163</v>
      </c>
      <c r="K35" s="43">
        <v>16</v>
      </c>
      <c r="L35" s="42">
        <v>542118</v>
      </c>
      <c r="M35" s="42">
        <v>572362</v>
      </c>
      <c r="N35" s="42">
        <v>1</v>
      </c>
      <c r="O35" s="44"/>
      <c r="P35" s="44"/>
      <c r="Q35" s="44"/>
      <c r="R35" s="27">
        <f t="shared" si="1"/>
        <v>0</v>
      </c>
      <c r="S35" s="28">
        <f t="shared" si="2"/>
        <v>0</v>
      </c>
      <c r="T35" s="44"/>
      <c r="U35" s="44"/>
      <c r="V35" s="27">
        <f t="shared" si="3"/>
        <v>0</v>
      </c>
      <c r="W35" s="28">
        <f t="shared" si="4"/>
        <v>0</v>
      </c>
    </row>
    <row r="36" spans="1:23" x14ac:dyDescent="0.25">
      <c r="A36" s="40">
        <v>639826</v>
      </c>
      <c r="B36" s="40" t="s">
        <v>1164</v>
      </c>
      <c r="C36" s="41" t="s">
        <v>1165</v>
      </c>
      <c r="D36" s="42" t="s">
        <v>14</v>
      </c>
      <c r="E36" s="42" t="s">
        <v>1018</v>
      </c>
      <c r="F36" s="42" t="s">
        <v>1156</v>
      </c>
      <c r="G36" s="42" t="s">
        <v>1166</v>
      </c>
      <c r="H36" s="42" t="s">
        <v>1167</v>
      </c>
      <c r="I36" s="42" t="s">
        <v>17</v>
      </c>
      <c r="J36" s="42" t="s">
        <v>18</v>
      </c>
      <c r="K36" s="43">
        <v>27</v>
      </c>
      <c r="L36" s="42">
        <v>535804</v>
      </c>
      <c r="M36" s="42">
        <v>571668</v>
      </c>
      <c r="N36" s="42">
        <v>1</v>
      </c>
      <c r="O36" s="44"/>
      <c r="P36" s="44"/>
      <c r="Q36" s="44"/>
      <c r="R36" s="27">
        <f t="shared" si="1"/>
        <v>0</v>
      </c>
      <c r="S36" s="28">
        <f t="shared" si="2"/>
        <v>0</v>
      </c>
      <c r="T36" s="44"/>
      <c r="U36" s="44"/>
      <c r="V36" s="27">
        <f t="shared" si="3"/>
        <v>0</v>
      </c>
      <c r="W36" s="28">
        <f t="shared" si="4"/>
        <v>0</v>
      </c>
    </row>
  </sheetData>
  <sheetProtection algorithmName="SHA-512" hashValue="+QLwXxzTS5pqtl5uIluqwkPXFvOxeEVVkZjjXMILfrQaI9sDGsJA9z3EuDqFh/xrLAyTyVwsfzqXMQkHBqx/jw==" saltValue="wU7K8vyIJ91u+SlNBoFg4w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9"/>
  <sheetViews>
    <sheetView topLeftCell="K12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1.140625" style="4" customWidth="1"/>
    <col min="3" max="11" width="8.7109375" style="4"/>
    <col min="12" max="12" width="15.42578125" style="4" customWidth="1"/>
    <col min="13" max="14" width="8.7109375" style="4"/>
    <col min="15" max="15" width="18.28515625" style="4" customWidth="1"/>
    <col min="16" max="16" width="13.42578125" style="4" customWidth="1"/>
    <col min="17" max="17" width="16" style="4" customWidth="1"/>
    <col min="18" max="18" width="8.7109375" style="4"/>
    <col min="19" max="19" width="15.5703125" style="4" customWidth="1"/>
    <col min="20" max="20" width="10.5703125" style="4" customWidth="1"/>
    <col min="21" max="21" width="18.85546875" style="4" customWidth="1"/>
    <col min="22" max="22" width="11.28515625" style="4" customWidth="1"/>
    <col min="23" max="23" width="11.140625" style="4" customWidth="1"/>
    <col min="24" max="16384" width="8.7109375" style="4"/>
  </cols>
  <sheetData>
    <row r="1" spans="1:23" ht="15.75" thickBot="1" x14ac:dyDescent="0.3">
      <c r="A1" s="1" t="s">
        <v>1491</v>
      </c>
      <c r="B1" s="1" t="s">
        <v>1493</v>
      </c>
      <c r="C1" s="1" t="s">
        <v>1495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1512</v>
      </c>
      <c r="B2" s="1">
        <f>M14</f>
        <v>4</v>
      </c>
      <c r="C2" s="1" t="str">
        <f>E16</f>
        <v>RYPIŃSKI</v>
      </c>
      <c r="D2" s="1"/>
      <c r="E2" s="1"/>
      <c r="F2" s="1"/>
      <c r="G2" s="62" t="s">
        <v>1515</v>
      </c>
      <c r="H2" s="63"/>
      <c r="I2" s="64"/>
      <c r="J2" s="65" t="s">
        <v>1516</v>
      </c>
      <c r="K2" s="66"/>
      <c r="L2" s="67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1517</v>
      </c>
      <c r="G3" s="7" t="s">
        <v>1518</v>
      </c>
      <c r="H3" s="1" t="s">
        <v>1519</v>
      </c>
      <c r="I3" s="8" t="s">
        <v>1520</v>
      </c>
      <c r="J3" s="29" t="str">
        <f>G3</f>
        <v>Netto</v>
      </c>
      <c r="K3" s="1" t="str">
        <f>H3</f>
        <v>VAT</v>
      </c>
      <c r="L3" s="30" t="str">
        <f>I3</f>
        <v>Brutto</v>
      </c>
      <c r="P3" s="9" t="s">
        <v>1521</v>
      </c>
      <c r="Q3" s="1" t="s">
        <v>1522</v>
      </c>
      <c r="S3" s="1"/>
      <c r="T3" s="1"/>
      <c r="U3" s="1"/>
      <c r="V3" s="1"/>
    </row>
    <row r="4" spans="1:23" ht="45" x14ac:dyDescent="0.25">
      <c r="A4" s="68" t="s">
        <v>1523</v>
      </c>
      <c r="B4" s="68"/>
      <c r="C4" s="68"/>
      <c r="D4" s="68"/>
      <c r="E4" s="68"/>
      <c r="F4" s="10" t="s">
        <v>1524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9">
        <f>ROUND(SUM(Q16:Q19)*60,2)</f>
        <v>0</v>
      </c>
      <c r="K4" s="2">
        <f>SUM(R16:R19)*60</f>
        <v>0</v>
      </c>
      <c r="L4" s="31">
        <f>SUM(S16:S19)*60</f>
        <v>0</v>
      </c>
      <c r="N4" s="69" t="s">
        <v>1525</v>
      </c>
      <c r="O4" s="70"/>
      <c r="P4" s="14">
        <v>1</v>
      </c>
      <c r="Q4" s="75"/>
      <c r="R4" s="76"/>
      <c r="S4" s="76"/>
      <c r="T4" s="76"/>
      <c r="U4" s="76"/>
      <c r="V4" s="77"/>
    </row>
    <row r="5" spans="1:23" ht="45" x14ac:dyDescent="0.25">
      <c r="A5" s="68" t="s">
        <v>1526</v>
      </c>
      <c r="B5" s="68"/>
      <c r="C5" s="68"/>
      <c r="D5" s="68"/>
      <c r="E5" s="68"/>
      <c r="F5" s="10" t="s">
        <v>1527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9">
        <f>ROUND(SUM(U16:U19)*60,2)</f>
        <v>0</v>
      </c>
      <c r="K5" s="2">
        <f>SUM(V16:V19)*60</f>
        <v>0</v>
      </c>
      <c r="L5" s="31">
        <f>SUM(W16:W19)*60</f>
        <v>0</v>
      </c>
      <c r="N5" s="69"/>
      <c r="O5" s="70"/>
      <c r="P5" s="14">
        <v>2</v>
      </c>
      <c r="Q5" s="75"/>
      <c r="R5" s="76"/>
      <c r="S5" s="76"/>
      <c r="T5" s="76"/>
      <c r="U5" s="76"/>
      <c r="V5" s="77"/>
    </row>
    <row r="6" spans="1:23" ht="68.25" x14ac:dyDescent="0.25">
      <c r="A6" s="71" t="s">
        <v>1528</v>
      </c>
      <c r="B6" s="71"/>
      <c r="C6" s="71"/>
      <c r="D6" s="71"/>
      <c r="E6" s="71"/>
      <c r="F6" s="3" t="s">
        <v>1529</v>
      </c>
      <c r="G6" s="15"/>
      <c r="H6" s="12">
        <f t="shared" ref="H6:H10" si="0">G6*0.23</f>
        <v>0</v>
      </c>
      <c r="I6" s="32">
        <f>ROUND(G6+H6,2)</f>
        <v>0</v>
      </c>
      <c r="J6" s="72" t="s">
        <v>1530</v>
      </c>
      <c r="K6" s="73"/>
      <c r="L6" s="74"/>
      <c r="P6" s="9" t="s">
        <v>1521</v>
      </c>
      <c r="Q6" s="1" t="s">
        <v>1522</v>
      </c>
      <c r="S6" s="5"/>
      <c r="T6" s="5"/>
    </row>
    <row r="7" spans="1:23" ht="68.25" x14ac:dyDescent="0.25">
      <c r="A7" s="71" t="s">
        <v>1531</v>
      </c>
      <c r="B7" s="71"/>
      <c r="C7" s="71"/>
      <c r="D7" s="71"/>
      <c r="E7" s="71"/>
      <c r="F7" s="3" t="s">
        <v>1532</v>
      </c>
      <c r="G7" s="15"/>
      <c r="H7" s="12">
        <f t="shared" si="0"/>
        <v>0</v>
      </c>
      <c r="I7" s="32">
        <f>ROUND(G6+H6,2)</f>
        <v>0</v>
      </c>
      <c r="J7" s="72" t="s">
        <v>1530</v>
      </c>
      <c r="K7" s="73"/>
      <c r="L7" s="74"/>
      <c r="P7" s="9"/>
      <c r="Q7" s="1"/>
      <c r="S7" s="5"/>
      <c r="T7" s="5"/>
    </row>
    <row r="8" spans="1:23" ht="57" x14ac:dyDescent="0.25">
      <c r="A8" s="71" t="s">
        <v>1533</v>
      </c>
      <c r="B8" s="71"/>
      <c r="C8" s="71"/>
      <c r="D8" s="71"/>
      <c r="E8" s="71"/>
      <c r="F8" s="3" t="s">
        <v>1534</v>
      </c>
      <c r="G8" s="15"/>
      <c r="H8" s="12">
        <f t="shared" si="0"/>
        <v>0</v>
      </c>
      <c r="I8" s="32">
        <f>ROUND(G8+H8,2)</f>
        <v>0</v>
      </c>
      <c r="J8" s="29">
        <f>ROUND(G8*M14,2)</f>
        <v>0</v>
      </c>
      <c r="K8" s="2">
        <f>ROUND(J8*0.23,2)</f>
        <v>0</v>
      </c>
      <c r="L8" s="33">
        <f>ROUND(J8+K8,2)</f>
        <v>0</v>
      </c>
      <c r="N8" s="69" t="s">
        <v>1535</v>
      </c>
      <c r="O8" s="70"/>
      <c r="P8" s="14">
        <v>1</v>
      </c>
      <c r="Q8" s="75"/>
      <c r="R8" s="76"/>
      <c r="S8" s="76"/>
      <c r="T8" s="76"/>
      <c r="U8" s="76"/>
      <c r="V8" s="77"/>
    </row>
    <row r="9" spans="1:23" ht="45.75" x14ac:dyDescent="0.25">
      <c r="A9" s="47" t="s">
        <v>1536</v>
      </c>
      <c r="B9" s="47"/>
      <c r="C9" s="47"/>
      <c r="D9" s="47"/>
      <c r="E9" s="47"/>
      <c r="F9" s="3" t="s">
        <v>1537</v>
      </c>
      <c r="G9" s="15"/>
      <c r="H9" s="12">
        <f t="shared" si="0"/>
        <v>0</v>
      </c>
      <c r="I9" s="32">
        <f>ROUND(G9+H9,2)</f>
        <v>0</v>
      </c>
      <c r="J9" s="48" t="s">
        <v>1530</v>
      </c>
      <c r="K9" s="49"/>
      <c r="L9" s="50"/>
      <c r="M9" s="1"/>
      <c r="N9" s="16"/>
    </row>
    <row r="10" spans="1:23" ht="57.75" thickBot="1" x14ac:dyDescent="0.3">
      <c r="A10" s="47" t="s">
        <v>1538</v>
      </c>
      <c r="B10" s="47"/>
      <c r="C10" s="47"/>
      <c r="D10" s="47"/>
      <c r="E10" s="47"/>
      <c r="F10" s="3" t="s">
        <v>1539</v>
      </c>
      <c r="G10" s="17"/>
      <c r="H10" s="18">
        <f t="shared" si="0"/>
        <v>0</v>
      </c>
      <c r="I10" s="32">
        <f>ROUND(G10+H10,2)</f>
        <v>0</v>
      </c>
      <c r="J10" s="51" t="s">
        <v>1530</v>
      </c>
      <c r="K10" s="52"/>
      <c r="L10" s="53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54"/>
      <c r="J11" s="55"/>
      <c r="K11" s="55"/>
      <c r="L11" s="56"/>
      <c r="M11" s="34" t="s">
        <v>1540</v>
      </c>
      <c r="N11" s="35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1541</v>
      </c>
      <c r="I12" s="57"/>
      <c r="J12" s="58"/>
      <c r="K12" s="58"/>
      <c r="L12" s="59"/>
      <c r="M12" s="60" t="s">
        <v>1542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5.75" thickTop="1" x14ac:dyDescent="0.25">
      <c r="A13" s="19"/>
      <c r="B13" s="19"/>
      <c r="C13" s="19"/>
      <c r="D13" s="19"/>
      <c r="H13" s="20"/>
      <c r="I13" s="21"/>
      <c r="J13" s="21"/>
      <c r="K13" s="21"/>
      <c r="L13" s="21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3" ht="32.1" customHeight="1" x14ac:dyDescent="0.25">
      <c r="A14" s="22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>
        <f>N14</f>
        <v>4</v>
      </c>
      <c r="N14" s="24">
        <f>SUM(N16:N19)</f>
        <v>4</v>
      </c>
      <c r="P14" s="45" t="s">
        <v>1543</v>
      </c>
      <c r="Q14" s="46"/>
      <c r="R14" s="46"/>
      <c r="S14" s="46"/>
      <c r="T14" s="45" t="s">
        <v>1544</v>
      </c>
      <c r="U14" s="46"/>
      <c r="V14" s="46"/>
      <c r="W14" s="46"/>
    </row>
    <row r="15" spans="1:23" ht="101.25" x14ac:dyDescent="0.25">
      <c r="A15" s="37" t="s">
        <v>1</v>
      </c>
      <c r="B15" s="37" t="s">
        <v>2</v>
      </c>
      <c r="C15" s="38" t="s">
        <v>3</v>
      </c>
      <c r="D15" s="39" t="s">
        <v>4</v>
      </c>
      <c r="E15" s="39" t="s">
        <v>5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  <c r="K15" s="39" t="s">
        <v>11</v>
      </c>
      <c r="L15" s="39" t="s">
        <v>12</v>
      </c>
      <c r="M15" s="39" t="s">
        <v>13</v>
      </c>
      <c r="N15" s="25" t="s">
        <v>1545</v>
      </c>
      <c r="O15" s="26" t="s">
        <v>1546</v>
      </c>
      <c r="P15" s="26" t="s">
        <v>1547</v>
      </c>
      <c r="Q15" s="26" t="s">
        <v>1548</v>
      </c>
      <c r="R15" s="26" t="s">
        <v>1549</v>
      </c>
      <c r="S15" s="26" t="s">
        <v>1550</v>
      </c>
      <c r="T15" s="26" t="s">
        <v>1551</v>
      </c>
      <c r="U15" s="26" t="s">
        <v>1548</v>
      </c>
      <c r="V15" s="26" t="s">
        <v>1549</v>
      </c>
      <c r="W15" s="26" t="s">
        <v>1550</v>
      </c>
    </row>
    <row r="16" spans="1:23" x14ac:dyDescent="0.25">
      <c r="A16" s="40">
        <v>632187</v>
      </c>
      <c r="B16" s="40" t="s">
        <v>1478</v>
      </c>
      <c r="C16" s="41" t="s">
        <v>1479</v>
      </c>
      <c r="D16" s="42" t="s">
        <v>14</v>
      </c>
      <c r="E16" s="42" t="s">
        <v>1018</v>
      </c>
      <c r="F16" s="42" t="s">
        <v>1135</v>
      </c>
      <c r="G16" s="42" t="s">
        <v>1477</v>
      </c>
      <c r="H16" s="42" t="s">
        <v>1135</v>
      </c>
      <c r="I16" s="42" t="s">
        <v>1193</v>
      </c>
      <c r="J16" s="42" t="s">
        <v>1299</v>
      </c>
      <c r="K16" s="42">
        <v>51</v>
      </c>
      <c r="L16" s="42">
        <v>526763</v>
      </c>
      <c r="M16" s="42">
        <v>578638</v>
      </c>
      <c r="N16" s="42">
        <v>1</v>
      </c>
      <c r="O16" s="44"/>
      <c r="P16" s="44"/>
      <c r="Q16" s="44"/>
      <c r="R16" s="27">
        <f>ROUND(Q16*0.23,2)</f>
        <v>0</v>
      </c>
      <c r="S16" s="28">
        <f>ROUND(Q16,2)+R16</f>
        <v>0</v>
      </c>
      <c r="T16" s="44"/>
      <c r="U16" s="44"/>
      <c r="V16" s="27">
        <f>ROUND(U16*0.23,2)</f>
        <v>0</v>
      </c>
      <c r="W16" s="28">
        <f>ROUND(U16,2)+V16</f>
        <v>0</v>
      </c>
    </row>
    <row r="17" spans="1:23" x14ac:dyDescent="0.25">
      <c r="A17" s="40">
        <v>632527</v>
      </c>
      <c r="B17" s="40" t="s">
        <v>1480</v>
      </c>
      <c r="C17" s="41" t="s">
        <v>1481</v>
      </c>
      <c r="D17" s="42" t="s">
        <v>14</v>
      </c>
      <c r="E17" s="42" t="s">
        <v>1018</v>
      </c>
      <c r="F17" s="42" t="s">
        <v>1135</v>
      </c>
      <c r="G17" s="42" t="s">
        <v>1477</v>
      </c>
      <c r="H17" s="42" t="s">
        <v>1135</v>
      </c>
      <c r="I17" s="42" t="s">
        <v>1216</v>
      </c>
      <c r="J17" s="42" t="s">
        <v>1217</v>
      </c>
      <c r="K17" s="42">
        <v>3</v>
      </c>
      <c r="L17" s="42">
        <v>527831</v>
      </c>
      <c r="M17" s="42">
        <v>578110</v>
      </c>
      <c r="N17" s="42">
        <v>1</v>
      </c>
      <c r="O17" s="44"/>
      <c r="P17" s="44"/>
      <c r="Q17" s="44"/>
      <c r="R17" s="27">
        <f t="shared" ref="R17:R19" si="1">ROUND(Q17*0.23,2)</f>
        <v>0</v>
      </c>
      <c r="S17" s="28">
        <f t="shared" ref="S17:S19" si="2">ROUND(SUM(Q17:R17),2)</f>
        <v>0</v>
      </c>
      <c r="T17" s="44"/>
      <c r="U17" s="44"/>
      <c r="V17" s="27">
        <f t="shared" ref="V17:V19" si="3">ROUND(U17*0.23,2)</f>
        <v>0</v>
      </c>
      <c r="W17" s="28">
        <f t="shared" ref="W17:W19" si="4">ROUND(SUM(U17:V17),2)</f>
        <v>0</v>
      </c>
    </row>
    <row r="18" spans="1:23" x14ac:dyDescent="0.25">
      <c r="A18" s="40">
        <v>9325895</v>
      </c>
      <c r="B18" s="40" t="s">
        <v>1482</v>
      </c>
      <c r="C18" s="41" t="s">
        <v>1483</v>
      </c>
      <c r="D18" s="42" t="s">
        <v>14</v>
      </c>
      <c r="E18" s="42" t="s">
        <v>1018</v>
      </c>
      <c r="F18" s="42" t="s">
        <v>1135</v>
      </c>
      <c r="G18" s="42" t="s">
        <v>1477</v>
      </c>
      <c r="H18" s="42" t="s">
        <v>1135</v>
      </c>
      <c r="I18" s="42" t="s">
        <v>1432</v>
      </c>
      <c r="J18" s="42" t="s">
        <v>1433</v>
      </c>
      <c r="K18" s="42">
        <v>20</v>
      </c>
      <c r="L18" s="42">
        <v>527649</v>
      </c>
      <c r="M18" s="42">
        <v>577823</v>
      </c>
      <c r="N18" s="42">
        <v>1</v>
      </c>
      <c r="O18" s="44"/>
      <c r="P18" s="44"/>
      <c r="Q18" s="44"/>
      <c r="R18" s="27">
        <f t="shared" si="1"/>
        <v>0</v>
      </c>
      <c r="S18" s="28">
        <f t="shared" si="2"/>
        <v>0</v>
      </c>
      <c r="T18" s="44"/>
      <c r="U18" s="44"/>
      <c r="V18" s="27">
        <f t="shared" si="3"/>
        <v>0</v>
      </c>
      <c r="W18" s="28">
        <f t="shared" si="4"/>
        <v>0</v>
      </c>
    </row>
    <row r="19" spans="1:23" x14ac:dyDescent="0.25">
      <c r="A19" s="40">
        <v>633999</v>
      </c>
      <c r="B19" s="40" t="s">
        <v>1484</v>
      </c>
      <c r="C19" s="41" t="s">
        <v>1485</v>
      </c>
      <c r="D19" s="42" t="s">
        <v>14</v>
      </c>
      <c r="E19" s="42" t="s">
        <v>1018</v>
      </c>
      <c r="F19" s="42" t="s">
        <v>1135</v>
      </c>
      <c r="G19" s="42" t="s">
        <v>1477</v>
      </c>
      <c r="H19" s="42" t="s">
        <v>1135</v>
      </c>
      <c r="I19" s="42" t="s">
        <v>81</v>
      </c>
      <c r="J19" s="42" t="s">
        <v>82</v>
      </c>
      <c r="K19" s="42">
        <v>24</v>
      </c>
      <c r="L19" s="42">
        <v>526600</v>
      </c>
      <c r="M19" s="42">
        <v>578089</v>
      </c>
      <c r="N19" s="42">
        <v>1</v>
      </c>
      <c r="O19" s="44"/>
      <c r="P19" s="44"/>
      <c r="Q19" s="44"/>
      <c r="R19" s="27">
        <f t="shared" si="1"/>
        <v>0</v>
      </c>
      <c r="S19" s="28">
        <f t="shared" si="2"/>
        <v>0</v>
      </c>
      <c r="T19" s="44"/>
      <c r="U19" s="44"/>
      <c r="V19" s="27">
        <f t="shared" si="3"/>
        <v>0</v>
      </c>
      <c r="W19" s="28">
        <f t="shared" si="4"/>
        <v>0</v>
      </c>
    </row>
  </sheetData>
  <sheetProtection algorithmName="SHA-512" hashValue="0Ck7U4phqRVGYojsmyQRqYRzEsnBaqb3KA26HbIZlX9hT2omOsgSk+t+XaFd9M7PdGKFgMDcDAHuAJG5ovd5SA==" saltValue="RREPOE/sdbdQjeO9/fcAgQ==" spinCount="100000" sheet="1" objects="1" scenarios="1" formatCells="0" formatColumns="0" formatRows="0" sort="0" autoFilter="0" pivotTables="0"/>
  <mergeCells count="22">
    <mergeCell ref="Q4:V4"/>
    <mergeCell ref="A5:E5"/>
    <mergeCell ref="Q5:V5"/>
    <mergeCell ref="Q8:V8"/>
    <mergeCell ref="N8:O8"/>
    <mergeCell ref="A7:E7"/>
    <mergeCell ref="J7:L7"/>
    <mergeCell ref="A8:E8"/>
    <mergeCell ref="G2:I2"/>
    <mergeCell ref="J2:L2"/>
    <mergeCell ref="A4:E4"/>
    <mergeCell ref="N4:O5"/>
    <mergeCell ref="A6:E6"/>
    <mergeCell ref="J6:L6"/>
    <mergeCell ref="P14:S14"/>
    <mergeCell ref="T14:W14"/>
    <mergeCell ref="A9:E9"/>
    <mergeCell ref="J9:L9"/>
    <mergeCell ref="A10:E10"/>
    <mergeCell ref="J10:L10"/>
    <mergeCell ref="I11:L12"/>
    <mergeCell ref="M12:V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Części_raport</vt:lpstr>
      <vt:lpstr>Części_wykaz</vt:lpstr>
      <vt:lpstr>35P</vt:lpstr>
      <vt:lpstr>35P.1</vt:lpstr>
      <vt:lpstr>34P</vt:lpstr>
      <vt:lpstr>34P.1</vt:lpstr>
      <vt:lpstr>33P</vt:lpstr>
      <vt:lpstr>32P</vt:lpstr>
      <vt:lpstr>32P.1</vt:lpstr>
      <vt:lpstr>31P</vt:lpstr>
      <vt:lpstr>30P</vt:lpstr>
      <vt:lpstr>31P.1</vt:lpstr>
      <vt:lpstr>29P</vt:lpstr>
      <vt:lpstr>28P</vt:lpstr>
      <vt:lpstr>28P.1</vt:lpstr>
      <vt:lpstr>27P</vt:lpstr>
      <vt:lpstr>26P</vt:lpstr>
      <vt:lpstr>26P.1</vt:lpstr>
      <vt:lpstr>25P</vt:lpstr>
      <vt:lpstr>24P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2018-11-27T10:10:14Z</dcterms:created>
  <dcterms:modified xsi:type="dcterms:W3CDTF">2018-12-05T14:43:53Z</dcterms:modified>
</cp:coreProperties>
</file>