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ku\Desktop\przetarg_najnowsze\Formularze Przetargu Łącza\"/>
    </mc:Choice>
  </mc:AlternateContent>
  <bookViews>
    <workbookView xWindow="0" yWindow="0" windowWidth="28800" windowHeight="12450" tabRatio="734" activeTab="6"/>
  </bookViews>
  <sheets>
    <sheet name="44" sheetId="4" r:id="rId1"/>
    <sheet name="45" sheetId="5" r:id="rId2"/>
    <sheet name="46" sheetId="6" r:id="rId3"/>
    <sheet name="47" sheetId="7" r:id="rId4"/>
    <sheet name="48" sheetId="8" r:id="rId5"/>
    <sheet name="49" sheetId="9" r:id="rId6"/>
    <sheet name="50" sheetId="10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6" l="1"/>
  <c r="K6" i="6"/>
  <c r="L6" i="6"/>
  <c r="J4" i="6"/>
  <c r="K4" i="6"/>
  <c r="L4" i="6"/>
  <c r="L3" i="6"/>
  <c r="K3" i="6"/>
  <c r="J3" i="6"/>
  <c r="J6" i="7"/>
  <c r="K6" i="7"/>
  <c r="L6" i="7"/>
  <c r="J4" i="7"/>
  <c r="K4" i="7"/>
  <c r="L4" i="7"/>
  <c r="L3" i="7"/>
  <c r="K3" i="7"/>
  <c r="J3" i="7"/>
  <c r="J6" i="8"/>
  <c r="K6" i="8"/>
  <c r="L6" i="8"/>
  <c r="J4" i="8"/>
  <c r="K4" i="8"/>
  <c r="L4" i="8"/>
  <c r="L3" i="8"/>
  <c r="K3" i="8"/>
  <c r="J3" i="8"/>
  <c r="J6" i="9"/>
  <c r="K6" i="9"/>
  <c r="L6" i="9"/>
  <c r="J4" i="9"/>
  <c r="K4" i="9"/>
  <c r="L4" i="9"/>
  <c r="L3" i="9"/>
  <c r="K3" i="9"/>
  <c r="J3" i="9"/>
  <c r="J6" i="5"/>
  <c r="K6" i="5"/>
  <c r="L6" i="5"/>
  <c r="J4" i="5"/>
  <c r="K4" i="5"/>
  <c r="L4" i="5"/>
  <c r="L3" i="5"/>
  <c r="K3" i="5"/>
  <c r="J3" i="5"/>
  <c r="J6" i="4"/>
  <c r="K6" i="4"/>
  <c r="L6" i="4"/>
  <c r="J4" i="4"/>
  <c r="K4" i="4"/>
  <c r="L4" i="4"/>
  <c r="L3" i="4"/>
  <c r="K3" i="4"/>
  <c r="J3" i="4"/>
  <c r="J6" i="10"/>
  <c r="J4" i="10"/>
  <c r="K6" i="10"/>
  <c r="L6" i="10"/>
  <c r="K4" i="10"/>
  <c r="L4" i="10"/>
  <c r="L3" i="10"/>
  <c r="K3" i="10"/>
  <c r="J3" i="10"/>
  <c r="U20" i="10"/>
  <c r="U21" i="10"/>
  <c r="U22" i="10"/>
  <c r="U23" i="10"/>
  <c r="U24" i="10"/>
  <c r="U25" i="10"/>
  <c r="T20" i="10"/>
  <c r="T21" i="10"/>
  <c r="T22" i="10"/>
  <c r="T23" i="10"/>
  <c r="T24" i="10"/>
  <c r="T25" i="10"/>
  <c r="G4" i="10"/>
  <c r="T20" i="9"/>
  <c r="U20" i="9"/>
  <c r="T21" i="9"/>
  <c r="U21" i="9"/>
  <c r="T22" i="9"/>
  <c r="U22" i="9"/>
  <c r="T23" i="9"/>
  <c r="U23" i="9"/>
  <c r="T24" i="9"/>
  <c r="U24" i="9"/>
  <c r="T25" i="9"/>
  <c r="U25" i="9"/>
  <c r="G4" i="9"/>
  <c r="T20" i="8"/>
  <c r="U20" i="8"/>
  <c r="T21" i="8"/>
  <c r="U21" i="8"/>
  <c r="T22" i="8"/>
  <c r="U22" i="8"/>
  <c r="T23" i="8"/>
  <c r="U23" i="8"/>
  <c r="T24" i="8"/>
  <c r="U24" i="8"/>
  <c r="T25" i="8"/>
  <c r="U25" i="8"/>
  <c r="T26" i="8"/>
  <c r="U26" i="8"/>
  <c r="T27" i="8"/>
  <c r="U27" i="8"/>
  <c r="T28" i="8"/>
  <c r="U28" i="8"/>
  <c r="T29" i="8"/>
  <c r="U29" i="8"/>
  <c r="T30" i="8"/>
  <c r="U30" i="8"/>
  <c r="T31" i="8"/>
  <c r="U31" i="8"/>
  <c r="T32" i="8"/>
  <c r="U32" i="8"/>
  <c r="T33" i="8"/>
  <c r="U33" i="8"/>
  <c r="G4" i="8"/>
  <c r="T20" i="7"/>
  <c r="U20" i="7"/>
  <c r="T21" i="7"/>
  <c r="U21" i="7"/>
  <c r="T22" i="7"/>
  <c r="U22" i="7"/>
  <c r="T23" i="7"/>
  <c r="U23" i="7"/>
  <c r="T24" i="7"/>
  <c r="U24" i="7"/>
  <c r="T25" i="7"/>
  <c r="U25" i="7"/>
  <c r="T26" i="7"/>
  <c r="U26" i="7"/>
  <c r="T27" i="7"/>
  <c r="U27" i="7"/>
  <c r="T28" i="7"/>
  <c r="U28" i="7"/>
  <c r="T29" i="7"/>
  <c r="U29" i="7"/>
  <c r="T30" i="7"/>
  <c r="U30" i="7"/>
  <c r="T31" i="7"/>
  <c r="U31" i="7"/>
  <c r="T32" i="7"/>
  <c r="U32" i="7"/>
  <c r="T33" i="7"/>
  <c r="U33" i="7"/>
  <c r="T34" i="7"/>
  <c r="U34" i="7"/>
  <c r="T35" i="7"/>
  <c r="U35" i="7"/>
  <c r="T36" i="7"/>
  <c r="U36" i="7"/>
  <c r="T37" i="7"/>
  <c r="U37" i="7"/>
  <c r="T38" i="7"/>
  <c r="U38" i="7"/>
  <c r="T39" i="7"/>
  <c r="U39" i="7"/>
  <c r="T40" i="7"/>
  <c r="U40" i="7"/>
  <c r="T41" i="7"/>
  <c r="U41" i="7"/>
  <c r="T42" i="7"/>
  <c r="U42" i="7"/>
  <c r="T43" i="7"/>
  <c r="U43" i="7"/>
  <c r="T44" i="7"/>
  <c r="U44" i="7"/>
  <c r="T45" i="7"/>
  <c r="U45" i="7"/>
  <c r="T46" i="7"/>
  <c r="U46" i="7"/>
  <c r="T47" i="7"/>
  <c r="U47" i="7"/>
  <c r="T48" i="7"/>
  <c r="U48" i="7"/>
  <c r="T49" i="7"/>
  <c r="U49" i="7"/>
  <c r="T50" i="7"/>
  <c r="U50" i="7"/>
  <c r="T51" i="7"/>
  <c r="U51" i="7"/>
  <c r="T52" i="7"/>
  <c r="U52" i="7"/>
  <c r="T53" i="7"/>
  <c r="U53" i="7"/>
  <c r="T54" i="7"/>
  <c r="U54" i="7"/>
  <c r="T55" i="7"/>
  <c r="U55" i="7"/>
  <c r="T56" i="7"/>
  <c r="U56" i="7"/>
  <c r="T57" i="7"/>
  <c r="U57" i="7"/>
  <c r="T58" i="7"/>
  <c r="U58" i="7"/>
  <c r="T59" i="7"/>
  <c r="U59" i="7"/>
  <c r="T60" i="7"/>
  <c r="U60" i="7"/>
  <c r="T61" i="7"/>
  <c r="U61" i="7"/>
  <c r="T62" i="7"/>
  <c r="U62" i="7"/>
  <c r="T63" i="7"/>
  <c r="U63" i="7"/>
  <c r="T64" i="7"/>
  <c r="U64" i="7"/>
  <c r="T65" i="7"/>
  <c r="U65" i="7"/>
  <c r="T66" i="7"/>
  <c r="U66" i="7"/>
  <c r="T67" i="7"/>
  <c r="U67" i="7"/>
  <c r="T68" i="7"/>
  <c r="U68" i="7"/>
  <c r="T69" i="7"/>
  <c r="U69" i="7"/>
  <c r="T70" i="7"/>
  <c r="U70" i="7"/>
  <c r="T71" i="7"/>
  <c r="U71" i="7"/>
  <c r="T72" i="7"/>
  <c r="U72" i="7"/>
  <c r="T73" i="7"/>
  <c r="U73" i="7"/>
  <c r="T74" i="7"/>
  <c r="U74" i="7"/>
  <c r="T75" i="7"/>
  <c r="U75" i="7"/>
  <c r="T76" i="7"/>
  <c r="U76" i="7"/>
  <c r="T77" i="7"/>
  <c r="U77" i="7"/>
  <c r="T78" i="7"/>
  <c r="U78" i="7"/>
  <c r="T79" i="7"/>
  <c r="U79" i="7"/>
  <c r="G4" i="7"/>
  <c r="H4" i="7"/>
  <c r="I4" i="7"/>
  <c r="T20" i="6"/>
  <c r="U20" i="6"/>
  <c r="G4" i="6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G4" i="5"/>
  <c r="T20" i="4"/>
  <c r="U20" i="4"/>
  <c r="T21" i="4"/>
  <c r="U21" i="4"/>
  <c r="T22" i="4"/>
  <c r="U22" i="4"/>
  <c r="T23" i="4"/>
  <c r="U23" i="4"/>
  <c r="T24" i="4"/>
  <c r="U24" i="4"/>
  <c r="T25" i="4"/>
  <c r="U25" i="4"/>
  <c r="T26" i="4"/>
  <c r="U26" i="4"/>
  <c r="G4" i="4"/>
  <c r="T19" i="5"/>
  <c r="U19" i="5"/>
  <c r="T18" i="5"/>
  <c r="U18" i="5"/>
  <c r="T17" i="5"/>
  <c r="U17" i="5"/>
  <c r="T16" i="5"/>
  <c r="U16" i="5"/>
  <c r="T15" i="5"/>
  <c r="U15" i="5"/>
  <c r="T14" i="5"/>
  <c r="U14" i="5"/>
  <c r="T19" i="6"/>
  <c r="U19" i="6"/>
  <c r="T18" i="6"/>
  <c r="U18" i="6"/>
  <c r="T17" i="6"/>
  <c r="U17" i="6"/>
  <c r="T16" i="6"/>
  <c r="U16" i="6"/>
  <c r="T15" i="6"/>
  <c r="U15" i="6"/>
  <c r="T14" i="6"/>
  <c r="U14" i="6"/>
  <c r="T19" i="7"/>
  <c r="U19" i="7"/>
  <c r="T18" i="7"/>
  <c r="U18" i="7"/>
  <c r="T17" i="7"/>
  <c r="U17" i="7"/>
  <c r="T16" i="7"/>
  <c r="U16" i="7"/>
  <c r="T15" i="7"/>
  <c r="U15" i="7"/>
  <c r="T14" i="7"/>
  <c r="U14" i="7"/>
  <c r="T19" i="8"/>
  <c r="U19" i="8"/>
  <c r="T18" i="8"/>
  <c r="U18" i="8"/>
  <c r="T17" i="8"/>
  <c r="U17" i="8"/>
  <c r="T16" i="8"/>
  <c r="U16" i="8"/>
  <c r="T15" i="8"/>
  <c r="U15" i="8"/>
  <c r="T14" i="8"/>
  <c r="U14" i="8"/>
  <c r="T19" i="9"/>
  <c r="U19" i="9"/>
  <c r="T18" i="9"/>
  <c r="U18" i="9"/>
  <c r="T17" i="9"/>
  <c r="U17" i="9"/>
  <c r="T16" i="9"/>
  <c r="U16" i="9"/>
  <c r="T15" i="9"/>
  <c r="U15" i="9"/>
  <c r="T14" i="9"/>
  <c r="U14" i="9"/>
  <c r="T19" i="10"/>
  <c r="U19" i="10"/>
  <c r="T18" i="10"/>
  <c r="U18" i="10"/>
  <c r="T17" i="10"/>
  <c r="U17" i="10"/>
  <c r="T16" i="10"/>
  <c r="U16" i="10"/>
  <c r="T15" i="10"/>
  <c r="U15" i="10"/>
  <c r="T14" i="10"/>
  <c r="U14" i="10"/>
  <c r="T19" i="4"/>
  <c r="U19" i="4"/>
  <c r="T18" i="4"/>
  <c r="U18" i="4"/>
  <c r="T17" i="4"/>
  <c r="U17" i="4"/>
  <c r="T16" i="4"/>
  <c r="U16" i="4"/>
  <c r="T15" i="4"/>
  <c r="U15" i="4"/>
  <c r="T14" i="4"/>
  <c r="U14" i="4"/>
  <c r="H8" i="5"/>
  <c r="I8" i="5"/>
  <c r="H7" i="5"/>
  <c r="I7" i="5"/>
  <c r="H6" i="5"/>
  <c r="I6" i="5"/>
  <c r="H5" i="5"/>
  <c r="I5" i="5"/>
  <c r="H4" i="5"/>
  <c r="I4" i="5"/>
  <c r="B2" i="5"/>
  <c r="H8" i="6"/>
  <c r="I8" i="6"/>
  <c r="H7" i="6"/>
  <c r="I7" i="6"/>
  <c r="H6" i="6"/>
  <c r="I6" i="6"/>
  <c r="H5" i="6"/>
  <c r="I5" i="6"/>
  <c r="B2" i="6"/>
  <c r="H8" i="7"/>
  <c r="I8" i="7"/>
  <c r="H7" i="7"/>
  <c r="I7" i="7"/>
  <c r="H6" i="7"/>
  <c r="I6" i="7"/>
  <c r="H5" i="7"/>
  <c r="I5" i="7"/>
  <c r="B2" i="7"/>
  <c r="H8" i="8"/>
  <c r="I8" i="8"/>
  <c r="H7" i="8"/>
  <c r="I7" i="8"/>
  <c r="H6" i="8"/>
  <c r="I6" i="8"/>
  <c r="H5" i="8"/>
  <c r="I5" i="8"/>
  <c r="B2" i="8"/>
  <c r="H8" i="9"/>
  <c r="I8" i="9"/>
  <c r="H7" i="9"/>
  <c r="I7" i="9"/>
  <c r="H6" i="9"/>
  <c r="I6" i="9"/>
  <c r="H5" i="9"/>
  <c r="I5" i="9"/>
  <c r="H4" i="9"/>
  <c r="I4" i="9"/>
  <c r="B2" i="9"/>
  <c r="I8" i="10"/>
  <c r="H8" i="10"/>
  <c r="H7" i="10"/>
  <c r="I7" i="10"/>
  <c r="I6" i="10"/>
  <c r="H6" i="10"/>
  <c r="H5" i="10"/>
  <c r="I5" i="10"/>
  <c r="H4" i="10"/>
  <c r="I4" i="10"/>
  <c r="B2" i="10"/>
  <c r="H8" i="4"/>
  <c r="I8" i="4"/>
  <c r="H7" i="4"/>
  <c r="I7" i="4"/>
  <c r="H6" i="4"/>
  <c r="I6" i="4"/>
  <c r="H5" i="4"/>
  <c r="I5" i="4"/>
  <c r="B2" i="4"/>
  <c r="H4" i="4"/>
  <c r="I4" i="4"/>
  <c r="H4" i="8"/>
  <c r="I4" i="8"/>
  <c r="H4" i="6"/>
  <c r="I4" i="6"/>
</calcChain>
</file>

<file path=xl/comments1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3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4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5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6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7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sharedStrings.xml><?xml version="1.0" encoding="utf-8"?>
<sst xmlns="http://schemas.openxmlformats.org/spreadsheetml/2006/main" count="2133" uniqueCount="874">
  <si>
    <t>Identyfikatory</t>
  </si>
  <si>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</si>
  <si>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</si>
  <si>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</si>
  <si>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</si>
  <si>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</si>
  <si>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</si>
  <si>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</si>
  <si>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</si>
  <si>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</si>
  <si>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</si>
  <si>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</si>
  <si>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</si>
  <si>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</si>
  <si>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</si>
  <si>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</si>
  <si>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NIE</t>
  </si>
  <si>
    <t>ŚWIĘTOKRZYSKIE</t>
  </si>
  <si>
    <t>WŁOSZCZOWSKI</t>
  </si>
  <si>
    <t>MOSKORZEW</t>
  </si>
  <si>
    <t>23</t>
  </si>
  <si>
    <t/>
  </si>
  <si>
    <t>5000000087013998</t>
  </si>
  <si>
    <t>2174192</t>
  </si>
  <si>
    <t>88134,88135</t>
  </si>
  <si>
    <t>0138425</t>
  </si>
  <si>
    <t>99999</t>
  </si>
  <si>
    <t>97</t>
  </si>
  <si>
    <t>1000000003608524</t>
  </si>
  <si>
    <t>9040600</t>
  </si>
  <si>
    <t>86158,86159</t>
  </si>
  <si>
    <t>RADKÓW</t>
  </si>
  <si>
    <t>0144207</t>
  </si>
  <si>
    <t>88</t>
  </si>
  <si>
    <t>SECEMIN</t>
  </si>
  <si>
    <t>1</t>
  </si>
  <si>
    <t>5000000069642476</t>
  </si>
  <si>
    <t>7767592</t>
  </si>
  <si>
    <t>16682</t>
  </si>
  <si>
    <t>0145632</t>
  </si>
  <si>
    <t>ŻELISŁAWICE</t>
  </si>
  <si>
    <t>13</t>
  </si>
  <si>
    <t>OSTROWIECKI</t>
  </si>
  <si>
    <t>43</t>
  </si>
  <si>
    <t>82</t>
  </si>
  <si>
    <t>KAZIMIERSKI</t>
  </si>
  <si>
    <t>38</t>
  </si>
  <si>
    <t>KIELECKI</t>
  </si>
  <si>
    <t>BIELINY</t>
  </si>
  <si>
    <t>25</t>
  </si>
  <si>
    <t>1000000003201561</t>
  </si>
  <si>
    <t>4327822</t>
  </si>
  <si>
    <t>10134</t>
  </si>
  <si>
    <t>0228097</t>
  </si>
  <si>
    <t>PORĄBKI</t>
  </si>
  <si>
    <t>SKARŻYSKI</t>
  </si>
  <si>
    <t>BLIŻYN</t>
  </si>
  <si>
    <t>26</t>
  </si>
  <si>
    <t>1000000003505958</t>
  </si>
  <si>
    <t>1544552</t>
  </si>
  <si>
    <t>20749</t>
  </si>
  <si>
    <t>0228683</t>
  </si>
  <si>
    <t>MROCZKÓW</t>
  </si>
  <si>
    <t>1000000003508425</t>
  </si>
  <si>
    <t>8850983</t>
  </si>
  <si>
    <t>70966</t>
  </si>
  <si>
    <t>0228772</t>
  </si>
  <si>
    <t>ODROWĄŻEK</t>
  </si>
  <si>
    <t>21970</t>
  </si>
  <si>
    <t>UL. SZKOLNA</t>
  </si>
  <si>
    <t>12</t>
  </si>
  <si>
    <t>20641</t>
  </si>
  <si>
    <t>UL. SPACEROWA</t>
  </si>
  <si>
    <t>2</t>
  </si>
  <si>
    <t>11</t>
  </si>
  <si>
    <t>3</t>
  </si>
  <si>
    <t>6</t>
  </si>
  <si>
    <t>4</t>
  </si>
  <si>
    <t>19</t>
  </si>
  <si>
    <t>08379</t>
  </si>
  <si>
    <t>UL. KIELECKA</t>
  </si>
  <si>
    <t>45</t>
  </si>
  <si>
    <t>63</t>
  </si>
  <si>
    <t>STARACHOWICKI</t>
  </si>
  <si>
    <t>09546</t>
  </si>
  <si>
    <t>UL. KOŚCIELNA</t>
  </si>
  <si>
    <t>20254</t>
  </si>
  <si>
    <t>UL. SŁONECZNA</t>
  </si>
  <si>
    <t>06887</t>
  </si>
  <si>
    <t>UL. IŁŻECKA</t>
  </si>
  <si>
    <t>20</t>
  </si>
  <si>
    <t>15388</t>
  </si>
  <si>
    <t>UL. OSTROWIECKA</t>
  </si>
  <si>
    <t>42</t>
  </si>
  <si>
    <t>22552</t>
  </si>
  <si>
    <t>UL. ŚWIĘTOKRZYSKA</t>
  </si>
  <si>
    <t>22</t>
  </si>
  <si>
    <t>9</t>
  </si>
  <si>
    <t>10</t>
  </si>
  <si>
    <t>CHĘCINY</t>
  </si>
  <si>
    <t>35</t>
  </si>
  <si>
    <t>8</t>
  </si>
  <si>
    <t>51</t>
  </si>
  <si>
    <t>30</t>
  </si>
  <si>
    <t>19834</t>
  </si>
  <si>
    <t>UL. HENRYKA SIENKIEWICZA</t>
  </si>
  <si>
    <t>86</t>
  </si>
  <si>
    <t>90</t>
  </si>
  <si>
    <t>1000000003233574</t>
  </si>
  <si>
    <t>1512651</t>
  </si>
  <si>
    <t>30513,30516</t>
  </si>
  <si>
    <t>GÓRNO</t>
  </si>
  <si>
    <t>0238753</t>
  </si>
  <si>
    <t>BĘCZKÓW</t>
  </si>
  <si>
    <t>195</t>
  </si>
  <si>
    <t>5000000088407048</t>
  </si>
  <si>
    <t>3946705</t>
  </si>
  <si>
    <t>53936</t>
  </si>
  <si>
    <t>0238842</t>
  </si>
  <si>
    <t>CEDZYNA</t>
  </si>
  <si>
    <t>79</t>
  </si>
  <si>
    <t>1000000003237485</t>
  </si>
  <si>
    <t>4008856</t>
  </si>
  <si>
    <t>20731,20733</t>
  </si>
  <si>
    <t>0238871</t>
  </si>
  <si>
    <t>1000000003236737</t>
  </si>
  <si>
    <t>8087311</t>
  </si>
  <si>
    <t>30522</t>
  </si>
  <si>
    <t>0239221</t>
  </si>
  <si>
    <t>RADLIN</t>
  </si>
  <si>
    <t>1000000003238384</t>
  </si>
  <si>
    <t>1512883</t>
  </si>
  <si>
    <t>20735,20736</t>
  </si>
  <si>
    <t>0239340</t>
  </si>
  <si>
    <t>WOLA JACHOWA</t>
  </si>
  <si>
    <t>136</t>
  </si>
  <si>
    <t>JĘDRZEJOWSKI</t>
  </si>
  <si>
    <t>JĘDRZEJÓW</t>
  </si>
  <si>
    <t>44</t>
  </si>
  <si>
    <t>55</t>
  </si>
  <si>
    <t>5000000069151705</t>
  </si>
  <si>
    <t>8851684</t>
  </si>
  <si>
    <t>57656</t>
  </si>
  <si>
    <t>0240862</t>
  </si>
  <si>
    <t>SKRONIÓW</t>
  </si>
  <si>
    <t>75</t>
  </si>
  <si>
    <t>24</t>
  </si>
  <si>
    <t>54</t>
  </si>
  <si>
    <t>14</t>
  </si>
  <si>
    <t>15</t>
  </si>
  <si>
    <t>KONECKI</t>
  </si>
  <si>
    <t>1A</t>
  </si>
  <si>
    <t>21</t>
  </si>
  <si>
    <t>23884</t>
  </si>
  <si>
    <t>UL. WESOŁA</t>
  </si>
  <si>
    <t>37</t>
  </si>
  <si>
    <t>5</t>
  </si>
  <si>
    <t>MAŁOGOSZCZ</t>
  </si>
  <si>
    <t>1000000003154054</t>
  </si>
  <si>
    <t>1501259</t>
  </si>
  <si>
    <t>90762</t>
  </si>
  <si>
    <t>0249171</t>
  </si>
  <si>
    <t>LEŚNICA</t>
  </si>
  <si>
    <t>11205</t>
  </si>
  <si>
    <t>UL. 11 LISTOPADA</t>
  </si>
  <si>
    <t>1000000003155895</t>
  </si>
  <si>
    <t>5537673</t>
  </si>
  <si>
    <t>90714</t>
  </si>
  <si>
    <t>0249461</t>
  </si>
  <si>
    <t>REMBIESZYCE</t>
  </si>
  <si>
    <t>5000000069477237</t>
  </si>
  <si>
    <t>8977956</t>
  </si>
  <si>
    <t>56607</t>
  </si>
  <si>
    <t>0249679</t>
  </si>
  <si>
    <t>ŻARCZYCE DUŻE</t>
  </si>
  <si>
    <t>29</t>
  </si>
  <si>
    <t>9100000005240270</t>
  </si>
  <si>
    <t>4010371</t>
  </si>
  <si>
    <t>42244</t>
  </si>
  <si>
    <t>MASŁÓW</t>
  </si>
  <si>
    <t>0249780</t>
  </si>
  <si>
    <t>BRZEZINKI</t>
  </si>
  <si>
    <t>5000000069523996</t>
  </si>
  <si>
    <t>2197849</t>
  </si>
  <si>
    <t>55312,64737</t>
  </si>
  <si>
    <t>0250027</t>
  </si>
  <si>
    <t>MASŁÓW PIERWSZY</t>
  </si>
  <si>
    <t>07123</t>
  </si>
  <si>
    <t>UL. JANA PAWŁA II</t>
  </si>
  <si>
    <t>5000000069524173</t>
  </si>
  <si>
    <t>6621702</t>
  </si>
  <si>
    <t>64047,64058</t>
  </si>
  <si>
    <t>0250100</t>
  </si>
  <si>
    <t>MĄCHOCICE KAPITULNE</t>
  </si>
  <si>
    <t>167</t>
  </si>
  <si>
    <t>5000000069525140</t>
  </si>
  <si>
    <t>4328860</t>
  </si>
  <si>
    <t>52663</t>
  </si>
  <si>
    <t>0250240</t>
  </si>
  <si>
    <t>WOLA KOPCOWA</t>
  </si>
  <si>
    <t>5000000069624828</t>
  </si>
  <si>
    <t>6367239</t>
  </si>
  <si>
    <t>80795</t>
  </si>
  <si>
    <t>MIRZEC</t>
  </si>
  <si>
    <t>0252552</t>
  </si>
  <si>
    <t>GADKA</t>
  </si>
  <si>
    <t>100</t>
  </si>
  <si>
    <t>SKARŻYSKO KOŚCIELNE</t>
  </si>
  <si>
    <t>5000000069626570</t>
  </si>
  <si>
    <t>2062594</t>
  </si>
  <si>
    <t>60017</t>
  </si>
  <si>
    <t>0252641</t>
  </si>
  <si>
    <t>JAGODNE</t>
  </si>
  <si>
    <t>139</t>
  </si>
  <si>
    <t>5000000069619717</t>
  </si>
  <si>
    <t>7513032</t>
  </si>
  <si>
    <t>103421</t>
  </si>
  <si>
    <t>0252701</t>
  </si>
  <si>
    <t>LIPOWE POLE SKARBOWE</t>
  </si>
  <si>
    <t>69</t>
  </si>
  <si>
    <t>18</t>
  </si>
  <si>
    <t>40</t>
  </si>
  <si>
    <t>15733</t>
  </si>
  <si>
    <t>UL. PARTYZANTÓW</t>
  </si>
  <si>
    <t>OKSA</t>
  </si>
  <si>
    <t>5000000068692372</t>
  </si>
  <si>
    <t>4976447</t>
  </si>
  <si>
    <t>19726</t>
  </si>
  <si>
    <t>0256797</t>
  </si>
  <si>
    <t>WĘGLESZYN</t>
  </si>
  <si>
    <t>8A</t>
  </si>
  <si>
    <t>56</t>
  </si>
  <si>
    <t>49</t>
  </si>
  <si>
    <t>124</t>
  </si>
  <si>
    <t>39</t>
  </si>
  <si>
    <t>14834</t>
  </si>
  <si>
    <t>UL. OGRODOWA</t>
  </si>
  <si>
    <t>SĘDZISZÓW</t>
  </si>
  <si>
    <t>1000000003166802</t>
  </si>
  <si>
    <t>5920036</t>
  </si>
  <si>
    <t>126693</t>
  </si>
  <si>
    <t>0267341</t>
  </si>
  <si>
    <t>TARNAWA</t>
  </si>
  <si>
    <t>119</t>
  </si>
  <si>
    <t>SKALBMIERZ</t>
  </si>
  <si>
    <t>47</t>
  </si>
  <si>
    <t>5000000065415460</t>
  </si>
  <si>
    <t>8213876</t>
  </si>
  <si>
    <t>7322</t>
  </si>
  <si>
    <t>SŁUPIA (KONECKA)</t>
  </si>
  <si>
    <t>0269587</t>
  </si>
  <si>
    <t>MNIN</t>
  </si>
  <si>
    <t>65</t>
  </si>
  <si>
    <t>11926</t>
  </si>
  <si>
    <t>UL. 1 MAJA</t>
  </si>
  <si>
    <t>53</t>
  </si>
  <si>
    <t>26469</t>
  </si>
  <si>
    <t>UL. STEFANA ŻEROMSKIEGO</t>
  </si>
  <si>
    <t>27</t>
  </si>
  <si>
    <t>WŁOSZCZOWA</t>
  </si>
  <si>
    <t>1000000003618005</t>
  </si>
  <si>
    <t>1556548</t>
  </si>
  <si>
    <t>59947,60019</t>
  </si>
  <si>
    <t>0278178</t>
  </si>
  <si>
    <t>KURZELÓW</t>
  </si>
  <si>
    <t>02161</t>
  </si>
  <si>
    <t>UL. JANA BROŻKA</t>
  </si>
  <si>
    <t>7</t>
  </si>
  <si>
    <t>ZAGNAŃSK</t>
  </si>
  <si>
    <t>1000000003300760</t>
  </si>
  <si>
    <t>6749396</t>
  </si>
  <si>
    <t>43353,47081</t>
  </si>
  <si>
    <t>0280100</t>
  </si>
  <si>
    <t>TUMLIN-WĘGLE</t>
  </si>
  <si>
    <t>06152</t>
  </si>
  <si>
    <t>UL. GRODOWA</t>
  </si>
  <si>
    <t>1000000003298571</t>
  </si>
  <si>
    <t>9040135</t>
  </si>
  <si>
    <t>56217,56218</t>
  </si>
  <si>
    <t>0280175</t>
  </si>
  <si>
    <t>10898</t>
  </si>
  <si>
    <t>UL. LEŚNA</t>
  </si>
  <si>
    <t>19491</t>
  </si>
  <si>
    <t>UL. SANDOMIERSKA</t>
  </si>
  <si>
    <t>67</t>
  </si>
  <si>
    <t>131</t>
  </si>
  <si>
    <t>31</t>
  </si>
  <si>
    <t>17</t>
  </si>
  <si>
    <t>99</t>
  </si>
  <si>
    <t>KIELCE</t>
  </si>
  <si>
    <t>0945930</t>
  </si>
  <si>
    <t>1000000003643361</t>
  </si>
  <si>
    <t>8212429</t>
  </si>
  <si>
    <t>85102</t>
  </si>
  <si>
    <t>03952</t>
  </si>
  <si>
    <t>UL. DOBROMYŚL</t>
  </si>
  <si>
    <t>1000000003647213</t>
  </si>
  <si>
    <t>5538863</t>
  </si>
  <si>
    <t>12828</t>
  </si>
  <si>
    <t>04418</t>
  </si>
  <si>
    <t>UL. DUŻA</t>
  </si>
  <si>
    <t>5000000070920145</t>
  </si>
  <si>
    <t>4518464</t>
  </si>
  <si>
    <t>12832</t>
  </si>
  <si>
    <t>06575</t>
  </si>
  <si>
    <t>UL. HELENÓWEK</t>
  </si>
  <si>
    <t>5000000070920492</t>
  </si>
  <si>
    <t>2092392</t>
  </si>
  <si>
    <t>5881,5915,6759,6811,7730</t>
  </si>
  <si>
    <t>07029</t>
  </si>
  <si>
    <t>UL. JAGIELLOŃSKA</t>
  </si>
  <si>
    <t>1000000003637488</t>
  </si>
  <si>
    <t>8405070</t>
  </si>
  <si>
    <t>125604,128509,7863,7878</t>
  </si>
  <si>
    <t>9300000000000314</t>
  </si>
  <si>
    <t>2185346</t>
  </si>
  <si>
    <t>8204,8214</t>
  </si>
  <si>
    <t>07335</t>
  </si>
  <si>
    <t>UL. JASNA</t>
  </si>
  <si>
    <t>5000000070918713</t>
  </si>
  <si>
    <t>4519098</t>
  </si>
  <si>
    <t>6849</t>
  </si>
  <si>
    <t>07668</t>
  </si>
  <si>
    <t>UL. JURAJSKA</t>
  </si>
  <si>
    <t>5000000070917472</t>
  </si>
  <si>
    <t>2348890</t>
  </si>
  <si>
    <t>128426,128429,128795,2992,44472</t>
  </si>
  <si>
    <t>08033</t>
  </si>
  <si>
    <t>UL. KARCZÓWKOWSKA</t>
  </si>
  <si>
    <t>5000000070923056</t>
  </si>
  <si>
    <t>5410361</t>
  </si>
  <si>
    <t>12831</t>
  </si>
  <si>
    <t>08574</t>
  </si>
  <si>
    <t>UL. KLONOWA</t>
  </si>
  <si>
    <t>1000000003642184</t>
  </si>
  <si>
    <t>18154055</t>
  </si>
  <si>
    <t>4822</t>
  </si>
  <si>
    <t>39532</t>
  </si>
  <si>
    <t>UL. GENERAŁA TADEUSZA KOŚCIUSZKI</t>
  </si>
  <si>
    <t>1000000003645843</t>
  </si>
  <si>
    <t>6939277</t>
  </si>
  <si>
    <t>123742</t>
  </si>
  <si>
    <t>09796</t>
  </si>
  <si>
    <t>UL. KRAKOWSKA</t>
  </si>
  <si>
    <t>360</t>
  </si>
  <si>
    <t>1000000003647140</t>
  </si>
  <si>
    <t>1561665</t>
  </si>
  <si>
    <t>91847</t>
  </si>
  <si>
    <t>12098</t>
  </si>
  <si>
    <t>UL. MAŁA</t>
  </si>
  <si>
    <t>9100000006220784</t>
  </si>
  <si>
    <t>6238941</t>
  </si>
  <si>
    <t>55089,55706,73456</t>
  </si>
  <si>
    <t>14201</t>
  </si>
  <si>
    <t>PL. NIEPODLEGŁOŚCI</t>
  </si>
  <si>
    <t>1000000003646655</t>
  </si>
  <si>
    <t>6110476</t>
  </si>
  <si>
    <t>12829</t>
  </si>
  <si>
    <t>15529</t>
  </si>
  <si>
    <t>UL. IGNACEGO PADEREWSKIEGO</t>
  </si>
  <si>
    <t>5000000070932238</t>
  </si>
  <si>
    <t>6367481</t>
  </si>
  <si>
    <t>119320,120363,47290,47680,55725</t>
  </si>
  <si>
    <t>1000000006174998</t>
  </si>
  <si>
    <t>3307656</t>
  </si>
  <si>
    <t>12826</t>
  </si>
  <si>
    <t>15648</t>
  </si>
  <si>
    <t>UL. PAŃSKA</t>
  </si>
  <si>
    <t>5000000070919066</t>
  </si>
  <si>
    <t>5474111</t>
  </si>
  <si>
    <t>126357,127469,127470</t>
  </si>
  <si>
    <t>15960</t>
  </si>
  <si>
    <t>UL. PERYFERYJNA</t>
  </si>
  <si>
    <t>1000000003653238</t>
  </si>
  <si>
    <t>1560262</t>
  </si>
  <si>
    <t>8120,8177</t>
  </si>
  <si>
    <t>17547</t>
  </si>
  <si>
    <t>UL. PROSTA</t>
  </si>
  <si>
    <t>27A</t>
  </si>
  <si>
    <t>1000000003646222</t>
  </si>
  <si>
    <t>8277794</t>
  </si>
  <si>
    <t>119284</t>
  </si>
  <si>
    <t>19326</t>
  </si>
  <si>
    <t>UL. RZECZNA</t>
  </si>
  <si>
    <t>1000000003650446</t>
  </si>
  <si>
    <t>3307392</t>
  </si>
  <si>
    <t>2981,2982</t>
  </si>
  <si>
    <t>20291</t>
  </si>
  <si>
    <t>UL. JULIUSZA SŁOWACKIEGO</t>
  </si>
  <si>
    <t>5000000070920375</t>
  </si>
  <si>
    <t>6175787</t>
  </si>
  <si>
    <t>24460,6918</t>
  </si>
  <si>
    <t>20798</t>
  </si>
  <si>
    <t>UL. LEOPOLDA STAFFA</t>
  </si>
  <si>
    <t>5000000070922408</t>
  </si>
  <si>
    <t>8914827</t>
  </si>
  <si>
    <t>6550,6555</t>
  </si>
  <si>
    <t>1000000003654909</t>
  </si>
  <si>
    <t>7767059</t>
  </si>
  <si>
    <t>4552</t>
  </si>
  <si>
    <t>22238</t>
  </si>
  <si>
    <t>UL. KAROLA SZYMANOWSKIEGO</t>
  </si>
  <si>
    <t>5000000070928196</t>
  </si>
  <si>
    <t>7385745</t>
  </si>
  <si>
    <t>12824</t>
  </si>
  <si>
    <t>22308</t>
  </si>
  <si>
    <t>UL. ŚLĄSKA</t>
  </si>
  <si>
    <t>5000000070918918</t>
  </si>
  <si>
    <t>18154054</t>
  </si>
  <si>
    <t>5448</t>
  </si>
  <si>
    <t>22383</t>
  </si>
  <si>
    <t>UL. JANA I JĘDRZEJA ŚNIADECKICH</t>
  </si>
  <si>
    <t>1000000003639134</t>
  </si>
  <si>
    <t>4073312</t>
  </si>
  <si>
    <t>5300</t>
  </si>
  <si>
    <t>22659</t>
  </si>
  <si>
    <t>UL. TARGOWA</t>
  </si>
  <si>
    <t>5000000070934126</t>
  </si>
  <si>
    <t>2098911</t>
  </si>
  <si>
    <t>6891</t>
  </si>
  <si>
    <t>23682</t>
  </si>
  <si>
    <t>UL. WARSZAWSKA</t>
  </si>
  <si>
    <t>340</t>
  </si>
  <si>
    <t>1000000003649603</t>
  </si>
  <si>
    <t>6621876</t>
  </si>
  <si>
    <t>12833</t>
  </si>
  <si>
    <t>1000000006476454</t>
  </si>
  <si>
    <t>18154078</t>
  </si>
  <si>
    <t>128515</t>
  </si>
  <si>
    <t>24459</t>
  </si>
  <si>
    <t>UL. WINCENTEGO WITOSA</t>
  </si>
  <si>
    <t>24885</t>
  </si>
  <si>
    <t>UL. WSPÓLNA</t>
  </si>
  <si>
    <t>1000000003647090</t>
  </si>
  <si>
    <t>2000166</t>
  </si>
  <si>
    <t>5827,5831</t>
  </si>
  <si>
    <t>28793</t>
  </si>
  <si>
    <t>AL. IX WIEKÓW KIELC</t>
  </si>
  <si>
    <t>5000000070919662</t>
  </si>
  <si>
    <t>6812708</t>
  </si>
  <si>
    <t>4557,4643,7439</t>
  </si>
  <si>
    <t>36029</t>
  </si>
  <si>
    <t>UL. MARSZAŁKA JÓZEFA PIŁSUDSKIEGO</t>
  </si>
  <si>
    <t>5000000070931543</t>
  </si>
  <si>
    <t>18154309</t>
  </si>
  <si>
    <t>10704,10770</t>
  </si>
  <si>
    <t>37415</t>
  </si>
  <si>
    <t>UL. JANA NOWAKA-JEZIORAŃSKIEGO</t>
  </si>
  <si>
    <t>1000000003642188</t>
  </si>
  <si>
    <t>5919539</t>
  </si>
  <si>
    <t>12822</t>
  </si>
  <si>
    <t>5000000070924588</t>
  </si>
  <si>
    <t>7130508</t>
  </si>
  <si>
    <t>114159,20207,2988,88284,89596</t>
  </si>
  <si>
    <t>44588</t>
  </si>
  <si>
    <t>UL. ŚWIĘTEGO STANISŁAWA KOSTKI</t>
  </si>
  <si>
    <t>5000000070929144</t>
  </si>
  <si>
    <t>8596226</t>
  </si>
  <si>
    <t>12825,128375,129148,6256</t>
  </si>
  <si>
    <t>44914</t>
  </si>
  <si>
    <t>UL. MAJORA JANA PIWNIKA "PONUREGO"</t>
  </si>
  <si>
    <t>1000000003211998</t>
  </si>
  <si>
    <t>4201530</t>
  </si>
  <si>
    <t>8038,8054,8074</t>
  </si>
  <si>
    <t>0946846</t>
  </si>
  <si>
    <t>01155</t>
  </si>
  <si>
    <t>UL. BIAŁEGO ZAGŁĘBIA</t>
  </si>
  <si>
    <t>5000000069153891</t>
  </si>
  <si>
    <t>7079537</t>
  </si>
  <si>
    <t>115154,48311,53502,92928</t>
  </si>
  <si>
    <t>0947030</t>
  </si>
  <si>
    <t>00432</t>
  </si>
  <si>
    <t>UL. ARMII KRAJOWEJ</t>
  </si>
  <si>
    <t>1000000003141205</t>
  </si>
  <si>
    <t>1501751</t>
  </si>
  <si>
    <t>34777</t>
  </si>
  <si>
    <t>1000000003142848</t>
  </si>
  <si>
    <t>4137357</t>
  </si>
  <si>
    <t>57095</t>
  </si>
  <si>
    <t>1000000003142130</t>
  </si>
  <si>
    <t>1500397</t>
  </si>
  <si>
    <t>73491,73711</t>
  </si>
  <si>
    <t>14909</t>
  </si>
  <si>
    <t>UL. OKRZEI</t>
  </si>
  <si>
    <t>5000000069152393</t>
  </si>
  <si>
    <t>2282075</t>
  </si>
  <si>
    <t>56492</t>
  </si>
  <si>
    <t>17972</t>
  </si>
  <si>
    <t>UL. FELIKSA PRZYPKOWSKIEGO</t>
  </si>
  <si>
    <t>1000000003142322</t>
  </si>
  <si>
    <t>1502182</t>
  </si>
  <si>
    <t>74428,74586,75644</t>
  </si>
  <si>
    <t>5000000069152308</t>
  </si>
  <si>
    <t>5729144</t>
  </si>
  <si>
    <t>57094,57097</t>
  </si>
  <si>
    <t>5000000069151001</t>
  </si>
  <si>
    <t>5729143</t>
  </si>
  <si>
    <t>54394,55315</t>
  </si>
  <si>
    <t>1000000003141643</t>
  </si>
  <si>
    <t>4899289</t>
  </si>
  <si>
    <t>57093</t>
  </si>
  <si>
    <t>18652</t>
  </si>
  <si>
    <t>UL. WŁADYSŁAWA STANISŁAWA REYMONTA</t>
  </si>
  <si>
    <t>5000000069157486</t>
  </si>
  <si>
    <t>6048119</t>
  </si>
  <si>
    <t>115499,41861,66169</t>
  </si>
  <si>
    <t>43602</t>
  </si>
  <si>
    <t>UL. ALEJA JÓZEFA PIŁSUDSKIEGO</t>
  </si>
  <si>
    <t>17011</t>
  </si>
  <si>
    <t>UL. POLNA</t>
  </si>
  <si>
    <t>20683</t>
  </si>
  <si>
    <t>UL. SPORTOWA</t>
  </si>
  <si>
    <t>5000000086261956</t>
  </si>
  <si>
    <t>2281807</t>
  </si>
  <si>
    <t>8163</t>
  </si>
  <si>
    <t>OSTROWIEC ŚWIĘTOKRZYSKI</t>
  </si>
  <si>
    <t>0947308</t>
  </si>
  <si>
    <t>00160</t>
  </si>
  <si>
    <t>UL. AKADEMICKA</t>
  </si>
  <si>
    <t>1000000003388743</t>
  </si>
  <si>
    <t>8022758</t>
  </si>
  <si>
    <t>127796</t>
  </si>
  <si>
    <t>00655</t>
  </si>
  <si>
    <t>UL. BAŁTOWSKA</t>
  </si>
  <si>
    <t>336A</t>
  </si>
  <si>
    <t>1000000006045100</t>
  </si>
  <si>
    <t>6685131</t>
  </si>
  <si>
    <t>124796,124804,124805</t>
  </si>
  <si>
    <t>03839</t>
  </si>
  <si>
    <t>UL. DŁUGA</t>
  </si>
  <si>
    <t>1000000003395839</t>
  </si>
  <si>
    <t>4392231</t>
  </si>
  <si>
    <t>127800,127801</t>
  </si>
  <si>
    <t>05093</t>
  </si>
  <si>
    <t>UL. FERDYNANDA FOCHA</t>
  </si>
  <si>
    <t>5000000086259851</t>
  </si>
  <si>
    <t>3384044</t>
  </si>
  <si>
    <t>127794,128015</t>
  </si>
  <si>
    <t>05948</t>
  </si>
  <si>
    <t>UL. GÓRNA</t>
  </si>
  <si>
    <t>1000000003378769</t>
  </si>
  <si>
    <t>1541377</t>
  </si>
  <si>
    <t>14716</t>
  </si>
  <si>
    <t>06035</t>
  </si>
  <si>
    <t>UL. GRABOWIECKA</t>
  </si>
  <si>
    <t>1000000003401416</t>
  </si>
  <si>
    <t>6685478</t>
  </si>
  <si>
    <t>21305,21306,21307</t>
  </si>
  <si>
    <t>06365</t>
  </si>
  <si>
    <t>UL. JÓZEFA GULIŃSKIEGO</t>
  </si>
  <si>
    <t>5000000086262640</t>
  </si>
  <si>
    <t>4900089</t>
  </si>
  <si>
    <t>75362</t>
  </si>
  <si>
    <t>1000000003395441</t>
  </si>
  <si>
    <t>1542382</t>
  </si>
  <si>
    <t>19737</t>
  </si>
  <si>
    <t>08435</t>
  </si>
  <si>
    <t>UL. JANA KILIŃSKIEGO</t>
  </si>
  <si>
    <t>5000000086261544</t>
  </si>
  <si>
    <t>5347168</t>
  </si>
  <si>
    <t>129832,34663</t>
  </si>
  <si>
    <t>5000000086263588</t>
  </si>
  <si>
    <t>2118948</t>
  </si>
  <si>
    <t>21031,21032</t>
  </si>
  <si>
    <t>12740</t>
  </si>
  <si>
    <t>UL. ADAMA MICKIEWICZA</t>
  </si>
  <si>
    <t>1000000003397116</t>
  </si>
  <si>
    <t>4072372</t>
  </si>
  <si>
    <t>27208,7392,8165</t>
  </si>
  <si>
    <t>14235</t>
  </si>
  <si>
    <t>UL. NIEWIADOMA</t>
  </si>
  <si>
    <t>5000000086261142</t>
  </si>
  <si>
    <t>8341774</t>
  </si>
  <si>
    <t>8161</t>
  </si>
  <si>
    <t>14264</t>
  </si>
  <si>
    <t>UL. NISKA</t>
  </si>
  <si>
    <t>5000000086258971</t>
  </si>
  <si>
    <t>3963237</t>
  </si>
  <si>
    <t>15178</t>
  </si>
  <si>
    <t>14841</t>
  </si>
  <si>
    <t>OS. OGRODY</t>
  </si>
  <si>
    <t>1000000003385052</t>
  </si>
  <si>
    <t>5090527</t>
  </si>
  <si>
    <t>8162</t>
  </si>
  <si>
    <t>1000000003380380</t>
  </si>
  <si>
    <t>6239423</t>
  </si>
  <si>
    <t>8166</t>
  </si>
  <si>
    <t>19322</t>
  </si>
  <si>
    <t>UL. RZECZKI</t>
  </si>
  <si>
    <t>5000000086261239</t>
  </si>
  <si>
    <t>8226321</t>
  </si>
  <si>
    <t>17445,17446</t>
  </si>
  <si>
    <t>5000000086263713</t>
  </si>
  <si>
    <t>2238136</t>
  </si>
  <si>
    <t>120298,15185</t>
  </si>
  <si>
    <t>1000000003380970</t>
  </si>
  <si>
    <t>4581570</t>
  </si>
  <si>
    <t>9189,9190,9191</t>
  </si>
  <si>
    <t>5000000086258220</t>
  </si>
  <si>
    <t>2365403</t>
  </si>
  <si>
    <t>11427</t>
  </si>
  <si>
    <t>67A</t>
  </si>
  <si>
    <t>1000000003380971</t>
  </si>
  <si>
    <t>1540931</t>
  </si>
  <si>
    <t>8168</t>
  </si>
  <si>
    <t>20256</t>
  </si>
  <si>
    <t>OS. SŁONECZNE</t>
  </si>
  <si>
    <t>5000000086261728</t>
  </si>
  <si>
    <t>5682438</t>
  </si>
  <si>
    <t>17610,17611</t>
  </si>
  <si>
    <t>5000000086261028</t>
  </si>
  <si>
    <t>7385790</t>
  </si>
  <si>
    <t>12819</t>
  </si>
  <si>
    <t>5000000086263921</t>
  </si>
  <si>
    <t>8548633</t>
  </si>
  <si>
    <t>15176,15177</t>
  </si>
  <si>
    <t>21095</t>
  </si>
  <si>
    <t>OS. STAWKI</t>
  </si>
  <si>
    <t>5000000086261876</t>
  </si>
  <si>
    <t>5091482</t>
  </si>
  <si>
    <t>90726</t>
  </si>
  <si>
    <t>23088</t>
  </si>
  <si>
    <t>UL. TRZECIAKÓW</t>
  </si>
  <si>
    <t>5000000086263016</t>
  </si>
  <si>
    <t>2191191</t>
  </si>
  <si>
    <t>12158</t>
  </si>
  <si>
    <t>5000000086256922</t>
  </si>
  <si>
    <t>2479921</t>
  </si>
  <si>
    <t>105840,105841</t>
  </si>
  <si>
    <t>26367</t>
  </si>
  <si>
    <t>UL. ŻABIA</t>
  </si>
  <si>
    <t>1000000003385321</t>
  </si>
  <si>
    <t>1540978</t>
  </si>
  <si>
    <t>10936,11063,11064</t>
  </si>
  <si>
    <t>0947610</t>
  </si>
  <si>
    <t>1000000003163535</t>
  </si>
  <si>
    <t>8976616</t>
  </si>
  <si>
    <t>68631,69848</t>
  </si>
  <si>
    <t>17742</t>
  </si>
  <si>
    <t>UL. PRZEMYSŁOWA</t>
  </si>
  <si>
    <t>5000000069492890</t>
  </si>
  <si>
    <t>8341468</t>
  </si>
  <si>
    <t>4992</t>
  </si>
  <si>
    <t>1000000003198416</t>
  </si>
  <si>
    <t>7639170</t>
  </si>
  <si>
    <t>49068,49100,68297</t>
  </si>
  <si>
    <t>0947627</t>
  </si>
  <si>
    <t>07955</t>
  </si>
  <si>
    <t>UL. KANONIJSKA</t>
  </si>
  <si>
    <t>5000000065380127</t>
  </si>
  <si>
    <t>2186177</t>
  </si>
  <si>
    <t>25390,25392</t>
  </si>
  <si>
    <t>20497</t>
  </si>
  <si>
    <t>UL. PPOR. SOKOŁA</t>
  </si>
  <si>
    <t>1000000003497561</t>
  </si>
  <si>
    <t>7067164</t>
  </si>
  <si>
    <t>3611</t>
  </si>
  <si>
    <t>SKARŻYSKO-KAMIENNA</t>
  </si>
  <si>
    <t>0947716</t>
  </si>
  <si>
    <t>00157</t>
  </si>
  <si>
    <t>UL. AKACJOWA</t>
  </si>
  <si>
    <t>9000000167782174</t>
  </si>
  <si>
    <t>6939779</t>
  </si>
  <si>
    <t>8349</t>
  </si>
  <si>
    <t>04751</t>
  </si>
  <si>
    <t>UL. EKONOMII</t>
  </si>
  <si>
    <t>1000000003494967</t>
  </si>
  <si>
    <t>5027520</t>
  </si>
  <si>
    <t>78195</t>
  </si>
  <si>
    <t>05086</t>
  </si>
  <si>
    <t>PL. FLORIAŃSKI</t>
  </si>
  <si>
    <t>5000000069609534</t>
  </si>
  <si>
    <t>2428693</t>
  </si>
  <si>
    <t>3179</t>
  </si>
  <si>
    <t>09106</t>
  </si>
  <si>
    <t>UL. KONARSKIEGO</t>
  </si>
  <si>
    <t>5000000069610352</t>
  </si>
  <si>
    <t>2402865</t>
  </si>
  <si>
    <t>128230,31864</t>
  </si>
  <si>
    <t>10223</t>
  </si>
  <si>
    <t>UL. KSIĄŻĘCA</t>
  </si>
  <si>
    <t>149</t>
  </si>
  <si>
    <t>5000000069612427</t>
  </si>
  <si>
    <t>8532837</t>
  </si>
  <si>
    <t>18280,18281</t>
  </si>
  <si>
    <t>10769</t>
  </si>
  <si>
    <t>UL. LEGIONÓW</t>
  </si>
  <si>
    <t>5000000069610128</t>
  </si>
  <si>
    <t>2099120</t>
  </si>
  <si>
    <t>14093</t>
  </si>
  <si>
    <t>1000000003498349</t>
  </si>
  <si>
    <t>8022151</t>
  </si>
  <si>
    <t>87814,87815,87816,87817,87819,87820</t>
  </si>
  <si>
    <t>5000000069612749</t>
  </si>
  <si>
    <t>3754356</t>
  </si>
  <si>
    <t>6586</t>
  </si>
  <si>
    <t>5000000069609140</t>
  </si>
  <si>
    <t>7003262</t>
  </si>
  <si>
    <t>120105,123086,125502</t>
  </si>
  <si>
    <t>12632</t>
  </si>
  <si>
    <t>UL. METALOWCÓW</t>
  </si>
  <si>
    <t>1000000003494526</t>
  </si>
  <si>
    <t>5856993</t>
  </si>
  <si>
    <t>3595</t>
  </si>
  <si>
    <t>14317</t>
  </si>
  <si>
    <t>UL. NORWIDA</t>
  </si>
  <si>
    <t>1000000003501281</t>
  </si>
  <si>
    <t>2000444</t>
  </si>
  <si>
    <t>3603</t>
  </si>
  <si>
    <t>16761</t>
  </si>
  <si>
    <t>UL. PODJAZDOWA</t>
  </si>
  <si>
    <t>1000000003493242</t>
  </si>
  <si>
    <t>1553597</t>
  </si>
  <si>
    <t>19424,26908</t>
  </si>
  <si>
    <t>17372</t>
  </si>
  <si>
    <t>UL. POWSTAŃCÓW WARSZAWY</t>
  </si>
  <si>
    <t>5000000069608527</t>
  </si>
  <si>
    <t>7577374</t>
  </si>
  <si>
    <t>123167</t>
  </si>
  <si>
    <t>18570</t>
  </si>
  <si>
    <t>UL. REJOWSKA</t>
  </si>
  <si>
    <t>5000000069613871</t>
  </si>
  <si>
    <t>7271545</t>
  </si>
  <si>
    <t>35278,74527</t>
  </si>
  <si>
    <t>19719</t>
  </si>
  <si>
    <t>UL. SEZAMKOWA</t>
  </si>
  <si>
    <t>5000000069611595</t>
  </si>
  <si>
    <t>2455762</t>
  </si>
  <si>
    <t>124956,29092,29526,35254,35256,4374</t>
  </si>
  <si>
    <t>20478</t>
  </si>
  <si>
    <t>UL. SOKOLA</t>
  </si>
  <si>
    <t>5000000069609515</t>
  </si>
  <si>
    <t>2296716</t>
  </si>
  <si>
    <t>16375,16376,16377</t>
  </si>
  <si>
    <t>1000000003501809</t>
  </si>
  <si>
    <t>4010409</t>
  </si>
  <si>
    <t>3243</t>
  </si>
  <si>
    <t>1000000003503623</t>
  </si>
  <si>
    <t>1552935</t>
  </si>
  <si>
    <t>17951,88473,88474,88475,88911</t>
  </si>
  <si>
    <t>5000000069610864</t>
  </si>
  <si>
    <t>7832231</t>
  </si>
  <si>
    <t>15418,15439</t>
  </si>
  <si>
    <t>23266</t>
  </si>
  <si>
    <t>AL. TYSIĄCLECIA</t>
  </si>
  <si>
    <t>5000000069613387</t>
  </si>
  <si>
    <t>7640720</t>
  </si>
  <si>
    <t>129654,130056</t>
  </si>
  <si>
    <t>1000000003497161</t>
  </si>
  <si>
    <t>7258960</t>
  </si>
  <si>
    <t>15269,15287</t>
  </si>
  <si>
    <t>23720</t>
  </si>
  <si>
    <t>UL. OSETA WASILEWSKIEGO</t>
  </si>
  <si>
    <t>1000000003497035</t>
  </si>
  <si>
    <t>1553775</t>
  </si>
  <si>
    <t>3601</t>
  </si>
  <si>
    <t>26077</t>
  </si>
  <si>
    <t>UL. ZIELNA</t>
  </si>
  <si>
    <t>1000000003502813</t>
  </si>
  <si>
    <t>5537947</t>
  </si>
  <si>
    <t>40606</t>
  </si>
  <si>
    <t>26330</t>
  </si>
  <si>
    <t>UL. ZWYCIĘZCÓW</t>
  </si>
  <si>
    <t>1000000003527883</t>
  </si>
  <si>
    <t>1543147</t>
  </si>
  <si>
    <t>23528</t>
  </si>
  <si>
    <t>STARACHOWICE</t>
  </si>
  <si>
    <t>0947930</t>
  </si>
  <si>
    <t>00428</t>
  </si>
  <si>
    <t>AL. ARMII KRAJOWEJ</t>
  </si>
  <si>
    <t>5000000065479734</t>
  </si>
  <si>
    <t>2363710</t>
  </si>
  <si>
    <t>23822</t>
  </si>
  <si>
    <t>9100000002853779</t>
  </si>
  <si>
    <t>2409963</t>
  </si>
  <si>
    <t>24426</t>
  </si>
  <si>
    <t>5000000065474076</t>
  </si>
  <si>
    <t>4010359</t>
  </si>
  <si>
    <t>23683</t>
  </si>
  <si>
    <t>1000000003525092</t>
  </si>
  <si>
    <t>5666317</t>
  </si>
  <si>
    <t>87204</t>
  </si>
  <si>
    <t>09213</t>
  </si>
  <si>
    <t>UL. KONSTYTUCJI 3 MAJA</t>
  </si>
  <si>
    <t>5000000065477092</t>
  </si>
  <si>
    <t>2220967</t>
  </si>
  <si>
    <t>23114,24144</t>
  </si>
  <si>
    <t>5000000065472200</t>
  </si>
  <si>
    <t>8023353</t>
  </si>
  <si>
    <t>24348</t>
  </si>
  <si>
    <t>1000000003533136</t>
  </si>
  <si>
    <t>4710160</t>
  </si>
  <si>
    <t>23003</t>
  </si>
  <si>
    <t>13246</t>
  </si>
  <si>
    <t>UL. STANISŁAWA MONIUSZKI</t>
  </si>
  <si>
    <t>117</t>
  </si>
  <si>
    <t>5000000065477203</t>
  </si>
  <si>
    <t>7003325</t>
  </si>
  <si>
    <t>23098</t>
  </si>
  <si>
    <t>15436</t>
  </si>
  <si>
    <t>UL. OŚWIATOWA</t>
  </si>
  <si>
    <t>5000000065476639</t>
  </si>
  <si>
    <t>8023081</t>
  </si>
  <si>
    <t>22760</t>
  </si>
  <si>
    <t>134</t>
  </si>
  <si>
    <t>5000000065477782</t>
  </si>
  <si>
    <t>6876205</t>
  </si>
  <si>
    <t>23143</t>
  </si>
  <si>
    <t>17475</t>
  </si>
  <si>
    <t>UL. IGNACEGO PRĄDZYŃSKIEGO</t>
  </si>
  <si>
    <t>5000000065472557</t>
  </si>
  <si>
    <t>8978568</t>
  </si>
  <si>
    <t>12823</t>
  </si>
  <si>
    <t>18316</t>
  </si>
  <si>
    <t>UL. RADOMSKA</t>
  </si>
  <si>
    <t>5000000065477209</t>
  </si>
  <si>
    <t>5601242</t>
  </si>
  <si>
    <t>23124</t>
  </si>
  <si>
    <t>1000000006170682</t>
  </si>
  <si>
    <t>7257601</t>
  </si>
  <si>
    <t>12816</t>
  </si>
  <si>
    <t>31083</t>
  </si>
  <si>
    <t>UL. ROTMISTRZA WITOLDA PILECKIEGO</t>
  </si>
  <si>
    <t>0948472</t>
  </si>
  <si>
    <t>5000000065497606</t>
  </si>
  <si>
    <t>6876428</t>
  </si>
  <si>
    <t>123252,123253,70886</t>
  </si>
  <si>
    <t>13112</t>
  </si>
  <si>
    <t>UL. MŁYNARSKA</t>
  </si>
  <si>
    <t>9000000126831073</t>
  </si>
  <si>
    <t>2201562</t>
  </si>
  <si>
    <t>84466,85856</t>
  </si>
  <si>
    <t>24412</t>
  </si>
  <si>
    <t>UL. WIŚNIOWA</t>
  </si>
  <si>
    <t>1000000003616063</t>
  </si>
  <si>
    <t>4707958</t>
  </si>
  <si>
    <t>83765,84511,84652</t>
  </si>
  <si>
    <t>1000000003202480</t>
  </si>
  <si>
    <t>7830121</t>
  </si>
  <si>
    <t>30791,30792</t>
  </si>
  <si>
    <t>0991278</t>
  </si>
  <si>
    <t>licznik</t>
  </si>
  <si>
    <t>Numer Części</t>
  </si>
  <si>
    <t>liczba lokalizacji</t>
  </si>
  <si>
    <t>Województwo</t>
  </si>
  <si>
    <t>PWR</t>
  </si>
  <si>
    <t>Uwagi</t>
  </si>
  <si>
    <t>Netto</t>
  </si>
  <si>
    <t>VAT</t>
  </si>
  <si>
    <t>Brutto</t>
  </si>
  <si>
    <t>ID PWR Wykonawcy</t>
  </si>
  <si>
    <t>Adres: Kod pocztowy, miasto, ulica, nr budynku, współrzędne geograficzne</t>
  </si>
  <si>
    <t>nie może przekroczyć 227,00 zł netto</t>
  </si>
  <si>
    <t xml:space="preserve">nie może przekroczyć  406,50 netto za lokalizację, </t>
  </si>
  <si>
    <t>nie może przekroczyć 
6 344,89 zł netto</t>
  </si>
  <si>
    <t>nie może przekroczyć wartości 22 779,38 zł netto</t>
  </si>
  <si>
    <t>podpis:</t>
  </si>
  <si>
    <t>Świętokrzyskie</t>
  </si>
  <si>
    <t>ID proponowanego PWR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</si>
  <si>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</si>
  <si>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</si>
  <si>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</si>
  <si>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</si>
  <si>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</si>
  <si>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</si>
  <si>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</si>
  <si>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</si>
  <si>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jedna cena dla każdej lokalizacji</t>
  </si>
  <si>
    <t>Cena jednostkowa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</si>
  <si>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</si>
  <si>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</si>
  <si>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</si>
  <si>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Data gotowości Operatora do przyjęcia Zamówienia
(dd.mm.rrrr)
data nie może być późniejsza niż 30.04.2019</t>
  </si>
  <si>
    <t>Wykonawca musi wydrukować i podpisać niniejszy formularz
Wszystkie pola oznaczone kolorem powinny zostać wypełnione, przy czym nie ma konieczności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</si>
</sst>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2" fontId="4" fillId="0" borderId="0" xfId="0" applyNumberFormat="1" applyFont="1" applyFill="1" applyBorder="1" applyProtection="1"/>
    <xf numFmtId="14" fontId="0" fillId="7" borderId="0" xfId="0" applyNumberFormat="1" applyFill="1" applyProtection="1">
      <protection locked="0"/>
    </xf>
    <xf numFmtId="2" fontId="0" fillId="7" borderId="0" xfId="0" applyNumberFormat="1" applyFill="1" applyProtection="1">
      <protection locked="0"/>
    </xf>
    <xf numFmtId="0" fontId="4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wrapText="1"/>
    </xf>
    <xf numFmtId="0" fontId="0" fillId="0" borderId="0" xfId="0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Continuous" vertical="center"/>
    </xf>
    <xf numFmtId="0" fontId="3" fillId="2" borderId="2" xfId="0" applyFont="1" applyFill="1" applyBorder="1" applyAlignment="1" applyProtection="1">
      <alignment horizontal="centerContinuous" vertical="center"/>
    </xf>
    <xf numFmtId="0" fontId="3" fillId="3" borderId="3" xfId="0" applyFont="1" applyFill="1" applyBorder="1" applyAlignment="1" applyProtection="1">
      <alignment horizontal="centerContinuous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2" fontId="0" fillId="0" borderId="0" xfId="0" applyNumberFormat="1" applyFill="1" applyProtection="1"/>
    <xf numFmtId="0" fontId="0" fillId="7" borderId="0" xfId="0" applyFill="1" applyProtection="1">
      <protection locked="0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7" xfId="0" applyFont="1" applyFill="1" applyBorder="1" applyProtection="1"/>
    <xf numFmtId="0" fontId="4" fillId="0" borderId="18" xfId="0" applyFont="1" applyFill="1" applyBorder="1" applyProtection="1"/>
    <xf numFmtId="2" fontId="4" fillId="0" borderId="17" xfId="0" applyNumberFormat="1" applyFont="1" applyFill="1" applyBorder="1" applyProtection="1"/>
    <xf numFmtId="2" fontId="4" fillId="0" borderId="18" xfId="0" applyNumberFormat="1" applyFont="1" applyFill="1" applyBorder="1" applyProtection="1"/>
    <xf numFmtId="0" fontId="4" fillId="7" borderId="17" xfId="0" applyFont="1" applyFill="1" applyBorder="1" applyProtection="1">
      <protection locked="0"/>
    </xf>
    <xf numFmtId="2" fontId="3" fillId="8" borderId="18" xfId="0" applyNumberFormat="1" applyFont="1" applyFill="1" applyBorder="1"/>
    <xf numFmtId="164" fontId="4" fillId="0" borderId="2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3" xfId="0" applyFont="1" applyFill="1" applyBorder="1"/>
    <xf numFmtId="164" fontId="4" fillId="0" borderId="0" xfId="0" applyNumberFormat="1" applyFont="1" applyFill="1" applyBorder="1" applyAlignment="1">
      <alignment wrapText="1"/>
    </xf>
    <xf numFmtId="164" fontId="3" fillId="8" borderId="13" xfId="0" applyNumberFormat="1" applyFont="1" applyFill="1" applyBorder="1" applyAlignment="1">
      <alignment wrapText="1"/>
    </xf>
    <xf numFmtId="164" fontId="4" fillId="0" borderId="13" xfId="0" applyNumberFormat="1" applyFont="1" applyFill="1" applyBorder="1" applyAlignment="1">
      <alignment wrapText="1"/>
    </xf>
    <xf numFmtId="0" fontId="3" fillId="0" borderId="0" xfId="0" applyFont="1" applyFill="1" applyBorder="1"/>
    <xf numFmtId="164" fontId="4" fillId="0" borderId="0" xfId="0" applyNumberFormat="1" applyFont="1" applyFill="1" applyBorder="1"/>
    <xf numFmtId="0" fontId="4" fillId="0" borderId="5" xfId="0" applyFont="1" applyFill="1" applyBorder="1" applyAlignment="1" applyProtection="1">
      <alignment horizontal="left" wrapText="1"/>
    </xf>
    <xf numFmtId="0" fontId="4" fillId="7" borderId="1" xfId="0" applyFont="1" applyFill="1" applyBorder="1" applyAlignment="1" applyProtection="1">
      <alignment horizontal="center"/>
      <protection locked="0"/>
    </xf>
    <xf numFmtId="164" fontId="4" fillId="7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164" fontId="4" fillId="0" borderId="2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wrapText="1"/>
    </xf>
    <xf numFmtId="0" fontId="0" fillId="0" borderId="0" xfId="0" applyAlignment="1"/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J10" sqref="J10:Q10"/>
    </sheetView>
  </sheetViews>
  <sheetFormatPr defaultRowHeight="14.5" x14ac:dyDescent="0.35"/>
  <cols>
    <col min="1" max="5" width="8.7265625" style="6"/>
    <col min="6" max="6" width="10.81640625" style="6" bestFit="1" customWidth="1"/>
    <col min="7" max="11" width="8.7265625" style="6"/>
    <col min="12" max="12" width="18.6328125" style="6" customWidth="1"/>
    <col min="13" max="17" width="8.7265625" style="6"/>
    <col min="18" max="18" width="28.54296875" style="6" customWidth="1"/>
    <col min="19" max="19" width="26.7265625" style="6" customWidth="1"/>
    <col min="20" max="20" width="8.7265625" style="6"/>
    <col min="21" max="21" width="16.1796875" style="6" customWidth="1"/>
    <col min="22" max="16384" width="8.7265625" style="6"/>
  </cols>
  <sheetData>
    <row r="1" spans="1:21" ht="15" thickBot="1" x14ac:dyDescent="0.4">
      <c r="A1" s="4" t="s">
        <v>842</v>
      </c>
      <c r="B1" s="4" t="s">
        <v>843</v>
      </c>
      <c r="C1" s="4" t="s">
        <v>844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44</v>
      </c>
      <c r="B2" s="4">
        <f>P12</f>
        <v>13</v>
      </c>
      <c r="C2" s="4" t="s">
        <v>857</v>
      </c>
      <c r="D2" s="4"/>
      <c r="E2" s="4"/>
      <c r="F2" s="4"/>
      <c r="G2" s="45" t="s">
        <v>868</v>
      </c>
      <c r="H2" s="46"/>
      <c r="I2" s="47"/>
      <c r="J2" s="55" t="s">
        <v>869</v>
      </c>
      <c r="K2" s="55"/>
      <c r="L2" s="56"/>
    </row>
    <row r="3" spans="1:21" x14ac:dyDescent="0.35">
      <c r="A3" s="4"/>
      <c r="B3" s="4"/>
      <c r="C3" s="4"/>
      <c r="D3" s="4"/>
      <c r="E3" s="4"/>
      <c r="F3" s="8" t="s">
        <v>846</v>
      </c>
      <c r="G3" s="28" t="s">
        <v>847</v>
      </c>
      <c r="H3" s="4" t="s">
        <v>848</v>
      </c>
      <c r="I3" s="29" t="s">
        <v>849</v>
      </c>
      <c r="J3" s="37" t="str">
        <f>G3</f>
        <v>Netto</v>
      </c>
      <c r="K3" s="35" t="str">
        <f>H3</f>
        <v>VAT</v>
      </c>
      <c r="L3" s="36" t="str">
        <f>I3</f>
        <v>Brutto</v>
      </c>
      <c r="O3" s="7" t="s">
        <v>845</v>
      </c>
      <c r="P3" s="4"/>
      <c r="Q3" s="4"/>
      <c r="R3" s="4"/>
      <c r="S3" s="4"/>
      <c r="T3" s="4"/>
      <c r="U3" s="4"/>
    </row>
    <row r="4" spans="1:21" ht="31.5" customHeight="1" x14ac:dyDescent="0.35">
      <c r="A4" s="68" t="s">
        <v>862</v>
      </c>
      <c r="B4" s="68"/>
      <c r="C4" s="68"/>
      <c r="D4" s="68"/>
      <c r="E4" s="68"/>
      <c r="F4" s="9" t="s">
        <v>852</v>
      </c>
      <c r="G4" s="30">
        <f>SUM(S14:S26)/$P$12</f>
        <v>0</v>
      </c>
      <c r="H4" s="1">
        <f>G4*0.23</f>
        <v>0</v>
      </c>
      <c r="I4" s="31">
        <f>G4+H4</f>
        <v>0</v>
      </c>
      <c r="J4" s="37">
        <f>G4*P12*60</f>
        <v>0</v>
      </c>
      <c r="K4" s="37">
        <f>J4*0.23</f>
        <v>0</v>
      </c>
      <c r="L4" s="38">
        <f>J4+K4</f>
        <v>0</v>
      </c>
      <c r="O4" s="42" t="s">
        <v>850</v>
      </c>
      <c r="P4" s="42"/>
      <c r="Q4" s="4" t="s">
        <v>851</v>
      </c>
      <c r="R4" s="4"/>
      <c r="S4" s="4"/>
      <c r="T4" s="4"/>
      <c r="U4" s="4"/>
    </row>
    <row r="5" spans="1:21" ht="22" customHeight="1" x14ac:dyDescent="0.35">
      <c r="A5" s="69" t="s">
        <v>863</v>
      </c>
      <c r="B5" s="69"/>
      <c r="C5" s="69"/>
      <c r="D5" s="69"/>
      <c r="E5" s="69"/>
      <c r="F5" s="27" t="s">
        <v>867</v>
      </c>
      <c r="G5" s="32"/>
      <c r="H5" s="1">
        <f t="shared" ref="H5:H8" si="0">G5*0.23</f>
        <v>0</v>
      </c>
      <c r="I5" s="33">
        <f t="shared" ref="I5:I8" si="1">G5+H5</f>
        <v>0</v>
      </c>
      <c r="J5" s="58" t="s">
        <v>870</v>
      </c>
      <c r="K5" s="58"/>
      <c r="L5" s="59"/>
      <c r="O5" s="43"/>
      <c r="P5" s="43"/>
      <c r="Q5" s="43"/>
      <c r="R5" s="43"/>
      <c r="S5" s="43"/>
      <c r="T5" s="43"/>
      <c r="U5" s="43"/>
    </row>
    <row r="6" spans="1:21" ht="43" customHeight="1" x14ac:dyDescent="0.35">
      <c r="A6" s="70" t="s">
        <v>864</v>
      </c>
      <c r="B6" s="70"/>
      <c r="C6" s="70"/>
      <c r="D6" s="70"/>
      <c r="E6" s="70"/>
      <c r="F6" s="7" t="s">
        <v>853</v>
      </c>
      <c r="G6" s="32"/>
      <c r="H6" s="1">
        <f t="shared" si="0"/>
        <v>0</v>
      </c>
      <c r="I6" s="33">
        <f t="shared" si="1"/>
        <v>0</v>
      </c>
      <c r="J6" s="37">
        <f>G6*P12</f>
        <v>0</v>
      </c>
      <c r="K6" s="37">
        <f>J6*0.23</f>
        <v>0</v>
      </c>
      <c r="L6" s="39">
        <f>J6+K6</f>
        <v>0</v>
      </c>
      <c r="O6" s="44"/>
      <c r="P6" s="44"/>
      <c r="Q6" s="43"/>
      <c r="R6" s="43"/>
      <c r="S6" s="43"/>
      <c r="T6" s="43"/>
      <c r="U6" s="43"/>
    </row>
    <row r="7" spans="1:21" ht="32.5" customHeight="1" x14ac:dyDescent="0.35">
      <c r="A7" s="71" t="s">
        <v>865</v>
      </c>
      <c r="B7" s="71"/>
      <c r="C7" s="71"/>
      <c r="D7" s="71"/>
      <c r="E7" s="71"/>
      <c r="F7" s="7" t="s">
        <v>854</v>
      </c>
      <c r="G7" s="32"/>
      <c r="H7" s="1">
        <f t="shared" si="0"/>
        <v>0</v>
      </c>
      <c r="I7" s="33">
        <f t="shared" si="1"/>
        <v>0</v>
      </c>
      <c r="J7" s="61" t="s">
        <v>870</v>
      </c>
      <c r="K7" s="61"/>
      <c r="L7" s="62"/>
      <c r="O7" s="44"/>
      <c r="P7" s="44"/>
      <c r="Q7" s="43"/>
      <c r="R7" s="43"/>
      <c r="S7" s="43"/>
      <c r="T7" s="43"/>
      <c r="U7" s="43"/>
    </row>
    <row r="8" spans="1:21" ht="43.5" customHeight="1" thickBot="1" x14ac:dyDescent="0.4">
      <c r="A8" s="71" t="s">
        <v>866</v>
      </c>
      <c r="B8" s="71"/>
      <c r="C8" s="71"/>
      <c r="D8" s="71"/>
      <c r="E8" s="71"/>
      <c r="F8" s="7" t="s">
        <v>855</v>
      </c>
      <c r="G8" s="32"/>
      <c r="H8" s="1">
        <f t="shared" si="0"/>
        <v>0</v>
      </c>
      <c r="I8" s="33">
        <f t="shared" si="1"/>
        <v>0</v>
      </c>
      <c r="J8" s="64" t="s">
        <v>870</v>
      </c>
      <c r="K8" s="64"/>
      <c r="L8" s="65"/>
    </row>
    <row r="9" spans="1:21" ht="20" customHeight="1" thickTop="1" x14ac:dyDescent="0.35">
      <c r="A9" s="10"/>
      <c r="B9" s="10"/>
      <c r="C9" s="10"/>
      <c r="D9" s="10"/>
      <c r="E9" s="10"/>
      <c r="F9" s="48"/>
      <c r="G9" s="49"/>
      <c r="H9" s="49"/>
      <c r="I9" s="50"/>
      <c r="J9" s="40" t="s">
        <v>871</v>
      </c>
      <c r="K9" s="41"/>
      <c r="L9" s="35"/>
    </row>
    <row r="10" spans="1:21" ht="20" customHeight="1" thickBot="1" x14ac:dyDescent="0.4">
      <c r="A10" s="10"/>
      <c r="B10" s="10"/>
      <c r="C10" s="10"/>
      <c r="D10" s="10"/>
      <c r="E10" s="11" t="s">
        <v>856</v>
      </c>
      <c r="F10" s="51"/>
      <c r="G10" s="52"/>
      <c r="H10" s="52"/>
      <c r="I10" s="53"/>
      <c r="J10" s="72" t="s">
        <v>873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6">
        <v>13</v>
      </c>
    </row>
    <row r="13" spans="1:21" ht="42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6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  <c r="N13" s="17" t="s">
        <v>14</v>
      </c>
      <c r="O13" s="17" t="s">
        <v>15</v>
      </c>
      <c r="P13" s="18" t="s">
        <v>841</v>
      </c>
      <c r="Q13" s="19" t="s">
        <v>858</v>
      </c>
      <c r="R13" s="19" t="s">
        <v>872</v>
      </c>
      <c r="S13" s="19" t="s">
        <v>859</v>
      </c>
      <c r="T13" s="19" t="s">
        <v>860</v>
      </c>
      <c r="U13" s="19" t="s">
        <v>861</v>
      </c>
    </row>
    <row r="14" spans="1:21" x14ac:dyDescent="0.35">
      <c r="A14" s="20" t="s">
        <v>426</v>
      </c>
      <c r="B14" s="20" t="s">
        <v>16</v>
      </c>
      <c r="C14" s="20">
        <v>6465475</v>
      </c>
      <c r="D14" s="20" t="s">
        <v>427</v>
      </c>
      <c r="E14" s="21" t="s">
        <v>428</v>
      </c>
      <c r="F14" s="22" t="s">
        <v>17</v>
      </c>
      <c r="G14" s="22" t="s">
        <v>289</v>
      </c>
      <c r="H14" s="22" t="s">
        <v>289</v>
      </c>
      <c r="I14" s="22" t="s">
        <v>290</v>
      </c>
      <c r="J14" s="22" t="s">
        <v>289</v>
      </c>
      <c r="K14" s="22" t="s">
        <v>429</v>
      </c>
      <c r="L14" s="22" t="s">
        <v>430</v>
      </c>
      <c r="M14" s="22" t="s">
        <v>252</v>
      </c>
      <c r="N14" s="22">
        <v>615821</v>
      </c>
      <c r="O14" s="22">
        <v>338436</v>
      </c>
      <c r="P14" s="6">
        <v>1</v>
      </c>
      <c r="Q14" s="25"/>
      <c r="R14" s="2"/>
      <c r="S14" s="3"/>
      <c r="T14" s="23">
        <f>S14*0.23</f>
        <v>0</v>
      </c>
      <c r="U14" s="24">
        <f>SUM(S14:T14)</f>
        <v>0</v>
      </c>
    </row>
    <row r="15" spans="1:21" x14ac:dyDescent="0.35">
      <c r="A15" s="20" t="s">
        <v>448</v>
      </c>
      <c r="B15" s="20" t="s">
        <v>16</v>
      </c>
      <c r="C15" s="20">
        <v>6471919</v>
      </c>
      <c r="D15" s="20" t="s">
        <v>449</v>
      </c>
      <c r="E15" s="21" t="s">
        <v>450</v>
      </c>
      <c r="F15" s="22" t="s">
        <v>17</v>
      </c>
      <c r="G15" s="22" t="s">
        <v>289</v>
      </c>
      <c r="H15" s="22" t="s">
        <v>289</v>
      </c>
      <c r="I15" s="22" t="s">
        <v>290</v>
      </c>
      <c r="J15" s="22" t="s">
        <v>289</v>
      </c>
      <c r="K15" s="22" t="s">
        <v>337</v>
      </c>
      <c r="L15" s="22" t="s">
        <v>338</v>
      </c>
      <c r="M15" s="22" t="s">
        <v>74</v>
      </c>
      <c r="N15" s="22">
        <v>615098</v>
      </c>
      <c r="O15" s="22">
        <v>335086</v>
      </c>
      <c r="P15" s="6">
        <v>1</v>
      </c>
      <c r="Q15" s="25"/>
      <c r="R15" s="2"/>
      <c r="S15" s="3"/>
      <c r="T15" s="23">
        <f t="shared" ref="T15:T26" si="2">S15*0.23</f>
        <v>0</v>
      </c>
      <c r="U15" s="24">
        <f t="shared" ref="U15:U26" si="3">SUM(S15:T15)</f>
        <v>0</v>
      </c>
    </row>
    <row r="16" spans="1:21" x14ac:dyDescent="0.35">
      <c r="A16" s="20" t="s">
        <v>467</v>
      </c>
      <c r="B16" s="20" t="s">
        <v>16</v>
      </c>
      <c r="C16" s="20">
        <v>6199116</v>
      </c>
      <c r="D16" s="20" t="s">
        <v>468</v>
      </c>
      <c r="E16" s="21" t="s">
        <v>469</v>
      </c>
      <c r="F16" s="22" t="s">
        <v>17</v>
      </c>
      <c r="G16" s="22" t="s">
        <v>136</v>
      </c>
      <c r="H16" s="22" t="s">
        <v>137</v>
      </c>
      <c r="I16" s="22" t="s">
        <v>470</v>
      </c>
      <c r="J16" s="22" t="s">
        <v>137</v>
      </c>
      <c r="K16" s="22" t="s">
        <v>471</v>
      </c>
      <c r="L16" s="22" t="s">
        <v>472</v>
      </c>
      <c r="M16" s="22" t="s">
        <v>152</v>
      </c>
      <c r="N16" s="22">
        <v>590807</v>
      </c>
      <c r="O16" s="22">
        <v>309521</v>
      </c>
      <c r="P16" s="6">
        <v>1</v>
      </c>
      <c r="Q16" s="25"/>
      <c r="R16" s="2"/>
      <c r="S16" s="3"/>
      <c r="T16" s="23">
        <f t="shared" si="2"/>
        <v>0</v>
      </c>
      <c r="U16" s="24">
        <f t="shared" si="3"/>
        <v>0</v>
      </c>
    </row>
    <row r="17" spans="1:21" x14ac:dyDescent="0.35">
      <c r="A17" s="20" t="s">
        <v>473</v>
      </c>
      <c r="B17" s="20" t="s">
        <v>16</v>
      </c>
      <c r="C17" s="20">
        <v>6198204</v>
      </c>
      <c r="D17" s="20" t="s">
        <v>474</v>
      </c>
      <c r="E17" s="21" t="s">
        <v>475</v>
      </c>
      <c r="F17" s="22" t="s">
        <v>17</v>
      </c>
      <c r="G17" s="22" t="s">
        <v>136</v>
      </c>
      <c r="H17" s="22" t="s">
        <v>137</v>
      </c>
      <c r="I17" s="22" t="s">
        <v>470</v>
      </c>
      <c r="J17" s="22" t="s">
        <v>137</v>
      </c>
      <c r="K17" s="22" t="s">
        <v>163</v>
      </c>
      <c r="L17" s="22" t="s">
        <v>164</v>
      </c>
      <c r="M17" s="22" t="s">
        <v>155</v>
      </c>
      <c r="N17" s="22">
        <v>591873</v>
      </c>
      <c r="O17" s="22">
        <v>309098</v>
      </c>
      <c r="P17" s="6">
        <v>1</v>
      </c>
      <c r="Q17" s="25"/>
      <c r="R17" s="2"/>
      <c r="S17" s="3"/>
      <c r="T17" s="23">
        <f t="shared" si="2"/>
        <v>0</v>
      </c>
      <c r="U17" s="24">
        <f t="shared" si="3"/>
        <v>0</v>
      </c>
    </row>
    <row r="18" spans="1:21" x14ac:dyDescent="0.35">
      <c r="A18" s="20" t="s">
        <v>476</v>
      </c>
      <c r="B18" s="20" t="s">
        <v>16</v>
      </c>
      <c r="C18" s="20">
        <v>6197453</v>
      </c>
      <c r="D18" s="20" t="s">
        <v>477</v>
      </c>
      <c r="E18" s="21" t="s">
        <v>478</v>
      </c>
      <c r="F18" s="22" t="s">
        <v>17</v>
      </c>
      <c r="G18" s="22" t="s">
        <v>136</v>
      </c>
      <c r="H18" s="22" t="s">
        <v>137</v>
      </c>
      <c r="I18" s="22" t="s">
        <v>470</v>
      </c>
      <c r="J18" s="22" t="s">
        <v>137</v>
      </c>
      <c r="K18" s="22" t="s">
        <v>235</v>
      </c>
      <c r="L18" s="22" t="s">
        <v>236</v>
      </c>
      <c r="M18" s="22" t="s">
        <v>98</v>
      </c>
      <c r="N18" s="22">
        <v>592393</v>
      </c>
      <c r="O18" s="22">
        <v>309278</v>
      </c>
      <c r="P18" s="6">
        <v>1</v>
      </c>
      <c r="Q18" s="25"/>
      <c r="R18" s="2"/>
      <c r="S18" s="3"/>
      <c r="T18" s="23">
        <f t="shared" si="2"/>
        <v>0</v>
      </c>
      <c r="U18" s="24">
        <f t="shared" si="3"/>
        <v>0</v>
      </c>
    </row>
    <row r="19" spans="1:21" x14ac:dyDescent="0.35">
      <c r="A19" s="20" t="s">
        <v>479</v>
      </c>
      <c r="B19" s="20" t="s">
        <v>16</v>
      </c>
      <c r="C19" s="20">
        <v>6197243</v>
      </c>
      <c r="D19" s="20" t="s">
        <v>480</v>
      </c>
      <c r="E19" s="21" t="s">
        <v>481</v>
      </c>
      <c r="F19" s="22" t="s">
        <v>17</v>
      </c>
      <c r="G19" s="22" t="s">
        <v>136</v>
      </c>
      <c r="H19" s="22" t="s">
        <v>137</v>
      </c>
      <c r="I19" s="22" t="s">
        <v>470</v>
      </c>
      <c r="J19" s="22" t="s">
        <v>137</v>
      </c>
      <c r="K19" s="22" t="s">
        <v>482</v>
      </c>
      <c r="L19" s="22" t="s">
        <v>483</v>
      </c>
      <c r="M19" s="22" t="s">
        <v>82</v>
      </c>
      <c r="N19" s="22">
        <v>591286</v>
      </c>
      <c r="O19" s="22">
        <v>309534</v>
      </c>
      <c r="P19" s="6">
        <v>1</v>
      </c>
      <c r="Q19" s="25"/>
      <c r="R19" s="2"/>
      <c r="S19" s="3"/>
      <c r="T19" s="23">
        <f t="shared" si="2"/>
        <v>0</v>
      </c>
      <c r="U19" s="24">
        <f t="shared" si="3"/>
        <v>0</v>
      </c>
    </row>
    <row r="20" spans="1:21" x14ac:dyDescent="0.35">
      <c r="A20" s="20" t="s">
        <v>484</v>
      </c>
      <c r="B20" s="20" t="s">
        <v>16</v>
      </c>
      <c r="C20" s="20">
        <v>6199383</v>
      </c>
      <c r="D20" s="20" t="s">
        <v>485</v>
      </c>
      <c r="E20" s="21" t="s">
        <v>486</v>
      </c>
      <c r="F20" s="22" t="s">
        <v>17</v>
      </c>
      <c r="G20" s="22" t="s">
        <v>136</v>
      </c>
      <c r="H20" s="22" t="s">
        <v>137</v>
      </c>
      <c r="I20" s="22" t="s">
        <v>470</v>
      </c>
      <c r="J20" s="22" t="s">
        <v>137</v>
      </c>
      <c r="K20" s="22" t="s">
        <v>487</v>
      </c>
      <c r="L20" s="22" t="s">
        <v>488</v>
      </c>
      <c r="M20" s="22" t="s">
        <v>70</v>
      </c>
      <c r="N20" s="22">
        <v>591904</v>
      </c>
      <c r="O20" s="22">
        <v>308891</v>
      </c>
      <c r="P20" s="6">
        <v>1</v>
      </c>
      <c r="Q20" s="25"/>
      <c r="R20" s="2"/>
      <c r="S20" s="3"/>
      <c r="T20" s="23">
        <f t="shared" si="2"/>
        <v>0</v>
      </c>
      <c r="U20" s="24">
        <f t="shared" si="3"/>
        <v>0</v>
      </c>
    </row>
    <row r="21" spans="1:21" x14ac:dyDescent="0.35">
      <c r="A21" s="20" t="s">
        <v>489</v>
      </c>
      <c r="B21" s="20" t="s">
        <v>16</v>
      </c>
      <c r="C21" s="20">
        <v>6198285</v>
      </c>
      <c r="D21" s="20" t="s">
        <v>490</v>
      </c>
      <c r="E21" s="21" t="s">
        <v>491</v>
      </c>
      <c r="F21" s="22" t="s">
        <v>17</v>
      </c>
      <c r="G21" s="22" t="s">
        <v>136</v>
      </c>
      <c r="H21" s="22" t="s">
        <v>137</v>
      </c>
      <c r="I21" s="22" t="s">
        <v>470</v>
      </c>
      <c r="J21" s="22" t="s">
        <v>137</v>
      </c>
      <c r="K21" s="22" t="s">
        <v>487</v>
      </c>
      <c r="L21" s="22" t="s">
        <v>488</v>
      </c>
      <c r="M21" s="22" t="s">
        <v>75</v>
      </c>
      <c r="N21" s="22">
        <v>592047</v>
      </c>
      <c r="O21" s="22">
        <v>308788</v>
      </c>
      <c r="P21" s="6">
        <v>1</v>
      </c>
      <c r="Q21" s="25"/>
      <c r="R21" s="2"/>
      <c r="S21" s="3"/>
      <c r="T21" s="23">
        <f t="shared" si="2"/>
        <v>0</v>
      </c>
      <c r="U21" s="24">
        <f t="shared" si="3"/>
        <v>0</v>
      </c>
    </row>
    <row r="22" spans="1:21" x14ac:dyDescent="0.35">
      <c r="A22" s="20" t="s">
        <v>492</v>
      </c>
      <c r="B22" s="20" t="s">
        <v>16</v>
      </c>
      <c r="C22" s="20">
        <v>6199392</v>
      </c>
      <c r="D22" s="20" t="s">
        <v>493</v>
      </c>
      <c r="E22" s="21" t="s">
        <v>494</v>
      </c>
      <c r="F22" s="22" t="s">
        <v>17</v>
      </c>
      <c r="G22" s="22" t="s">
        <v>136</v>
      </c>
      <c r="H22" s="22" t="s">
        <v>137</v>
      </c>
      <c r="I22" s="22" t="s">
        <v>470</v>
      </c>
      <c r="J22" s="22" t="s">
        <v>137</v>
      </c>
      <c r="K22" s="22" t="s">
        <v>487</v>
      </c>
      <c r="L22" s="22" t="s">
        <v>488</v>
      </c>
      <c r="M22" s="22" t="s">
        <v>43</v>
      </c>
      <c r="N22" s="22">
        <v>590713</v>
      </c>
      <c r="O22" s="22">
        <v>309088</v>
      </c>
      <c r="P22" s="6">
        <v>1</v>
      </c>
      <c r="Q22" s="25"/>
      <c r="R22" s="2"/>
      <c r="S22" s="3"/>
      <c r="T22" s="23">
        <f t="shared" si="2"/>
        <v>0</v>
      </c>
      <c r="U22" s="24">
        <f t="shared" si="3"/>
        <v>0</v>
      </c>
    </row>
    <row r="23" spans="1:21" x14ac:dyDescent="0.35">
      <c r="A23" s="20" t="s">
        <v>498</v>
      </c>
      <c r="B23" s="20" t="s">
        <v>16</v>
      </c>
      <c r="C23" s="20">
        <v>6197150</v>
      </c>
      <c r="D23" s="20" t="s">
        <v>499</v>
      </c>
      <c r="E23" s="21" t="s">
        <v>500</v>
      </c>
      <c r="F23" s="22" t="s">
        <v>17</v>
      </c>
      <c r="G23" s="22" t="s">
        <v>136</v>
      </c>
      <c r="H23" s="22" t="s">
        <v>137</v>
      </c>
      <c r="I23" s="22" t="s">
        <v>470</v>
      </c>
      <c r="J23" s="22" t="s">
        <v>137</v>
      </c>
      <c r="K23" s="22" t="s">
        <v>501</v>
      </c>
      <c r="L23" s="22" t="s">
        <v>502</v>
      </c>
      <c r="M23" s="22" t="s">
        <v>35</v>
      </c>
      <c r="N23" s="22">
        <v>590947</v>
      </c>
      <c r="O23" s="22">
        <v>310062</v>
      </c>
      <c r="P23" s="6">
        <v>1</v>
      </c>
      <c r="Q23" s="25"/>
      <c r="R23" s="2"/>
      <c r="S23" s="3"/>
      <c r="T23" s="23">
        <f t="shared" si="2"/>
        <v>0</v>
      </c>
      <c r="U23" s="24">
        <f t="shared" si="3"/>
        <v>0</v>
      </c>
    </row>
    <row r="24" spans="1:21" x14ac:dyDescent="0.35">
      <c r="A24" s="20" t="s">
        <v>503</v>
      </c>
      <c r="B24" s="20" t="s">
        <v>16</v>
      </c>
      <c r="C24" s="20">
        <v>6199536</v>
      </c>
      <c r="D24" s="20" t="s">
        <v>504</v>
      </c>
      <c r="E24" s="21" t="s">
        <v>505</v>
      </c>
      <c r="F24" s="22" t="s">
        <v>17</v>
      </c>
      <c r="G24" s="22" t="s">
        <v>136</v>
      </c>
      <c r="H24" s="22" t="s">
        <v>137</v>
      </c>
      <c r="I24" s="22" t="s">
        <v>470</v>
      </c>
      <c r="J24" s="22" t="s">
        <v>137</v>
      </c>
      <c r="K24" s="22" t="s">
        <v>506</v>
      </c>
      <c r="L24" s="22" t="s">
        <v>507</v>
      </c>
      <c r="M24" s="22" t="s">
        <v>76</v>
      </c>
      <c r="N24" s="22">
        <v>591551</v>
      </c>
      <c r="O24" s="22">
        <v>309209</v>
      </c>
      <c r="P24" s="6">
        <v>1</v>
      </c>
      <c r="Q24" s="25"/>
      <c r="R24" s="2"/>
      <c r="S24" s="3"/>
      <c r="T24" s="23">
        <f t="shared" si="2"/>
        <v>0</v>
      </c>
      <c r="U24" s="24">
        <f t="shared" si="3"/>
        <v>0</v>
      </c>
    </row>
    <row r="25" spans="1:21" x14ac:dyDescent="0.35">
      <c r="A25" s="20" t="s">
        <v>525</v>
      </c>
      <c r="B25" s="20" t="s">
        <v>16</v>
      </c>
      <c r="C25" s="20">
        <v>6338346</v>
      </c>
      <c r="D25" s="20" t="s">
        <v>526</v>
      </c>
      <c r="E25" s="21" t="s">
        <v>527</v>
      </c>
      <c r="F25" s="22" t="s">
        <v>17</v>
      </c>
      <c r="G25" s="22" t="s">
        <v>42</v>
      </c>
      <c r="H25" s="22" t="s">
        <v>515</v>
      </c>
      <c r="I25" s="22" t="s">
        <v>516</v>
      </c>
      <c r="J25" s="22" t="s">
        <v>515</v>
      </c>
      <c r="K25" s="22" t="s">
        <v>528</v>
      </c>
      <c r="L25" s="22" t="s">
        <v>529</v>
      </c>
      <c r="M25" s="22" t="s">
        <v>98</v>
      </c>
      <c r="N25" s="22">
        <v>666016</v>
      </c>
      <c r="O25" s="22">
        <v>345842</v>
      </c>
      <c r="P25" s="6">
        <v>1</v>
      </c>
      <c r="Q25" s="25"/>
      <c r="R25" s="2"/>
      <c r="S25" s="3"/>
      <c r="T25" s="23">
        <f t="shared" si="2"/>
        <v>0</v>
      </c>
      <c r="U25" s="24">
        <f t="shared" si="3"/>
        <v>0</v>
      </c>
    </row>
    <row r="26" spans="1:21" x14ac:dyDescent="0.35">
      <c r="A26" s="20" t="s">
        <v>540</v>
      </c>
      <c r="B26" s="20" t="s">
        <v>16</v>
      </c>
      <c r="C26" s="20">
        <v>6338342</v>
      </c>
      <c r="D26" s="20" t="s">
        <v>541</v>
      </c>
      <c r="E26" s="21" t="s">
        <v>542</v>
      </c>
      <c r="F26" s="22" t="s">
        <v>17</v>
      </c>
      <c r="G26" s="22" t="s">
        <v>42</v>
      </c>
      <c r="H26" s="22" t="s">
        <v>515</v>
      </c>
      <c r="I26" s="22" t="s">
        <v>516</v>
      </c>
      <c r="J26" s="22" t="s">
        <v>515</v>
      </c>
      <c r="K26" s="22" t="s">
        <v>543</v>
      </c>
      <c r="L26" s="22" t="s">
        <v>544</v>
      </c>
      <c r="M26" s="22" t="s">
        <v>149</v>
      </c>
      <c r="N26" s="22">
        <v>666237</v>
      </c>
      <c r="O26" s="22">
        <v>345950</v>
      </c>
      <c r="P26" s="6">
        <v>1</v>
      </c>
      <c r="Q26" s="25"/>
      <c r="R26" s="2"/>
      <c r="S26" s="3"/>
      <c r="T26" s="23">
        <f t="shared" si="2"/>
        <v>0</v>
      </c>
      <c r="U26" s="24">
        <f t="shared" si="3"/>
        <v>0</v>
      </c>
    </row>
  </sheetData>
  <sheetProtection algorithmName="SHA-512" hashValue="+4XuAipOjoC8u5aQnVh//T8sP4kORkqHAtU2r/wNhbAad3Z3+pXQFXkoEX7FHyTu5RqRAyrH/WuPif8jR16JyQ==" saltValue="bt1W1NnM3uLYc8QjWQl2rA==" spinCount="100000" sheet="1" objects="1" scenarios="1" formatCells="0" formatColumns="0" formatRows="0" sort="0" autoFilter="0"/>
  <mergeCells count="19">
    <mergeCell ref="G2:I2"/>
    <mergeCell ref="F9:I10"/>
    <mergeCell ref="J2:L2"/>
    <mergeCell ref="J5:L5"/>
    <mergeCell ref="J7:L7"/>
    <mergeCell ref="J8:L8"/>
    <mergeCell ref="J10:Q10"/>
    <mergeCell ref="A6:E6"/>
    <mergeCell ref="O7:P7"/>
    <mergeCell ref="Q7:U7"/>
    <mergeCell ref="A7:E7"/>
    <mergeCell ref="A8:E8"/>
    <mergeCell ref="O4:P4"/>
    <mergeCell ref="A4:E4"/>
    <mergeCell ref="O5:P5"/>
    <mergeCell ref="Q5:U5"/>
    <mergeCell ref="A5:E5"/>
    <mergeCell ref="O6:P6"/>
    <mergeCell ref="Q6:U6"/>
  </mergeCells>
  <pageMargins left="0.7" right="0.7" top="0.75" bottom="0.75" header="0.3" footer="0.3"/>
  <pageSetup paperSize="9" scale="3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1"/>
  <sheetViews>
    <sheetView zoomScaleNormal="100" workbookViewId="0">
      <selection activeCell="J10" sqref="J10:Q10"/>
    </sheetView>
  </sheetViews>
  <sheetFormatPr defaultRowHeight="14.5" x14ac:dyDescent="0.35"/>
  <cols>
    <col min="1" max="5" width="8.7265625" style="6"/>
    <col min="6" max="6" width="10.81640625" style="6" bestFit="1" customWidth="1"/>
    <col min="7" max="11" width="8.7265625" style="6"/>
    <col min="12" max="12" width="17.453125" style="6" customWidth="1"/>
    <col min="13" max="17" width="8.7265625" style="6"/>
    <col min="18" max="18" width="28.54296875" style="6" customWidth="1"/>
    <col min="19" max="19" width="26.7265625" style="6" customWidth="1"/>
    <col min="20" max="20" width="8.7265625" style="6"/>
    <col min="21" max="21" width="16.1796875" style="6" customWidth="1"/>
    <col min="22" max="16384" width="8.7265625" style="6"/>
  </cols>
  <sheetData>
    <row r="1" spans="1:21" ht="15" thickBot="1" x14ac:dyDescent="0.4">
      <c r="A1" s="4" t="s">
        <v>842</v>
      </c>
      <c r="B1" s="4" t="s">
        <v>843</v>
      </c>
      <c r="C1" s="4" t="s">
        <v>844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45</v>
      </c>
      <c r="B2" s="4">
        <f>P12</f>
        <v>18</v>
      </c>
      <c r="C2" s="4" t="s">
        <v>857</v>
      </c>
      <c r="D2" s="4"/>
      <c r="E2" s="4"/>
      <c r="F2" s="4"/>
      <c r="G2" s="45" t="s">
        <v>868</v>
      </c>
      <c r="H2" s="46"/>
      <c r="I2" s="47"/>
      <c r="J2" s="55" t="s">
        <v>869</v>
      </c>
      <c r="K2" s="55"/>
      <c r="L2" s="56"/>
    </row>
    <row r="3" spans="1:21" x14ac:dyDescent="0.35">
      <c r="A3" s="4"/>
      <c r="B3" s="4"/>
      <c r="C3" s="4"/>
      <c r="D3" s="4"/>
      <c r="E3" s="4"/>
      <c r="F3" s="8" t="s">
        <v>846</v>
      </c>
      <c r="G3" s="28" t="s">
        <v>847</v>
      </c>
      <c r="H3" s="4" t="s">
        <v>848</v>
      </c>
      <c r="I3" s="29" t="s">
        <v>849</v>
      </c>
      <c r="J3" s="37" t="str">
        <f>G3</f>
        <v>Netto</v>
      </c>
      <c r="K3" s="35" t="str">
        <f>H3</f>
        <v>VAT</v>
      </c>
      <c r="L3" s="36" t="str">
        <f>I3</f>
        <v>Brutto</v>
      </c>
      <c r="O3" s="7" t="s">
        <v>845</v>
      </c>
      <c r="P3" s="4"/>
      <c r="Q3" s="4"/>
      <c r="R3" s="4"/>
      <c r="S3" s="4"/>
      <c r="T3" s="4"/>
      <c r="U3" s="4"/>
    </row>
    <row r="4" spans="1:21" ht="31.5" customHeight="1" x14ac:dyDescent="0.35">
      <c r="A4" s="68" t="s">
        <v>862</v>
      </c>
      <c r="B4" s="68"/>
      <c r="C4" s="68"/>
      <c r="D4" s="68"/>
      <c r="E4" s="68"/>
      <c r="F4" s="9" t="s">
        <v>852</v>
      </c>
      <c r="G4" s="30">
        <f>SUM(S14:S31)/$P$12</f>
        <v>0</v>
      </c>
      <c r="H4" s="1">
        <f>G4*0.23</f>
        <v>0</v>
      </c>
      <c r="I4" s="31">
        <f>G4+H4</f>
        <v>0</v>
      </c>
      <c r="J4" s="37">
        <f>G4*P12*60</f>
        <v>0</v>
      </c>
      <c r="K4" s="37">
        <f>J4*0.23</f>
        <v>0</v>
      </c>
      <c r="L4" s="38">
        <f>J4+K4</f>
        <v>0</v>
      </c>
      <c r="O4" s="42" t="s">
        <v>850</v>
      </c>
      <c r="P4" s="42"/>
      <c r="Q4" s="4" t="s">
        <v>851</v>
      </c>
      <c r="R4" s="4"/>
      <c r="S4" s="4"/>
      <c r="T4" s="4"/>
      <c r="U4" s="4"/>
    </row>
    <row r="5" spans="1:21" ht="22" customHeight="1" x14ac:dyDescent="0.35">
      <c r="A5" s="69" t="s">
        <v>863</v>
      </c>
      <c r="B5" s="69"/>
      <c r="C5" s="69"/>
      <c r="D5" s="69"/>
      <c r="E5" s="69"/>
      <c r="F5" s="27" t="s">
        <v>867</v>
      </c>
      <c r="G5" s="32"/>
      <c r="H5" s="1">
        <f t="shared" ref="H5:H8" si="0">G5*0.23</f>
        <v>0</v>
      </c>
      <c r="I5" s="33">
        <f t="shared" ref="I5:I8" si="1">G5+H5</f>
        <v>0</v>
      </c>
      <c r="J5" s="58" t="s">
        <v>870</v>
      </c>
      <c r="K5" s="58"/>
      <c r="L5" s="59"/>
      <c r="O5" s="43"/>
      <c r="P5" s="43"/>
      <c r="Q5" s="43"/>
      <c r="R5" s="43"/>
      <c r="S5" s="43"/>
      <c r="T5" s="43"/>
      <c r="U5" s="43"/>
    </row>
    <row r="6" spans="1:21" ht="43" customHeight="1" x14ac:dyDescent="0.35">
      <c r="A6" s="70" t="s">
        <v>864</v>
      </c>
      <c r="B6" s="70"/>
      <c r="C6" s="70"/>
      <c r="D6" s="70"/>
      <c r="E6" s="70"/>
      <c r="F6" s="7" t="s">
        <v>853</v>
      </c>
      <c r="G6" s="32"/>
      <c r="H6" s="1">
        <f t="shared" si="0"/>
        <v>0</v>
      </c>
      <c r="I6" s="33">
        <f t="shared" si="1"/>
        <v>0</v>
      </c>
      <c r="J6" s="37">
        <f>G6*P12</f>
        <v>0</v>
      </c>
      <c r="K6" s="37">
        <f>J6*0.23</f>
        <v>0</v>
      </c>
      <c r="L6" s="39">
        <f>J6+K6</f>
        <v>0</v>
      </c>
      <c r="O6" s="44"/>
      <c r="P6" s="44"/>
      <c r="Q6" s="43"/>
      <c r="R6" s="43"/>
      <c r="S6" s="43"/>
      <c r="T6" s="43"/>
      <c r="U6" s="43"/>
    </row>
    <row r="7" spans="1:21" ht="32.5" customHeight="1" x14ac:dyDescent="0.35">
      <c r="A7" s="71" t="s">
        <v>865</v>
      </c>
      <c r="B7" s="71"/>
      <c r="C7" s="71"/>
      <c r="D7" s="71"/>
      <c r="E7" s="71"/>
      <c r="F7" s="7" t="s">
        <v>854</v>
      </c>
      <c r="G7" s="32"/>
      <c r="H7" s="1">
        <f t="shared" si="0"/>
        <v>0</v>
      </c>
      <c r="I7" s="33">
        <f t="shared" si="1"/>
        <v>0</v>
      </c>
      <c r="J7" s="61" t="s">
        <v>870</v>
      </c>
      <c r="K7" s="61"/>
      <c r="L7" s="62"/>
      <c r="O7" s="44"/>
      <c r="P7" s="44"/>
      <c r="Q7" s="43"/>
      <c r="R7" s="43"/>
      <c r="S7" s="43"/>
      <c r="T7" s="43"/>
      <c r="U7" s="43"/>
    </row>
    <row r="8" spans="1:21" ht="43.5" customHeight="1" thickBot="1" x14ac:dyDescent="0.4">
      <c r="A8" s="71" t="s">
        <v>866</v>
      </c>
      <c r="B8" s="71"/>
      <c r="C8" s="71"/>
      <c r="D8" s="71"/>
      <c r="E8" s="71"/>
      <c r="F8" s="7" t="s">
        <v>855</v>
      </c>
      <c r="G8" s="32"/>
      <c r="H8" s="1">
        <f t="shared" si="0"/>
        <v>0</v>
      </c>
      <c r="I8" s="33">
        <f t="shared" si="1"/>
        <v>0</v>
      </c>
      <c r="J8" s="64" t="s">
        <v>870</v>
      </c>
      <c r="K8" s="64"/>
      <c r="L8" s="65"/>
    </row>
    <row r="9" spans="1:21" ht="20" customHeight="1" thickTop="1" x14ac:dyDescent="0.35">
      <c r="A9" s="10"/>
      <c r="B9" s="10"/>
      <c r="C9" s="10"/>
      <c r="D9" s="10"/>
      <c r="E9" s="10"/>
      <c r="F9" s="48"/>
      <c r="G9" s="49"/>
      <c r="H9" s="49"/>
      <c r="I9" s="50"/>
      <c r="J9" s="40" t="s">
        <v>871</v>
      </c>
      <c r="K9" s="41"/>
      <c r="L9" s="35"/>
    </row>
    <row r="10" spans="1:21" ht="20" customHeight="1" thickBot="1" x14ac:dyDescent="0.4">
      <c r="A10" s="10"/>
      <c r="B10" s="10"/>
      <c r="C10" s="10"/>
      <c r="D10" s="10"/>
      <c r="E10" s="11" t="s">
        <v>856</v>
      </c>
      <c r="F10" s="51"/>
      <c r="G10" s="52"/>
      <c r="H10" s="52"/>
      <c r="I10" s="53"/>
      <c r="J10" s="66" t="s">
        <v>873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6">
        <v>18</v>
      </c>
    </row>
    <row r="13" spans="1:21" ht="42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6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  <c r="N13" s="17" t="s">
        <v>14</v>
      </c>
      <c r="O13" s="17" t="s">
        <v>15</v>
      </c>
      <c r="P13" s="18" t="s">
        <v>841</v>
      </c>
      <c r="Q13" s="19" t="s">
        <v>858</v>
      </c>
      <c r="R13" s="19" t="s">
        <v>872</v>
      </c>
      <c r="S13" s="19" t="s">
        <v>859</v>
      </c>
      <c r="T13" s="19" t="s">
        <v>860</v>
      </c>
      <c r="U13" s="19" t="s">
        <v>861</v>
      </c>
    </row>
    <row r="14" spans="1:21" x14ac:dyDescent="0.35">
      <c r="A14" s="20" t="s">
        <v>495</v>
      </c>
      <c r="B14" s="20" t="s">
        <v>16</v>
      </c>
      <c r="C14" s="20">
        <v>6199394</v>
      </c>
      <c r="D14" s="20" t="s">
        <v>496</v>
      </c>
      <c r="E14" s="21" t="s">
        <v>497</v>
      </c>
      <c r="F14" s="22" t="s">
        <v>17</v>
      </c>
      <c r="G14" s="22" t="s">
        <v>136</v>
      </c>
      <c r="H14" s="22" t="s">
        <v>137</v>
      </c>
      <c r="I14" s="22" t="s">
        <v>470</v>
      </c>
      <c r="J14" s="22" t="s">
        <v>137</v>
      </c>
      <c r="K14" s="22" t="s">
        <v>487</v>
      </c>
      <c r="L14" s="22" t="s">
        <v>488</v>
      </c>
      <c r="M14" s="22" t="s">
        <v>232</v>
      </c>
      <c r="N14" s="22">
        <v>590426</v>
      </c>
      <c r="O14" s="22">
        <v>309188</v>
      </c>
      <c r="P14" s="6">
        <v>1</v>
      </c>
      <c r="Q14" s="25"/>
      <c r="R14" s="2"/>
      <c r="S14" s="3"/>
      <c r="T14" s="23">
        <f>S14*0.23</f>
        <v>0</v>
      </c>
      <c r="U14" s="24">
        <f>SUM(S14:T14)</f>
        <v>0</v>
      </c>
    </row>
    <row r="15" spans="1:21" x14ac:dyDescent="0.35">
      <c r="A15" s="20" t="s">
        <v>661</v>
      </c>
      <c r="B15" s="20" t="s">
        <v>16</v>
      </c>
      <c r="C15" s="20">
        <v>6398692</v>
      </c>
      <c r="D15" s="20" t="s">
        <v>662</v>
      </c>
      <c r="E15" s="21" t="s">
        <v>663</v>
      </c>
      <c r="F15" s="22" t="s">
        <v>17</v>
      </c>
      <c r="G15" s="22" t="s">
        <v>55</v>
      </c>
      <c r="H15" s="22" t="s">
        <v>657</v>
      </c>
      <c r="I15" s="22" t="s">
        <v>658</v>
      </c>
      <c r="J15" s="22" t="s">
        <v>657</v>
      </c>
      <c r="K15" s="22" t="s">
        <v>664</v>
      </c>
      <c r="L15" s="22" t="s">
        <v>665</v>
      </c>
      <c r="M15" s="22" t="s">
        <v>267</v>
      </c>
      <c r="N15" s="22">
        <v>630844</v>
      </c>
      <c r="O15" s="22">
        <v>361028</v>
      </c>
      <c r="P15" s="6">
        <v>1</v>
      </c>
      <c r="Q15" s="25"/>
      <c r="R15" s="2"/>
      <c r="S15" s="3"/>
      <c r="T15" s="23">
        <f t="shared" ref="T15:T31" si="2">S15*0.23</f>
        <v>0</v>
      </c>
      <c r="U15" s="24">
        <f t="shared" ref="U15:U31" si="3">SUM(S15:T15)</f>
        <v>0</v>
      </c>
    </row>
    <row r="16" spans="1:21" x14ac:dyDescent="0.35">
      <c r="A16" s="20" t="s">
        <v>666</v>
      </c>
      <c r="B16" s="20" t="s">
        <v>16</v>
      </c>
      <c r="C16" s="20">
        <v>6394372</v>
      </c>
      <c r="D16" s="20" t="s">
        <v>667</v>
      </c>
      <c r="E16" s="21" t="s">
        <v>668</v>
      </c>
      <c r="F16" s="22" t="s">
        <v>17</v>
      </c>
      <c r="G16" s="22" t="s">
        <v>55</v>
      </c>
      <c r="H16" s="22" t="s">
        <v>657</v>
      </c>
      <c r="I16" s="22" t="s">
        <v>658</v>
      </c>
      <c r="J16" s="22" t="s">
        <v>657</v>
      </c>
      <c r="K16" s="22" t="s">
        <v>669</v>
      </c>
      <c r="L16" s="22" t="s">
        <v>670</v>
      </c>
      <c r="M16" s="22" t="s">
        <v>148</v>
      </c>
      <c r="N16" s="22">
        <v>630673</v>
      </c>
      <c r="O16" s="22">
        <v>363047</v>
      </c>
      <c r="P16" s="6">
        <v>1</v>
      </c>
      <c r="Q16" s="25"/>
      <c r="R16" s="2"/>
      <c r="S16" s="3"/>
      <c r="T16" s="23">
        <f t="shared" si="2"/>
        <v>0</v>
      </c>
      <c r="U16" s="24">
        <f t="shared" si="3"/>
        <v>0</v>
      </c>
    </row>
    <row r="17" spans="1:21" x14ac:dyDescent="0.35">
      <c r="A17" s="20" t="s">
        <v>676</v>
      </c>
      <c r="B17" s="20" t="s">
        <v>16</v>
      </c>
      <c r="C17" s="20">
        <v>6398861</v>
      </c>
      <c r="D17" s="20" t="s">
        <v>677</v>
      </c>
      <c r="E17" s="21" t="s">
        <v>678</v>
      </c>
      <c r="F17" s="22" t="s">
        <v>17</v>
      </c>
      <c r="G17" s="22" t="s">
        <v>55</v>
      </c>
      <c r="H17" s="22" t="s">
        <v>657</v>
      </c>
      <c r="I17" s="22" t="s">
        <v>658</v>
      </c>
      <c r="J17" s="22" t="s">
        <v>657</v>
      </c>
      <c r="K17" s="22" t="s">
        <v>679</v>
      </c>
      <c r="L17" s="22" t="s">
        <v>680</v>
      </c>
      <c r="M17" s="22" t="s">
        <v>681</v>
      </c>
      <c r="N17" s="22">
        <v>631195</v>
      </c>
      <c r="O17" s="22">
        <v>365514</v>
      </c>
      <c r="P17" s="6">
        <v>1</v>
      </c>
      <c r="Q17" s="25"/>
      <c r="R17" s="2"/>
      <c r="S17" s="3"/>
      <c r="T17" s="23">
        <f t="shared" si="2"/>
        <v>0</v>
      </c>
      <c r="U17" s="24">
        <f t="shared" si="3"/>
        <v>0</v>
      </c>
    </row>
    <row r="18" spans="1:21" x14ac:dyDescent="0.35">
      <c r="A18" s="20" t="s">
        <v>682</v>
      </c>
      <c r="B18" s="20" t="s">
        <v>16</v>
      </c>
      <c r="C18" s="20">
        <v>6398892</v>
      </c>
      <c r="D18" s="20" t="s">
        <v>683</v>
      </c>
      <c r="E18" s="21" t="s">
        <v>684</v>
      </c>
      <c r="F18" s="22" t="s">
        <v>17</v>
      </c>
      <c r="G18" s="22" t="s">
        <v>55</v>
      </c>
      <c r="H18" s="22" t="s">
        <v>657</v>
      </c>
      <c r="I18" s="22" t="s">
        <v>658</v>
      </c>
      <c r="J18" s="22" t="s">
        <v>657</v>
      </c>
      <c r="K18" s="22" t="s">
        <v>685</v>
      </c>
      <c r="L18" s="22" t="s">
        <v>686</v>
      </c>
      <c r="M18" s="22" t="s">
        <v>243</v>
      </c>
      <c r="N18" s="22">
        <v>630580</v>
      </c>
      <c r="O18" s="22">
        <v>360863</v>
      </c>
      <c r="P18" s="6">
        <v>1</v>
      </c>
      <c r="Q18" s="25"/>
      <c r="R18" s="2"/>
      <c r="S18" s="3"/>
      <c r="T18" s="23">
        <f t="shared" si="2"/>
        <v>0</v>
      </c>
      <c r="U18" s="24">
        <f t="shared" si="3"/>
        <v>0</v>
      </c>
    </row>
    <row r="19" spans="1:21" x14ac:dyDescent="0.35">
      <c r="A19" s="20" t="s">
        <v>687</v>
      </c>
      <c r="B19" s="20" t="s">
        <v>16</v>
      </c>
      <c r="C19" s="20">
        <v>6398897</v>
      </c>
      <c r="D19" s="20" t="s">
        <v>688</v>
      </c>
      <c r="E19" s="21" t="s">
        <v>689</v>
      </c>
      <c r="F19" s="22" t="s">
        <v>17</v>
      </c>
      <c r="G19" s="22" t="s">
        <v>55</v>
      </c>
      <c r="H19" s="22" t="s">
        <v>657</v>
      </c>
      <c r="I19" s="22" t="s">
        <v>658</v>
      </c>
      <c r="J19" s="22" t="s">
        <v>657</v>
      </c>
      <c r="K19" s="22" t="s">
        <v>685</v>
      </c>
      <c r="L19" s="22" t="s">
        <v>686</v>
      </c>
      <c r="M19" s="22" t="s">
        <v>233</v>
      </c>
      <c r="N19" s="22">
        <v>630894</v>
      </c>
      <c r="O19" s="22">
        <v>360589</v>
      </c>
      <c r="P19" s="6">
        <v>1</v>
      </c>
      <c r="Q19" s="25"/>
      <c r="R19" s="2"/>
      <c r="S19" s="3"/>
      <c r="T19" s="23">
        <f t="shared" si="2"/>
        <v>0</v>
      </c>
      <c r="U19" s="24">
        <f t="shared" si="3"/>
        <v>0</v>
      </c>
    </row>
    <row r="20" spans="1:21" x14ac:dyDescent="0.35">
      <c r="A20" s="20" t="s">
        <v>690</v>
      </c>
      <c r="B20" s="20" t="s">
        <v>16</v>
      </c>
      <c r="C20" s="20">
        <v>6397328</v>
      </c>
      <c r="D20" s="20" t="s">
        <v>691</v>
      </c>
      <c r="E20" s="21" t="s">
        <v>692</v>
      </c>
      <c r="F20" s="22" t="s">
        <v>17</v>
      </c>
      <c r="G20" s="22" t="s">
        <v>55</v>
      </c>
      <c r="H20" s="22" t="s">
        <v>657</v>
      </c>
      <c r="I20" s="22" t="s">
        <v>658</v>
      </c>
      <c r="J20" s="22" t="s">
        <v>657</v>
      </c>
      <c r="K20" s="22" t="s">
        <v>685</v>
      </c>
      <c r="L20" s="22" t="s">
        <v>686</v>
      </c>
      <c r="M20" s="22" t="s">
        <v>285</v>
      </c>
      <c r="N20" s="22">
        <v>630796</v>
      </c>
      <c r="O20" s="22">
        <v>360762</v>
      </c>
      <c r="P20" s="6">
        <v>1</v>
      </c>
      <c r="Q20" s="25"/>
      <c r="R20" s="2"/>
      <c r="S20" s="3"/>
      <c r="T20" s="23">
        <f t="shared" si="2"/>
        <v>0</v>
      </c>
      <c r="U20" s="24">
        <f t="shared" si="3"/>
        <v>0</v>
      </c>
    </row>
    <row r="21" spans="1:21" x14ac:dyDescent="0.35">
      <c r="A21" s="20" t="s">
        <v>693</v>
      </c>
      <c r="B21" s="20" t="s">
        <v>16</v>
      </c>
      <c r="C21" s="20">
        <v>6398976</v>
      </c>
      <c r="D21" s="20" t="s">
        <v>694</v>
      </c>
      <c r="E21" s="21" t="s">
        <v>695</v>
      </c>
      <c r="F21" s="22" t="s">
        <v>17</v>
      </c>
      <c r="G21" s="22" t="s">
        <v>55</v>
      </c>
      <c r="H21" s="22" t="s">
        <v>657</v>
      </c>
      <c r="I21" s="22" t="s">
        <v>658</v>
      </c>
      <c r="J21" s="22" t="s">
        <v>657</v>
      </c>
      <c r="K21" s="22" t="s">
        <v>253</v>
      </c>
      <c r="L21" s="22" t="s">
        <v>254</v>
      </c>
      <c r="M21" s="22" t="s">
        <v>44</v>
      </c>
      <c r="N21" s="22">
        <v>632365</v>
      </c>
      <c r="O21" s="22">
        <v>362787</v>
      </c>
      <c r="P21" s="6">
        <v>1</v>
      </c>
      <c r="Q21" s="25"/>
      <c r="R21" s="2"/>
      <c r="S21" s="3"/>
      <c r="T21" s="23">
        <f t="shared" si="2"/>
        <v>0</v>
      </c>
      <c r="U21" s="24">
        <f t="shared" si="3"/>
        <v>0</v>
      </c>
    </row>
    <row r="22" spans="1:21" x14ac:dyDescent="0.35">
      <c r="A22" s="20" t="s">
        <v>696</v>
      </c>
      <c r="B22" s="20" t="s">
        <v>16</v>
      </c>
      <c r="C22" s="20">
        <v>6399034</v>
      </c>
      <c r="D22" s="20" t="s">
        <v>697</v>
      </c>
      <c r="E22" s="21" t="s">
        <v>698</v>
      </c>
      <c r="F22" s="22" t="s">
        <v>17</v>
      </c>
      <c r="G22" s="22" t="s">
        <v>55</v>
      </c>
      <c r="H22" s="22" t="s">
        <v>657</v>
      </c>
      <c r="I22" s="22" t="s">
        <v>658</v>
      </c>
      <c r="J22" s="22" t="s">
        <v>657</v>
      </c>
      <c r="K22" s="22" t="s">
        <v>699</v>
      </c>
      <c r="L22" s="22" t="s">
        <v>700</v>
      </c>
      <c r="M22" s="22" t="s">
        <v>147</v>
      </c>
      <c r="N22" s="22">
        <v>629583</v>
      </c>
      <c r="O22" s="22">
        <v>361691</v>
      </c>
      <c r="P22" s="6">
        <v>1</v>
      </c>
      <c r="Q22" s="25"/>
      <c r="R22" s="2"/>
      <c r="S22" s="3"/>
      <c r="T22" s="23">
        <f t="shared" si="2"/>
        <v>0</v>
      </c>
      <c r="U22" s="24">
        <f t="shared" si="3"/>
        <v>0</v>
      </c>
    </row>
    <row r="23" spans="1:21" x14ac:dyDescent="0.35">
      <c r="A23" s="20" t="s">
        <v>711</v>
      </c>
      <c r="B23" s="20" t="s">
        <v>16</v>
      </c>
      <c r="C23" s="20">
        <v>6394036</v>
      </c>
      <c r="D23" s="20" t="s">
        <v>712</v>
      </c>
      <c r="E23" s="21" t="s">
        <v>713</v>
      </c>
      <c r="F23" s="22" t="s">
        <v>17</v>
      </c>
      <c r="G23" s="22" t="s">
        <v>55</v>
      </c>
      <c r="H23" s="22" t="s">
        <v>657</v>
      </c>
      <c r="I23" s="22" t="s">
        <v>658</v>
      </c>
      <c r="J23" s="22" t="s">
        <v>657</v>
      </c>
      <c r="K23" s="22" t="s">
        <v>714</v>
      </c>
      <c r="L23" s="22" t="s">
        <v>715</v>
      </c>
      <c r="M23" s="22" t="s">
        <v>74</v>
      </c>
      <c r="N23" s="22">
        <v>630601</v>
      </c>
      <c r="O23" s="22">
        <v>363071</v>
      </c>
      <c r="P23" s="6">
        <v>1</v>
      </c>
      <c r="Q23" s="25"/>
      <c r="R23" s="2"/>
      <c r="S23" s="3"/>
      <c r="T23" s="23">
        <f t="shared" si="2"/>
        <v>0</v>
      </c>
      <c r="U23" s="24">
        <f t="shared" si="3"/>
        <v>0</v>
      </c>
    </row>
    <row r="24" spans="1:21" x14ac:dyDescent="0.35">
      <c r="A24" s="20" t="s">
        <v>716</v>
      </c>
      <c r="B24" s="20" t="s">
        <v>16</v>
      </c>
      <c r="C24" s="20">
        <v>6399272</v>
      </c>
      <c r="D24" s="20" t="s">
        <v>717</v>
      </c>
      <c r="E24" s="21" t="s">
        <v>718</v>
      </c>
      <c r="F24" s="22" t="s">
        <v>17</v>
      </c>
      <c r="G24" s="22" t="s">
        <v>55</v>
      </c>
      <c r="H24" s="22" t="s">
        <v>657</v>
      </c>
      <c r="I24" s="22" t="s">
        <v>658</v>
      </c>
      <c r="J24" s="22" t="s">
        <v>657</v>
      </c>
      <c r="K24" s="22" t="s">
        <v>719</v>
      </c>
      <c r="L24" s="22" t="s">
        <v>720</v>
      </c>
      <c r="M24" s="22" t="s">
        <v>288</v>
      </c>
      <c r="N24" s="22">
        <v>632207</v>
      </c>
      <c r="O24" s="22">
        <v>363723</v>
      </c>
      <c r="P24" s="6">
        <v>1</v>
      </c>
      <c r="Q24" s="25"/>
      <c r="R24" s="2"/>
      <c r="S24" s="3"/>
      <c r="T24" s="23">
        <f t="shared" si="2"/>
        <v>0</v>
      </c>
      <c r="U24" s="24">
        <f t="shared" si="3"/>
        <v>0</v>
      </c>
    </row>
    <row r="25" spans="1:21" x14ac:dyDescent="0.35">
      <c r="A25" s="20" t="s">
        <v>721</v>
      </c>
      <c r="B25" s="20" t="s">
        <v>16</v>
      </c>
      <c r="C25" s="20">
        <v>6399317</v>
      </c>
      <c r="D25" s="20" t="s">
        <v>722</v>
      </c>
      <c r="E25" s="21" t="s">
        <v>723</v>
      </c>
      <c r="F25" s="22" t="s">
        <v>17</v>
      </c>
      <c r="G25" s="22" t="s">
        <v>55</v>
      </c>
      <c r="H25" s="22" t="s">
        <v>657</v>
      </c>
      <c r="I25" s="22" t="s">
        <v>658</v>
      </c>
      <c r="J25" s="22" t="s">
        <v>657</v>
      </c>
      <c r="K25" s="22" t="s">
        <v>724</v>
      </c>
      <c r="L25" s="22" t="s">
        <v>725</v>
      </c>
      <c r="M25" s="22" t="s">
        <v>20</v>
      </c>
      <c r="N25" s="22">
        <v>630851</v>
      </c>
      <c r="O25" s="22">
        <v>363374</v>
      </c>
      <c r="P25" s="6">
        <v>1</v>
      </c>
      <c r="Q25" s="25"/>
      <c r="R25" s="2"/>
      <c r="S25" s="3"/>
      <c r="T25" s="23">
        <f t="shared" si="2"/>
        <v>0</v>
      </c>
      <c r="U25" s="24">
        <f t="shared" si="3"/>
        <v>0</v>
      </c>
    </row>
    <row r="26" spans="1:21" x14ac:dyDescent="0.35">
      <c r="A26" s="20" t="s">
        <v>731</v>
      </c>
      <c r="B26" s="20" t="s">
        <v>16</v>
      </c>
      <c r="C26" s="20">
        <v>6399390</v>
      </c>
      <c r="D26" s="20" t="s">
        <v>732</v>
      </c>
      <c r="E26" s="21" t="s">
        <v>733</v>
      </c>
      <c r="F26" s="22" t="s">
        <v>17</v>
      </c>
      <c r="G26" s="22" t="s">
        <v>55</v>
      </c>
      <c r="H26" s="22" t="s">
        <v>657</v>
      </c>
      <c r="I26" s="22" t="s">
        <v>658</v>
      </c>
      <c r="J26" s="22" t="s">
        <v>657</v>
      </c>
      <c r="K26" s="22" t="s">
        <v>71</v>
      </c>
      <c r="L26" s="22" t="s">
        <v>72</v>
      </c>
      <c r="M26" s="22" t="s">
        <v>286</v>
      </c>
      <c r="N26" s="22">
        <v>632931</v>
      </c>
      <c r="O26" s="22">
        <v>362629</v>
      </c>
      <c r="P26" s="6">
        <v>1</v>
      </c>
      <c r="Q26" s="25"/>
      <c r="R26" s="2"/>
      <c r="S26" s="3"/>
      <c r="T26" s="23">
        <f t="shared" si="2"/>
        <v>0</v>
      </c>
      <c r="U26" s="24">
        <f t="shared" si="3"/>
        <v>0</v>
      </c>
    </row>
    <row r="27" spans="1:21" x14ac:dyDescent="0.35">
      <c r="A27" s="20" t="s">
        <v>737</v>
      </c>
      <c r="B27" s="20" t="s">
        <v>16</v>
      </c>
      <c r="C27" s="20">
        <v>6397477</v>
      </c>
      <c r="D27" s="20" t="s">
        <v>738</v>
      </c>
      <c r="E27" s="21" t="s">
        <v>739</v>
      </c>
      <c r="F27" s="22" t="s">
        <v>17</v>
      </c>
      <c r="G27" s="22" t="s">
        <v>55</v>
      </c>
      <c r="H27" s="22" t="s">
        <v>657</v>
      </c>
      <c r="I27" s="22" t="s">
        <v>658</v>
      </c>
      <c r="J27" s="22" t="s">
        <v>657</v>
      </c>
      <c r="K27" s="22" t="s">
        <v>68</v>
      </c>
      <c r="L27" s="22" t="s">
        <v>69</v>
      </c>
      <c r="M27" s="22" t="s">
        <v>149</v>
      </c>
      <c r="N27" s="22">
        <v>630699</v>
      </c>
      <c r="O27" s="22">
        <v>360156</v>
      </c>
      <c r="P27" s="6">
        <v>1</v>
      </c>
      <c r="Q27" s="25"/>
      <c r="R27" s="2"/>
      <c r="S27" s="3"/>
      <c r="T27" s="23">
        <f t="shared" si="2"/>
        <v>0</v>
      </c>
      <c r="U27" s="24">
        <f t="shared" si="3"/>
        <v>0</v>
      </c>
    </row>
    <row r="28" spans="1:21" x14ac:dyDescent="0.35">
      <c r="A28" s="20" t="s">
        <v>740</v>
      </c>
      <c r="B28" s="20" t="s">
        <v>16</v>
      </c>
      <c r="C28" s="20">
        <v>6399474</v>
      </c>
      <c r="D28" s="20" t="s">
        <v>741</v>
      </c>
      <c r="E28" s="21" t="s">
        <v>742</v>
      </c>
      <c r="F28" s="22" t="s">
        <v>17</v>
      </c>
      <c r="G28" s="22" t="s">
        <v>55</v>
      </c>
      <c r="H28" s="22" t="s">
        <v>657</v>
      </c>
      <c r="I28" s="22" t="s">
        <v>658</v>
      </c>
      <c r="J28" s="22" t="s">
        <v>657</v>
      </c>
      <c r="K28" s="22" t="s">
        <v>743</v>
      </c>
      <c r="L28" s="22" t="s">
        <v>744</v>
      </c>
      <c r="M28" s="22" t="s">
        <v>96</v>
      </c>
      <c r="N28" s="22">
        <v>630708</v>
      </c>
      <c r="O28" s="22">
        <v>362517</v>
      </c>
      <c r="P28" s="6">
        <v>1</v>
      </c>
      <c r="Q28" s="25"/>
      <c r="R28" s="2"/>
      <c r="S28" s="3"/>
      <c r="T28" s="23">
        <f t="shared" si="2"/>
        <v>0</v>
      </c>
      <c r="U28" s="24">
        <f t="shared" si="3"/>
        <v>0</v>
      </c>
    </row>
    <row r="29" spans="1:21" x14ac:dyDescent="0.35">
      <c r="A29" s="20" t="s">
        <v>745</v>
      </c>
      <c r="B29" s="20" t="s">
        <v>16</v>
      </c>
      <c r="C29" s="20">
        <v>6399489</v>
      </c>
      <c r="D29" s="20" t="s">
        <v>746</v>
      </c>
      <c r="E29" s="21" t="s">
        <v>747</v>
      </c>
      <c r="F29" s="22" t="s">
        <v>17</v>
      </c>
      <c r="G29" s="22" t="s">
        <v>55</v>
      </c>
      <c r="H29" s="22" t="s">
        <v>657</v>
      </c>
      <c r="I29" s="22" t="s">
        <v>658</v>
      </c>
      <c r="J29" s="22" t="s">
        <v>657</v>
      </c>
      <c r="K29" s="22" t="s">
        <v>420</v>
      </c>
      <c r="L29" s="22" t="s">
        <v>421</v>
      </c>
      <c r="M29" s="22" t="s">
        <v>147</v>
      </c>
      <c r="N29" s="22">
        <v>629925</v>
      </c>
      <c r="O29" s="22">
        <v>364526</v>
      </c>
      <c r="P29" s="6">
        <v>1</v>
      </c>
      <c r="Q29" s="25"/>
      <c r="R29" s="2"/>
      <c r="S29" s="3"/>
      <c r="T29" s="23">
        <f t="shared" si="2"/>
        <v>0</v>
      </c>
      <c r="U29" s="24">
        <f t="shared" si="3"/>
        <v>0</v>
      </c>
    </row>
    <row r="30" spans="1:21" x14ac:dyDescent="0.35">
      <c r="A30" s="20" t="s">
        <v>748</v>
      </c>
      <c r="B30" s="20" t="s">
        <v>16</v>
      </c>
      <c r="C30" s="20">
        <v>6394642</v>
      </c>
      <c r="D30" s="20" t="s">
        <v>749</v>
      </c>
      <c r="E30" s="21" t="s">
        <v>750</v>
      </c>
      <c r="F30" s="22" t="s">
        <v>17</v>
      </c>
      <c r="G30" s="22" t="s">
        <v>55</v>
      </c>
      <c r="H30" s="22" t="s">
        <v>657</v>
      </c>
      <c r="I30" s="22" t="s">
        <v>658</v>
      </c>
      <c r="J30" s="22" t="s">
        <v>657</v>
      </c>
      <c r="K30" s="22" t="s">
        <v>751</v>
      </c>
      <c r="L30" s="22" t="s">
        <v>752</v>
      </c>
      <c r="M30" s="22" t="s">
        <v>156</v>
      </c>
      <c r="N30" s="22">
        <v>631706</v>
      </c>
      <c r="O30" s="22">
        <v>363368</v>
      </c>
      <c r="P30" s="6">
        <v>1</v>
      </c>
      <c r="Q30" s="25"/>
      <c r="R30" s="2"/>
      <c r="S30" s="3"/>
      <c r="T30" s="23">
        <f t="shared" si="2"/>
        <v>0</v>
      </c>
      <c r="U30" s="24">
        <f t="shared" si="3"/>
        <v>0</v>
      </c>
    </row>
    <row r="31" spans="1:21" x14ac:dyDescent="0.35">
      <c r="A31" s="20" t="s">
        <v>758</v>
      </c>
      <c r="B31" s="20" t="s">
        <v>16</v>
      </c>
      <c r="C31" s="20">
        <v>6397301</v>
      </c>
      <c r="D31" s="20" t="s">
        <v>759</v>
      </c>
      <c r="E31" s="21" t="s">
        <v>760</v>
      </c>
      <c r="F31" s="22" t="s">
        <v>17</v>
      </c>
      <c r="G31" s="22" t="s">
        <v>55</v>
      </c>
      <c r="H31" s="22" t="s">
        <v>657</v>
      </c>
      <c r="I31" s="22" t="s">
        <v>658</v>
      </c>
      <c r="J31" s="22" t="s">
        <v>657</v>
      </c>
      <c r="K31" s="22" t="s">
        <v>761</v>
      </c>
      <c r="L31" s="22" t="s">
        <v>762</v>
      </c>
      <c r="M31" s="22" t="s">
        <v>41</v>
      </c>
      <c r="N31" s="22">
        <v>627561</v>
      </c>
      <c r="O31" s="22">
        <v>360049</v>
      </c>
      <c r="P31" s="6">
        <v>1</v>
      </c>
      <c r="Q31" s="25"/>
      <c r="R31" s="2"/>
      <c r="S31" s="3"/>
      <c r="T31" s="23">
        <f t="shared" si="2"/>
        <v>0</v>
      </c>
      <c r="U31" s="24">
        <f t="shared" si="3"/>
        <v>0</v>
      </c>
    </row>
  </sheetData>
  <sheetProtection algorithmName="SHA-512" hashValue="f7qQ6clHhF8OkgM2RXeizGmwP33tQFVvjORZt7El05jqKRMN0ssbyDIPuL/DzEkrIi0sDl5SfKvc6EEDGKDbEw==" saltValue="Bs5+K+ExySIJXl7CAsgLxA==" spinCount="100000" sheet="1" objects="1" scenarios="1" formatCells="0" formatColumns="0" formatRows="0" sort="0" autoFilter="0"/>
  <mergeCells count="19">
    <mergeCell ref="F9:I10"/>
    <mergeCell ref="J10:Q10"/>
    <mergeCell ref="J2:L2"/>
    <mergeCell ref="J5:L5"/>
    <mergeCell ref="J7:L7"/>
    <mergeCell ref="J8:L8"/>
    <mergeCell ref="G2:I2"/>
    <mergeCell ref="A6:E6"/>
    <mergeCell ref="O7:P7"/>
    <mergeCell ref="Q7:U7"/>
    <mergeCell ref="A7:E7"/>
    <mergeCell ref="A8:E8"/>
    <mergeCell ref="O4:P4"/>
    <mergeCell ref="A4:E4"/>
    <mergeCell ref="O5:P5"/>
    <mergeCell ref="Q5:U5"/>
    <mergeCell ref="A5:E5"/>
    <mergeCell ref="O6:P6"/>
    <mergeCell ref="Q6:U6"/>
  </mergeCells>
  <pageMargins left="0.7" right="0.7" top="0.75" bottom="0.75" header="0.3" footer="0.3"/>
  <pageSetup paperSize="9" scale="3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activeCell="J10" sqref="J10:Q10"/>
    </sheetView>
  </sheetViews>
  <sheetFormatPr defaultRowHeight="14.5" x14ac:dyDescent="0.35"/>
  <cols>
    <col min="1" max="5" width="8.7265625" style="6"/>
    <col min="6" max="6" width="10.81640625" style="6" bestFit="1" customWidth="1"/>
    <col min="7" max="11" width="8.7265625" style="6"/>
    <col min="12" max="12" width="17.453125" style="6" customWidth="1"/>
    <col min="13" max="17" width="8.7265625" style="6"/>
    <col min="18" max="18" width="28.54296875" style="6" customWidth="1"/>
    <col min="19" max="19" width="26.7265625" style="6" customWidth="1"/>
    <col min="20" max="20" width="8.7265625" style="6"/>
    <col min="21" max="21" width="16.1796875" style="6" customWidth="1"/>
    <col min="22" max="16384" width="8.7265625" style="6"/>
  </cols>
  <sheetData>
    <row r="1" spans="1:21" ht="15" thickBot="1" x14ac:dyDescent="0.4">
      <c r="A1" s="4" t="s">
        <v>842</v>
      </c>
      <c r="B1" s="4" t="s">
        <v>843</v>
      </c>
      <c r="C1" s="4" t="s">
        <v>844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46</v>
      </c>
      <c r="B2" s="4">
        <f>P12</f>
        <v>7</v>
      </c>
      <c r="C2" s="4" t="s">
        <v>857</v>
      </c>
      <c r="D2" s="4"/>
      <c r="E2" s="4"/>
      <c r="F2" s="4"/>
      <c r="G2" s="45" t="s">
        <v>868</v>
      </c>
      <c r="H2" s="46"/>
      <c r="I2" s="47"/>
      <c r="J2" s="55" t="s">
        <v>869</v>
      </c>
      <c r="K2" s="55"/>
      <c r="L2" s="56"/>
    </row>
    <row r="3" spans="1:21" x14ac:dyDescent="0.35">
      <c r="A3" s="4"/>
      <c r="B3" s="4"/>
      <c r="C3" s="4"/>
      <c r="D3" s="4"/>
      <c r="E3" s="4"/>
      <c r="F3" s="8" t="s">
        <v>846</v>
      </c>
      <c r="G3" s="28" t="s">
        <v>847</v>
      </c>
      <c r="H3" s="4" t="s">
        <v>848</v>
      </c>
      <c r="I3" s="29" t="s">
        <v>849</v>
      </c>
      <c r="J3" s="37" t="str">
        <f>G3</f>
        <v>Netto</v>
      </c>
      <c r="K3" s="35" t="str">
        <f>H3</f>
        <v>VAT</v>
      </c>
      <c r="L3" s="36" t="str">
        <f>I3</f>
        <v>Brutto</v>
      </c>
      <c r="O3" s="7" t="s">
        <v>845</v>
      </c>
      <c r="P3" s="4"/>
      <c r="Q3" s="4"/>
      <c r="R3" s="4"/>
      <c r="S3" s="4"/>
      <c r="T3" s="4"/>
      <c r="U3" s="4"/>
    </row>
    <row r="4" spans="1:21" ht="31.5" customHeight="1" x14ac:dyDescent="0.35">
      <c r="A4" s="68" t="s">
        <v>862</v>
      </c>
      <c r="B4" s="68"/>
      <c r="C4" s="68"/>
      <c r="D4" s="68"/>
      <c r="E4" s="68"/>
      <c r="F4" s="9" t="s">
        <v>852</v>
      </c>
      <c r="G4" s="30">
        <f>SUM(S14:S20)/$P$12</f>
        <v>0</v>
      </c>
      <c r="H4" s="1">
        <f>G4*0.23</f>
        <v>0</v>
      </c>
      <c r="I4" s="31">
        <f>G4+H4</f>
        <v>0</v>
      </c>
      <c r="J4" s="37">
        <f>G4*P12*60</f>
        <v>0</v>
      </c>
      <c r="K4" s="37">
        <f>J4*0.23</f>
        <v>0</v>
      </c>
      <c r="L4" s="38">
        <f>J4+K4</f>
        <v>0</v>
      </c>
      <c r="O4" s="42" t="s">
        <v>850</v>
      </c>
      <c r="P4" s="42"/>
      <c r="Q4" s="4" t="s">
        <v>851</v>
      </c>
      <c r="R4" s="4"/>
      <c r="S4" s="4"/>
      <c r="T4" s="4"/>
      <c r="U4" s="4"/>
    </row>
    <row r="5" spans="1:21" ht="22" customHeight="1" x14ac:dyDescent="0.35">
      <c r="A5" s="69" t="s">
        <v>863</v>
      </c>
      <c r="B5" s="69"/>
      <c r="C5" s="69"/>
      <c r="D5" s="69"/>
      <c r="E5" s="69"/>
      <c r="F5" s="27" t="s">
        <v>867</v>
      </c>
      <c r="G5" s="32"/>
      <c r="H5" s="1">
        <f t="shared" ref="H5:H8" si="0">G5*0.23</f>
        <v>0</v>
      </c>
      <c r="I5" s="33">
        <f t="shared" ref="I5:I8" si="1">G5+H5</f>
        <v>0</v>
      </c>
      <c r="J5" s="58" t="s">
        <v>870</v>
      </c>
      <c r="K5" s="58"/>
      <c r="L5" s="59"/>
      <c r="O5" s="43"/>
      <c r="P5" s="43"/>
      <c r="Q5" s="43"/>
      <c r="R5" s="43"/>
      <c r="S5" s="43"/>
      <c r="T5" s="43"/>
      <c r="U5" s="43"/>
    </row>
    <row r="6" spans="1:21" ht="43" customHeight="1" x14ac:dyDescent="0.35">
      <c r="A6" s="70" t="s">
        <v>864</v>
      </c>
      <c r="B6" s="70"/>
      <c r="C6" s="70"/>
      <c r="D6" s="70"/>
      <c r="E6" s="70"/>
      <c r="F6" s="7" t="s">
        <v>853</v>
      </c>
      <c r="G6" s="32"/>
      <c r="H6" s="1">
        <f t="shared" si="0"/>
        <v>0</v>
      </c>
      <c r="I6" s="33">
        <f t="shared" si="1"/>
        <v>0</v>
      </c>
      <c r="J6" s="37">
        <f>G6*P12</f>
        <v>0</v>
      </c>
      <c r="K6" s="37">
        <f>J6*0.23</f>
        <v>0</v>
      </c>
      <c r="L6" s="39">
        <f>J6+K6</f>
        <v>0</v>
      </c>
      <c r="O6" s="44"/>
      <c r="P6" s="44"/>
      <c r="Q6" s="43"/>
      <c r="R6" s="43"/>
      <c r="S6" s="43"/>
      <c r="T6" s="43"/>
      <c r="U6" s="43"/>
    </row>
    <row r="7" spans="1:21" ht="32.5" customHeight="1" x14ac:dyDescent="0.35">
      <c r="A7" s="71" t="s">
        <v>865</v>
      </c>
      <c r="B7" s="71"/>
      <c r="C7" s="71"/>
      <c r="D7" s="71"/>
      <c r="E7" s="71"/>
      <c r="F7" s="7" t="s">
        <v>854</v>
      </c>
      <c r="G7" s="32"/>
      <c r="H7" s="1">
        <f t="shared" si="0"/>
        <v>0</v>
      </c>
      <c r="I7" s="33">
        <f t="shared" si="1"/>
        <v>0</v>
      </c>
      <c r="J7" s="61" t="s">
        <v>870</v>
      </c>
      <c r="K7" s="61"/>
      <c r="L7" s="62"/>
      <c r="O7" s="44"/>
      <c r="P7" s="44"/>
      <c r="Q7" s="43"/>
      <c r="R7" s="43"/>
      <c r="S7" s="43"/>
      <c r="T7" s="43"/>
      <c r="U7" s="43"/>
    </row>
    <row r="8" spans="1:21" ht="43.5" customHeight="1" thickBot="1" x14ac:dyDescent="0.4">
      <c r="A8" s="71" t="s">
        <v>866</v>
      </c>
      <c r="B8" s="71"/>
      <c r="C8" s="71"/>
      <c r="D8" s="71"/>
      <c r="E8" s="71"/>
      <c r="F8" s="7" t="s">
        <v>855</v>
      </c>
      <c r="G8" s="32"/>
      <c r="H8" s="1">
        <f t="shared" si="0"/>
        <v>0</v>
      </c>
      <c r="I8" s="33">
        <f t="shared" si="1"/>
        <v>0</v>
      </c>
      <c r="J8" s="64" t="s">
        <v>870</v>
      </c>
      <c r="K8" s="64"/>
      <c r="L8" s="65"/>
    </row>
    <row r="9" spans="1:21" ht="20" customHeight="1" thickTop="1" x14ac:dyDescent="0.35">
      <c r="A9" s="10"/>
      <c r="B9" s="10"/>
      <c r="C9" s="10"/>
      <c r="D9" s="10"/>
      <c r="E9" s="10"/>
      <c r="F9" s="48"/>
      <c r="G9" s="49"/>
      <c r="H9" s="49"/>
      <c r="I9" s="50"/>
      <c r="J9" s="40" t="s">
        <v>871</v>
      </c>
      <c r="K9" s="41"/>
      <c r="L9" s="35"/>
    </row>
    <row r="10" spans="1:21" ht="20" customHeight="1" thickBot="1" x14ac:dyDescent="0.4">
      <c r="A10" s="10"/>
      <c r="B10" s="10"/>
      <c r="C10" s="10"/>
      <c r="D10" s="10"/>
      <c r="E10" s="11" t="s">
        <v>856</v>
      </c>
      <c r="F10" s="51"/>
      <c r="G10" s="52"/>
      <c r="H10" s="52"/>
      <c r="I10" s="53"/>
      <c r="J10" s="66" t="s">
        <v>873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6">
        <v>7</v>
      </c>
    </row>
    <row r="13" spans="1:21" ht="42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6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  <c r="N13" s="17" t="s">
        <v>14</v>
      </c>
      <c r="O13" s="17" t="s">
        <v>15</v>
      </c>
      <c r="P13" s="18" t="s">
        <v>841</v>
      </c>
      <c r="Q13" s="19" t="s">
        <v>858</v>
      </c>
      <c r="R13" s="19" t="s">
        <v>872</v>
      </c>
      <c r="S13" s="19" t="s">
        <v>859</v>
      </c>
      <c r="T13" s="19" t="s">
        <v>860</v>
      </c>
      <c r="U13" s="19" t="s">
        <v>861</v>
      </c>
    </row>
    <row r="14" spans="1:21" x14ac:dyDescent="0.35">
      <c r="A14" s="20" t="s">
        <v>553</v>
      </c>
      <c r="B14" s="20" t="s">
        <v>16</v>
      </c>
      <c r="C14" s="20">
        <v>6342499</v>
      </c>
      <c r="D14" s="20" t="s">
        <v>554</v>
      </c>
      <c r="E14" s="21" t="s">
        <v>555</v>
      </c>
      <c r="F14" s="22" t="s">
        <v>17</v>
      </c>
      <c r="G14" s="22" t="s">
        <v>42</v>
      </c>
      <c r="H14" s="22" t="s">
        <v>515</v>
      </c>
      <c r="I14" s="22" t="s">
        <v>516</v>
      </c>
      <c r="J14" s="22" t="s">
        <v>515</v>
      </c>
      <c r="K14" s="22" t="s">
        <v>556</v>
      </c>
      <c r="L14" s="22" t="s">
        <v>557</v>
      </c>
      <c r="M14" s="22" t="s">
        <v>78</v>
      </c>
      <c r="N14" s="22">
        <v>668023</v>
      </c>
      <c r="O14" s="22">
        <v>343533</v>
      </c>
      <c r="P14" s="6">
        <v>1</v>
      </c>
      <c r="Q14" s="25"/>
      <c r="R14" s="2"/>
      <c r="S14" s="3"/>
      <c r="T14" s="23">
        <f>S14*0.23</f>
        <v>0</v>
      </c>
      <c r="U14" s="24">
        <f>SUM(S14:T14)</f>
        <v>0</v>
      </c>
    </row>
    <row r="15" spans="1:21" x14ac:dyDescent="0.35">
      <c r="A15" s="20" t="s">
        <v>561</v>
      </c>
      <c r="B15" s="20" t="s">
        <v>16</v>
      </c>
      <c r="C15" s="20">
        <v>6345380</v>
      </c>
      <c r="D15" s="20" t="s">
        <v>562</v>
      </c>
      <c r="E15" s="21" t="s">
        <v>563</v>
      </c>
      <c r="F15" s="22" t="s">
        <v>17</v>
      </c>
      <c r="G15" s="22" t="s">
        <v>42</v>
      </c>
      <c r="H15" s="22" t="s">
        <v>515</v>
      </c>
      <c r="I15" s="22" t="s">
        <v>516</v>
      </c>
      <c r="J15" s="22" t="s">
        <v>515</v>
      </c>
      <c r="K15" s="22" t="s">
        <v>564</v>
      </c>
      <c r="L15" s="22" t="s">
        <v>565</v>
      </c>
      <c r="M15" s="22" t="s">
        <v>35</v>
      </c>
      <c r="N15" s="22">
        <v>667518</v>
      </c>
      <c r="O15" s="22">
        <v>344631</v>
      </c>
      <c r="P15" s="6">
        <v>1</v>
      </c>
      <c r="Q15" s="25"/>
      <c r="R15" s="2"/>
      <c r="S15" s="3"/>
      <c r="T15" s="23">
        <f t="shared" ref="T15:T20" si="2">S15*0.23</f>
        <v>0</v>
      </c>
      <c r="U15" s="24">
        <f t="shared" ref="U15:U20" si="3">SUM(S15:T15)</f>
        <v>0</v>
      </c>
    </row>
    <row r="16" spans="1:21" x14ac:dyDescent="0.35">
      <c r="A16" s="20" t="s">
        <v>592</v>
      </c>
      <c r="B16" s="20" t="s">
        <v>16</v>
      </c>
      <c r="C16" s="20">
        <v>6345581</v>
      </c>
      <c r="D16" s="20" t="s">
        <v>593</v>
      </c>
      <c r="E16" s="21" t="s">
        <v>594</v>
      </c>
      <c r="F16" s="22" t="s">
        <v>17</v>
      </c>
      <c r="G16" s="22" t="s">
        <v>42</v>
      </c>
      <c r="H16" s="22" t="s">
        <v>515</v>
      </c>
      <c r="I16" s="22" t="s">
        <v>516</v>
      </c>
      <c r="J16" s="22" t="s">
        <v>515</v>
      </c>
      <c r="K16" s="22" t="s">
        <v>104</v>
      </c>
      <c r="L16" s="22" t="s">
        <v>105</v>
      </c>
      <c r="M16" s="22" t="s">
        <v>252</v>
      </c>
      <c r="N16" s="22">
        <v>666596</v>
      </c>
      <c r="O16" s="22">
        <v>344679</v>
      </c>
      <c r="P16" s="6">
        <v>1</v>
      </c>
      <c r="Q16" s="25"/>
      <c r="R16" s="2"/>
      <c r="S16" s="3"/>
      <c r="T16" s="23">
        <f t="shared" si="2"/>
        <v>0</v>
      </c>
      <c r="U16" s="24">
        <f t="shared" si="3"/>
        <v>0</v>
      </c>
    </row>
    <row r="17" spans="1:21" x14ac:dyDescent="0.35">
      <c r="A17" s="20" t="s">
        <v>598</v>
      </c>
      <c r="B17" s="20" t="s">
        <v>16</v>
      </c>
      <c r="C17" s="20">
        <v>6339505</v>
      </c>
      <c r="D17" s="20" t="s">
        <v>599</v>
      </c>
      <c r="E17" s="21" t="s">
        <v>600</v>
      </c>
      <c r="F17" s="22" t="s">
        <v>17</v>
      </c>
      <c r="G17" s="22" t="s">
        <v>42</v>
      </c>
      <c r="H17" s="22" t="s">
        <v>515</v>
      </c>
      <c r="I17" s="22" t="s">
        <v>516</v>
      </c>
      <c r="J17" s="22" t="s">
        <v>515</v>
      </c>
      <c r="K17" s="22" t="s">
        <v>104</v>
      </c>
      <c r="L17" s="22" t="s">
        <v>105</v>
      </c>
      <c r="M17" s="22" t="s">
        <v>601</v>
      </c>
      <c r="N17" s="22">
        <v>666579</v>
      </c>
      <c r="O17" s="22">
        <v>344920</v>
      </c>
      <c r="P17" s="6">
        <v>1</v>
      </c>
      <c r="Q17" s="25"/>
      <c r="R17" s="2"/>
      <c r="S17" s="3"/>
      <c r="T17" s="23">
        <f t="shared" si="2"/>
        <v>0</v>
      </c>
      <c r="U17" s="24">
        <f t="shared" si="3"/>
        <v>0</v>
      </c>
    </row>
    <row r="18" spans="1:21" x14ac:dyDescent="0.35">
      <c r="A18" s="20" t="s">
        <v>607</v>
      </c>
      <c r="B18" s="20" t="s">
        <v>16</v>
      </c>
      <c r="C18" s="20">
        <v>8524320</v>
      </c>
      <c r="D18" s="20" t="s">
        <v>608</v>
      </c>
      <c r="E18" s="21" t="s">
        <v>609</v>
      </c>
      <c r="F18" s="22" t="s">
        <v>17</v>
      </c>
      <c r="G18" s="22" t="s">
        <v>42</v>
      </c>
      <c r="H18" s="22" t="s">
        <v>515</v>
      </c>
      <c r="I18" s="22" t="s">
        <v>516</v>
      </c>
      <c r="J18" s="22" t="s">
        <v>515</v>
      </c>
      <c r="K18" s="22" t="s">
        <v>605</v>
      </c>
      <c r="L18" s="22" t="s">
        <v>606</v>
      </c>
      <c r="M18" s="22" t="s">
        <v>81</v>
      </c>
      <c r="N18" s="22">
        <v>667671</v>
      </c>
      <c r="O18" s="22">
        <v>344829</v>
      </c>
      <c r="P18" s="6">
        <v>1</v>
      </c>
      <c r="Q18" s="25"/>
      <c r="R18" s="2"/>
      <c r="S18" s="3"/>
      <c r="T18" s="23">
        <f t="shared" si="2"/>
        <v>0</v>
      </c>
      <c r="U18" s="24">
        <f t="shared" si="3"/>
        <v>0</v>
      </c>
    </row>
    <row r="19" spans="1:21" x14ac:dyDescent="0.35">
      <c r="A19" s="20" t="s">
        <v>626</v>
      </c>
      <c r="B19" s="20" t="s">
        <v>16</v>
      </c>
      <c r="C19" s="20">
        <v>6345853</v>
      </c>
      <c r="D19" s="20" t="s">
        <v>627</v>
      </c>
      <c r="E19" s="21" t="s">
        <v>628</v>
      </c>
      <c r="F19" s="22" t="s">
        <v>17</v>
      </c>
      <c r="G19" s="22" t="s">
        <v>42</v>
      </c>
      <c r="H19" s="22" t="s">
        <v>515</v>
      </c>
      <c r="I19" s="22" t="s">
        <v>516</v>
      </c>
      <c r="J19" s="22" t="s">
        <v>515</v>
      </c>
      <c r="K19" s="22" t="s">
        <v>629</v>
      </c>
      <c r="L19" s="22" t="s">
        <v>630</v>
      </c>
      <c r="M19" s="22" t="s">
        <v>221</v>
      </c>
      <c r="N19" s="22">
        <v>667148</v>
      </c>
      <c r="O19" s="22">
        <v>343604</v>
      </c>
      <c r="P19" s="6">
        <v>1</v>
      </c>
      <c r="Q19" s="25"/>
      <c r="R19" s="2"/>
      <c r="S19" s="3"/>
      <c r="T19" s="23">
        <f t="shared" si="2"/>
        <v>0</v>
      </c>
      <c r="U19" s="24">
        <f t="shared" si="3"/>
        <v>0</v>
      </c>
    </row>
    <row r="20" spans="1:21" x14ac:dyDescent="0.35">
      <c r="A20" s="20" t="s">
        <v>631</v>
      </c>
      <c r="B20" s="20" t="s">
        <v>16</v>
      </c>
      <c r="C20" s="20">
        <v>6339508</v>
      </c>
      <c r="D20" s="20" t="s">
        <v>632</v>
      </c>
      <c r="E20" s="21" t="s">
        <v>633</v>
      </c>
      <c r="F20" s="22" t="s">
        <v>17</v>
      </c>
      <c r="G20" s="22" t="s">
        <v>42</v>
      </c>
      <c r="H20" s="22" t="s">
        <v>515</v>
      </c>
      <c r="I20" s="22" t="s">
        <v>516</v>
      </c>
      <c r="J20" s="22" t="s">
        <v>515</v>
      </c>
      <c r="K20" s="22" t="s">
        <v>256</v>
      </c>
      <c r="L20" s="22" t="s">
        <v>257</v>
      </c>
      <c r="M20" s="22" t="s">
        <v>156</v>
      </c>
      <c r="N20" s="22">
        <v>666408</v>
      </c>
      <c r="O20" s="22">
        <v>344696</v>
      </c>
      <c r="P20" s="6">
        <v>1</v>
      </c>
      <c r="Q20" s="25"/>
      <c r="R20" s="2"/>
      <c r="S20" s="3"/>
      <c r="T20" s="23">
        <f t="shared" si="2"/>
        <v>0</v>
      </c>
      <c r="U20" s="24">
        <f t="shared" si="3"/>
        <v>0</v>
      </c>
    </row>
  </sheetData>
  <sheetProtection algorithmName="SHA-512" hashValue="7OoAeJUIHX3IEaNV35zWkcICMaV24lwYzqfp8V5oIwTkmwiwqhrqDXDQ9kIh1cSPVMoa/dUNJQQRJJs3/PIeIA==" saltValue="OaCbdbvsfnQWoLBgQ/NVrg==" spinCount="100000" sheet="1" objects="1" scenarios="1" formatCells="0" formatColumns="0" formatRows="0" sort="0" autoFilter="0"/>
  <mergeCells count="19">
    <mergeCell ref="F9:I10"/>
    <mergeCell ref="J10:Q10"/>
    <mergeCell ref="J2:L2"/>
    <mergeCell ref="J5:L5"/>
    <mergeCell ref="J7:L7"/>
    <mergeCell ref="J8:L8"/>
    <mergeCell ref="G2:I2"/>
    <mergeCell ref="A6:E6"/>
    <mergeCell ref="O7:P7"/>
    <mergeCell ref="Q7:U7"/>
    <mergeCell ref="A7:E7"/>
    <mergeCell ref="A8:E8"/>
    <mergeCell ref="O4:P4"/>
    <mergeCell ref="A4:E4"/>
    <mergeCell ref="O5:P5"/>
    <mergeCell ref="Q5:U5"/>
    <mergeCell ref="A5:E5"/>
    <mergeCell ref="O6:P6"/>
    <mergeCell ref="Q6:U6"/>
  </mergeCells>
  <pageMargins left="0.7" right="0.7" top="0.75" bottom="0.75" header="0.3" footer="0.3"/>
  <pageSetup paperSize="9" scale="3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9"/>
  <sheetViews>
    <sheetView zoomScaleNormal="100" workbookViewId="0">
      <selection activeCell="J10" sqref="J10:Q10"/>
    </sheetView>
  </sheetViews>
  <sheetFormatPr defaultRowHeight="14.5" x14ac:dyDescent="0.35"/>
  <cols>
    <col min="1" max="5" width="8.7265625" style="6"/>
    <col min="6" max="6" width="10.81640625" style="6" bestFit="1" customWidth="1"/>
    <col min="7" max="11" width="8.7265625" style="6"/>
    <col min="12" max="12" width="17.453125" style="6" customWidth="1"/>
    <col min="13" max="17" width="8.7265625" style="6"/>
    <col min="18" max="18" width="28.54296875" style="6" customWidth="1"/>
    <col min="19" max="19" width="26.7265625" style="6" customWidth="1"/>
    <col min="20" max="20" width="8.7265625" style="6"/>
    <col min="21" max="21" width="16.1796875" style="6" customWidth="1"/>
    <col min="22" max="16384" width="8.7265625" style="6"/>
  </cols>
  <sheetData>
    <row r="1" spans="1:21" ht="15" thickBot="1" x14ac:dyDescent="0.4">
      <c r="A1" s="4" t="s">
        <v>842</v>
      </c>
      <c r="B1" s="4" t="s">
        <v>843</v>
      </c>
      <c r="C1" s="4" t="s">
        <v>844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47</v>
      </c>
      <c r="B2" s="4">
        <f>P12</f>
        <v>66</v>
      </c>
      <c r="C2" s="4" t="s">
        <v>857</v>
      </c>
      <c r="D2" s="4"/>
      <c r="E2" s="4"/>
      <c r="F2" s="4"/>
      <c r="G2" s="45" t="s">
        <v>868</v>
      </c>
      <c r="H2" s="46"/>
      <c r="I2" s="47"/>
      <c r="J2" s="55" t="s">
        <v>869</v>
      </c>
      <c r="K2" s="55"/>
      <c r="L2" s="56"/>
    </row>
    <row r="3" spans="1:21" x14ac:dyDescent="0.35">
      <c r="A3" s="4"/>
      <c r="B3" s="4"/>
      <c r="C3" s="4"/>
      <c r="D3" s="4"/>
      <c r="E3" s="4"/>
      <c r="F3" s="8" t="s">
        <v>846</v>
      </c>
      <c r="G3" s="28" t="s">
        <v>847</v>
      </c>
      <c r="H3" s="4" t="s">
        <v>848</v>
      </c>
      <c r="I3" s="29" t="s">
        <v>849</v>
      </c>
      <c r="J3" s="37" t="str">
        <f>G3</f>
        <v>Netto</v>
      </c>
      <c r="K3" s="35" t="str">
        <f>H3</f>
        <v>VAT</v>
      </c>
      <c r="L3" s="36" t="str">
        <f>I3</f>
        <v>Brutto</v>
      </c>
      <c r="O3" s="7" t="s">
        <v>845</v>
      </c>
      <c r="P3" s="4"/>
      <c r="Q3" s="4"/>
      <c r="R3" s="4"/>
      <c r="S3" s="4"/>
      <c r="T3" s="4"/>
      <c r="U3" s="4"/>
    </row>
    <row r="4" spans="1:21" ht="31.5" customHeight="1" x14ac:dyDescent="0.35">
      <c r="A4" s="68" t="s">
        <v>862</v>
      </c>
      <c r="B4" s="68"/>
      <c r="C4" s="68"/>
      <c r="D4" s="68"/>
      <c r="E4" s="68"/>
      <c r="F4" s="9" t="s">
        <v>852</v>
      </c>
      <c r="G4" s="30">
        <f>SUM(S14:S79)/$P$12</f>
        <v>0</v>
      </c>
      <c r="H4" s="1">
        <f>G4*0.23</f>
        <v>0</v>
      </c>
      <c r="I4" s="31">
        <f>G4+H4</f>
        <v>0</v>
      </c>
      <c r="J4" s="37">
        <f>G4*P12*60</f>
        <v>0</v>
      </c>
      <c r="K4" s="37">
        <f>J4*0.23</f>
        <v>0</v>
      </c>
      <c r="L4" s="38">
        <f>J4+K4</f>
        <v>0</v>
      </c>
      <c r="O4" s="42" t="s">
        <v>850</v>
      </c>
      <c r="P4" s="42"/>
      <c r="Q4" s="4" t="s">
        <v>851</v>
      </c>
      <c r="R4" s="4"/>
      <c r="S4" s="4"/>
      <c r="T4" s="4"/>
      <c r="U4" s="4"/>
    </row>
    <row r="5" spans="1:21" ht="22" customHeight="1" x14ac:dyDescent="0.35">
      <c r="A5" s="69" t="s">
        <v>863</v>
      </c>
      <c r="B5" s="69"/>
      <c r="C5" s="69"/>
      <c r="D5" s="69"/>
      <c r="E5" s="69"/>
      <c r="F5" s="27" t="s">
        <v>867</v>
      </c>
      <c r="G5" s="32"/>
      <c r="H5" s="1">
        <f t="shared" ref="H5:H8" si="0">G5*0.23</f>
        <v>0</v>
      </c>
      <c r="I5" s="33">
        <f t="shared" ref="I5:I8" si="1">G5+H5</f>
        <v>0</v>
      </c>
      <c r="J5" s="58" t="s">
        <v>870</v>
      </c>
      <c r="K5" s="58"/>
      <c r="L5" s="59"/>
      <c r="O5" s="43"/>
      <c r="P5" s="43"/>
      <c r="Q5" s="43"/>
      <c r="R5" s="43"/>
      <c r="S5" s="43"/>
      <c r="T5" s="43"/>
      <c r="U5" s="43"/>
    </row>
    <row r="6" spans="1:21" ht="43" customHeight="1" x14ac:dyDescent="0.35">
      <c r="A6" s="70" t="s">
        <v>864</v>
      </c>
      <c r="B6" s="70"/>
      <c r="C6" s="70"/>
      <c r="D6" s="70"/>
      <c r="E6" s="70"/>
      <c r="F6" s="7" t="s">
        <v>853</v>
      </c>
      <c r="G6" s="32"/>
      <c r="H6" s="1">
        <f t="shared" si="0"/>
        <v>0</v>
      </c>
      <c r="I6" s="33">
        <f t="shared" si="1"/>
        <v>0</v>
      </c>
      <c r="J6" s="37">
        <f>G6*P12</f>
        <v>0</v>
      </c>
      <c r="K6" s="37">
        <f>J6*0.23</f>
        <v>0</v>
      </c>
      <c r="L6" s="39">
        <f>J6+K6</f>
        <v>0</v>
      </c>
      <c r="O6" s="44"/>
      <c r="P6" s="44"/>
      <c r="Q6" s="43"/>
      <c r="R6" s="43"/>
      <c r="S6" s="43"/>
      <c r="T6" s="43"/>
      <c r="U6" s="43"/>
    </row>
    <row r="7" spans="1:21" ht="32.5" customHeight="1" x14ac:dyDescent="0.35">
      <c r="A7" s="71" t="s">
        <v>865</v>
      </c>
      <c r="B7" s="71"/>
      <c r="C7" s="71"/>
      <c r="D7" s="71"/>
      <c r="E7" s="71"/>
      <c r="F7" s="7" t="s">
        <v>854</v>
      </c>
      <c r="G7" s="32"/>
      <c r="H7" s="1">
        <f t="shared" si="0"/>
        <v>0</v>
      </c>
      <c r="I7" s="33">
        <f t="shared" si="1"/>
        <v>0</v>
      </c>
      <c r="J7" s="61" t="s">
        <v>870</v>
      </c>
      <c r="K7" s="61"/>
      <c r="L7" s="62"/>
      <c r="O7" s="44"/>
      <c r="P7" s="44"/>
      <c r="Q7" s="43"/>
      <c r="R7" s="43"/>
      <c r="S7" s="43"/>
      <c r="T7" s="43"/>
      <c r="U7" s="43"/>
    </row>
    <row r="8" spans="1:21" ht="43.5" customHeight="1" thickBot="1" x14ac:dyDescent="0.4">
      <c r="A8" s="71" t="s">
        <v>866</v>
      </c>
      <c r="B8" s="71"/>
      <c r="C8" s="71"/>
      <c r="D8" s="71"/>
      <c r="E8" s="71"/>
      <c r="F8" s="7" t="s">
        <v>855</v>
      </c>
      <c r="G8" s="32"/>
      <c r="H8" s="1">
        <f t="shared" si="0"/>
        <v>0</v>
      </c>
      <c r="I8" s="33">
        <f t="shared" si="1"/>
        <v>0</v>
      </c>
      <c r="J8" s="64" t="s">
        <v>870</v>
      </c>
      <c r="K8" s="64"/>
      <c r="L8" s="65"/>
    </row>
    <row r="9" spans="1:21" ht="20" customHeight="1" thickTop="1" x14ac:dyDescent="0.35">
      <c r="A9" s="10"/>
      <c r="B9" s="10"/>
      <c r="C9" s="10"/>
      <c r="D9" s="10"/>
      <c r="E9" s="10"/>
      <c r="F9" s="48"/>
      <c r="G9" s="49"/>
      <c r="H9" s="49"/>
      <c r="I9" s="50"/>
      <c r="J9" s="40" t="s">
        <v>871</v>
      </c>
      <c r="K9" s="41"/>
      <c r="L9" s="35"/>
    </row>
    <row r="10" spans="1:21" ht="20" customHeight="1" thickBot="1" x14ac:dyDescent="0.4">
      <c r="A10" s="10"/>
      <c r="B10" s="10"/>
      <c r="C10" s="10"/>
      <c r="D10" s="10"/>
      <c r="E10" s="11" t="s">
        <v>856</v>
      </c>
      <c r="F10" s="51"/>
      <c r="G10" s="52"/>
      <c r="H10" s="52"/>
      <c r="I10" s="53"/>
      <c r="J10" s="66" t="s">
        <v>873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6">
        <v>66</v>
      </c>
    </row>
    <row r="13" spans="1:21" ht="42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6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  <c r="N13" s="17" t="s">
        <v>14</v>
      </c>
      <c r="O13" s="17" t="s">
        <v>15</v>
      </c>
      <c r="P13" s="18" t="s">
        <v>841</v>
      </c>
      <c r="Q13" s="19" t="s">
        <v>858</v>
      </c>
      <c r="R13" s="19" t="s">
        <v>872</v>
      </c>
      <c r="S13" s="19" t="s">
        <v>859</v>
      </c>
      <c r="T13" s="19" t="s">
        <v>860</v>
      </c>
      <c r="U13" s="19" t="s">
        <v>861</v>
      </c>
    </row>
    <row r="14" spans="1:21" x14ac:dyDescent="0.35">
      <c r="A14" s="20" t="s">
        <v>22</v>
      </c>
      <c r="B14" s="20" t="s">
        <v>16</v>
      </c>
      <c r="C14" s="20">
        <v>6456080</v>
      </c>
      <c r="D14" s="20" t="s">
        <v>23</v>
      </c>
      <c r="E14" s="21" t="s">
        <v>24</v>
      </c>
      <c r="F14" s="22" t="s">
        <v>17</v>
      </c>
      <c r="G14" s="22" t="s">
        <v>18</v>
      </c>
      <c r="H14" s="22" t="s">
        <v>19</v>
      </c>
      <c r="I14" s="22" t="s">
        <v>25</v>
      </c>
      <c r="J14" s="22" t="s">
        <v>19</v>
      </c>
      <c r="K14" s="22" t="s">
        <v>26</v>
      </c>
      <c r="L14" s="22" t="s">
        <v>21</v>
      </c>
      <c r="M14" s="22" t="s">
        <v>27</v>
      </c>
      <c r="N14" s="22">
        <v>565553</v>
      </c>
      <c r="O14" s="22">
        <v>309183</v>
      </c>
      <c r="P14" s="6">
        <v>1</v>
      </c>
      <c r="Q14" s="25"/>
      <c r="R14" s="2"/>
      <c r="S14" s="3"/>
      <c r="T14" s="23">
        <f>S14*0.23</f>
        <v>0</v>
      </c>
      <c r="U14" s="24">
        <f>SUM(S14:T14)</f>
        <v>0</v>
      </c>
    </row>
    <row r="15" spans="1:21" x14ac:dyDescent="0.35">
      <c r="A15" s="20" t="s">
        <v>28</v>
      </c>
      <c r="B15" s="20" t="s">
        <v>16</v>
      </c>
      <c r="C15" s="20">
        <v>6457326</v>
      </c>
      <c r="D15" s="20" t="s">
        <v>29</v>
      </c>
      <c r="E15" s="21" t="s">
        <v>30</v>
      </c>
      <c r="F15" s="22" t="s">
        <v>17</v>
      </c>
      <c r="G15" s="22" t="s">
        <v>18</v>
      </c>
      <c r="H15" s="22" t="s">
        <v>31</v>
      </c>
      <c r="I15" s="22" t="s">
        <v>32</v>
      </c>
      <c r="J15" s="22" t="s">
        <v>31</v>
      </c>
      <c r="K15" s="22" t="s">
        <v>26</v>
      </c>
      <c r="L15" s="22" t="s">
        <v>21</v>
      </c>
      <c r="M15" s="22" t="s">
        <v>33</v>
      </c>
      <c r="N15" s="22">
        <v>569654</v>
      </c>
      <c r="O15" s="22">
        <v>316778</v>
      </c>
      <c r="P15" s="6">
        <v>1</v>
      </c>
      <c r="Q15" s="25"/>
      <c r="R15" s="2"/>
      <c r="S15" s="3"/>
      <c r="T15" s="23">
        <f t="shared" ref="T15:T78" si="2">S15*0.23</f>
        <v>0</v>
      </c>
      <c r="U15" s="24">
        <f t="shared" ref="U15:U78" si="3">SUM(S15:T15)</f>
        <v>0</v>
      </c>
    </row>
    <row r="16" spans="1:21" x14ac:dyDescent="0.35">
      <c r="A16" s="20" t="s">
        <v>36</v>
      </c>
      <c r="B16" s="20" t="s">
        <v>16</v>
      </c>
      <c r="C16" s="20">
        <v>6459365</v>
      </c>
      <c r="D16" s="20" t="s">
        <v>37</v>
      </c>
      <c r="E16" s="21" t="s">
        <v>38</v>
      </c>
      <c r="F16" s="22" t="s">
        <v>17</v>
      </c>
      <c r="G16" s="22" t="s">
        <v>18</v>
      </c>
      <c r="H16" s="22" t="s">
        <v>34</v>
      </c>
      <c r="I16" s="22" t="s">
        <v>39</v>
      </c>
      <c r="J16" s="22" t="s">
        <v>40</v>
      </c>
      <c r="K16" s="22" t="s">
        <v>26</v>
      </c>
      <c r="L16" s="22" t="s">
        <v>21</v>
      </c>
      <c r="M16" s="22" t="s">
        <v>41</v>
      </c>
      <c r="N16" s="22">
        <v>561053</v>
      </c>
      <c r="O16" s="22">
        <v>327316</v>
      </c>
      <c r="P16" s="6">
        <v>1</v>
      </c>
      <c r="Q16" s="25"/>
      <c r="R16" s="2"/>
      <c r="S16" s="3"/>
      <c r="T16" s="23">
        <f t="shared" si="2"/>
        <v>0</v>
      </c>
      <c r="U16" s="24">
        <f t="shared" si="3"/>
        <v>0</v>
      </c>
    </row>
    <row r="17" spans="1:21" x14ac:dyDescent="0.35">
      <c r="A17" s="20" t="s">
        <v>50</v>
      </c>
      <c r="B17" s="20" t="s">
        <v>16</v>
      </c>
      <c r="C17" s="20">
        <v>6233461</v>
      </c>
      <c r="D17" s="20" t="s">
        <v>51</v>
      </c>
      <c r="E17" s="21" t="s">
        <v>52</v>
      </c>
      <c r="F17" s="22" t="s">
        <v>17</v>
      </c>
      <c r="G17" s="22" t="s">
        <v>47</v>
      </c>
      <c r="H17" s="22" t="s">
        <v>48</v>
      </c>
      <c r="I17" s="22" t="s">
        <v>53</v>
      </c>
      <c r="J17" s="22" t="s">
        <v>54</v>
      </c>
      <c r="K17" s="22" t="s">
        <v>26</v>
      </c>
      <c r="L17" s="22" t="s">
        <v>21</v>
      </c>
      <c r="M17" s="22" t="s">
        <v>35</v>
      </c>
      <c r="N17" s="22">
        <v>634010</v>
      </c>
      <c r="O17" s="22">
        <v>334712</v>
      </c>
      <c r="P17" s="6">
        <v>1</v>
      </c>
      <c r="Q17" s="25"/>
      <c r="R17" s="2"/>
      <c r="S17" s="3"/>
      <c r="T17" s="23">
        <f t="shared" si="2"/>
        <v>0</v>
      </c>
      <c r="U17" s="24">
        <f t="shared" si="3"/>
        <v>0</v>
      </c>
    </row>
    <row r="18" spans="1:21" x14ac:dyDescent="0.35">
      <c r="A18" s="20" t="s">
        <v>58</v>
      </c>
      <c r="B18" s="20" t="s">
        <v>16</v>
      </c>
      <c r="C18" s="20">
        <v>6401062</v>
      </c>
      <c r="D18" s="20" t="s">
        <v>59</v>
      </c>
      <c r="E18" s="21" t="s">
        <v>60</v>
      </c>
      <c r="F18" s="22" t="s">
        <v>17</v>
      </c>
      <c r="G18" s="22" t="s">
        <v>55</v>
      </c>
      <c r="H18" s="22" t="s">
        <v>56</v>
      </c>
      <c r="I18" s="22" t="s">
        <v>61</v>
      </c>
      <c r="J18" s="22" t="s">
        <v>62</v>
      </c>
      <c r="K18" s="22" t="s">
        <v>26</v>
      </c>
      <c r="L18" s="22" t="s">
        <v>21</v>
      </c>
      <c r="M18" s="22" t="s">
        <v>49</v>
      </c>
      <c r="N18" s="22">
        <v>619047</v>
      </c>
      <c r="O18" s="22">
        <v>364561</v>
      </c>
      <c r="P18" s="6">
        <v>1</v>
      </c>
      <c r="Q18" s="25"/>
      <c r="R18" s="2"/>
      <c r="S18" s="3"/>
      <c r="T18" s="23">
        <f t="shared" si="2"/>
        <v>0</v>
      </c>
      <c r="U18" s="24">
        <f t="shared" si="3"/>
        <v>0</v>
      </c>
    </row>
    <row r="19" spans="1:21" x14ac:dyDescent="0.35">
      <c r="A19" s="20" t="s">
        <v>63</v>
      </c>
      <c r="B19" s="20" t="s">
        <v>16</v>
      </c>
      <c r="C19" s="20">
        <v>6401352</v>
      </c>
      <c r="D19" s="20" t="s">
        <v>64</v>
      </c>
      <c r="E19" s="21" t="s">
        <v>65</v>
      </c>
      <c r="F19" s="22" t="s">
        <v>17</v>
      </c>
      <c r="G19" s="22" t="s">
        <v>55</v>
      </c>
      <c r="H19" s="22" t="s">
        <v>56</v>
      </c>
      <c r="I19" s="22" t="s">
        <v>66</v>
      </c>
      <c r="J19" s="22" t="s">
        <v>67</v>
      </c>
      <c r="K19" s="22" t="s">
        <v>26</v>
      </c>
      <c r="L19" s="22" t="s">
        <v>21</v>
      </c>
      <c r="M19" s="22" t="s">
        <v>35</v>
      </c>
      <c r="N19" s="22">
        <v>614802</v>
      </c>
      <c r="O19" s="22">
        <v>359305</v>
      </c>
      <c r="P19" s="6">
        <v>1</v>
      </c>
      <c r="Q19" s="25"/>
      <c r="R19" s="2"/>
      <c r="S19" s="3"/>
      <c r="T19" s="23">
        <f t="shared" si="2"/>
        <v>0</v>
      </c>
      <c r="U19" s="24">
        <f t="shared" si="3"/>
        <v>0</v>
      </c>
    </row>
    <row r="20" spans="1:21" x14ac:dyDescent="0.35">
      <c r="A20" s="20" t="s">
        <v>108</v>
      </c>
      <c r="B20" s="20" t="s">
        <v>16</v>
      </c>
      <c r="C20" s="20">
        <v>6250890</v>
      </c>
      <c r="D20" s="20" t="s">
        <v>109</v>
      </c>
      <c r="E20" s="21" t="s">
        <v>110</v>
      </c>
      <c r="F20" s="22" t="s">
        <v>17</v>
      </c>
      <c r="G20" s="22" t="s">
        <v>47</v>
      </c>
      <c r="H20" s="22" t="s">
        <v>111</v>
      </c>
      <c r="I20" s="22" t="s">
        <v>112</v>
      </c>
      <c r="J20" s="22" t="s">
        <v>113</v>
      </c>
      <c r="K20" s="22" t="s">
        <v>26</v>
      </c>
      <c r="L20" s="22" t="s">
        <v>21</v>
      </c>
      <c r="M20" s="22" t="s">
        <v>114</v>
      </c>
      <c r="N20" s="22">
        <v>626759</v>
      </c>
      <c r="O20" s="22">
        <v>336223</v>
      </c>
      <c r="P20" s="6">
        <v>1</v>
      </c>
      <c r="Q20" s="25"/>
      <c r="R20" s="2"/>
      <c r="S20" s="3"/>
      <c r="T20" s="23">
        <f t="shared" si="2"/>
        <v>0</v>
      </c>
      <c r="U20" s="24">
        <f t="shared" si="3"/>
        <v>0</v>
      </c>
    </row>
    <row r="21" spans="1:21" x14ac:dyDescent="0.35">
      <c r="A21" s="20" t="s">
        <v>115</v>
      </c>
      <c r="B21" s="20" t="s">
        <v>16</v>
      </c>
      <c r="C21" s="20">
        <v>6251345</v>
      </c>
      <c r="D21" s="20" t="s">
        <v>116</v>
      </c>
      <c r="E21" s="21" t="s">
        <v>117</v>
      </c>
      <c r="F21" s="22" t="s">
        <v>17</v>
      </c>
      <c r="G21" s="22" t="s">
        <v>47</v>
      </c>
      <c r="H21" s="22" t="s">
        <v>111</v>
      </c>
      <c r="I21" s="22" t="s">
        <v>118</v>
      </c>
      <c r="J21" s="22" t="s">
        <v>119</v>
      </c>
      <c r="K21" s="22" t="s">
        <v>26</v>
      </c>
      <c r="L21" s="22" t="s">
        <v>21</v>
      </c>
      <c r="M21" s="22" t="s">
        <v>120</v>
      </c>
      <c r="N21" s="22">
        <v>621156</v>
      </c>
      <c r="O21" s="22">
        <v>334955</v>
      </c>
      <c r="P21" s="6">
        <v>1</v>
      </c>
      <c r="Q21" s="25"/>
      <c r="R21" s="2"/>
      <c r="S21" s="3"/>
      <c r="T21" s="23">
        <f t="shared" si="2"/>
        <v>0</v>
      </c>
      <c r="U21" s="24">
        <f t="shared" si="3"/>
        <v>0</v>
      </c>
    </row>
    <row r="22" spans="1:21" x14ac:dyDescent="0.35">
      <c r="A22" s="20" t="s">
        <v>121</v>
      </c>
      <c r="B22" s="20" t="s">
        <v>16</v>
      </c>
      <c r="C22" s="20">
        <v>6251573</v>
      </c>
      <c r="D22" s="20" t="s">
        <v>122</v>
      </c>
      <c r="E22" s="21" t="s">
        <v>123</v>
      </c>
      <c r="F22" s="22" t="s">
        <v>17</v>
      </c>
      <c r="G22" s="22" t="s">
        <v>47</v>
      </c>
      <c r="H22" s="22" t="s">
        <v>111</v>
      </c>
      <c r="I22" s="22" t="s">
        <v>124</v>
      </c>
      <c r="J22" s="22" t="s">
        <v>111</v>
      </c>
      <c r="K22" s="22" t="s">
        <v>26</v>
      </c>
      <c r="L22" s="22" t="s">
        <v>21</v>
      </c>
      <c r="M22" s="22" t="s">
        <v>44</v>
      </c>
      <c r="N22" s="22">
        <v>628173</v>
      </c>
      <c r="O22" s="22">
        <v>332910</v>
      </c>
      <c r="P22" s="6">
        <v>1</v>
      </c>
      <c r="Q22" s="25"/>
      <c r="R22" s="2"/>
      <c r="S22" s="3"/>
      <c r="T22" s="23">
        <f t="shared" si="2"/>
        <v>0</v>
      </c>
      <c r="U22" s="24">
        <f t="shared" si="3"/>
        <v>0</v>
      </c>
    </row>
    <row r="23" spans="1:21" x14ac:dyDescent="0.35">
      <c r="A23" s="20" t="s">
        <v>125</v>
      </c>
      <c r="B23" s="20" t="s">
        <v>16</v>
      </c>
      <c r="C23" s="20">
        <v>6253275</v>
      </c>
      <c r="D23" s="20" t="s">
        <v>126</v>
      </c>
      <c r="E23" s="21" t="s">
        <v>127</v>
      </c>
      <c r="F23" s="22" t="s">
        <v>17</v>
      </c>
      <c r="G23" s="22" t="s">
        <v>47</v>
      </c>
      <c r="H23" s="22" t="s">
        <v>111</v>
      </c>
      <c r="I23" s="22" t="s">
        <v>128</v>
      </c>
      <c r="J23" s="22" t="s">
        <v>129</v>
      </c>
      <c r="K23" s="22" t="s">
        <v>26</v>
      </c>
      <c r="L23" s="22" t="s">
        <v>21</v>
      </c>
      <c r="M23" s="22" t="s">
        <v>106</v>
      </c>
      <c r="N23" s="22">
        <v>623665</v>
      </c>
      <c r="O23" s="22">
        <v>334114</v>
      </c>
      <c r="P23" s="6">
        <v>1</v>
      </c>
      <c r="Q23" s="25"/>
      <c r="R23" s="2"/>
      <c r="S23" s="3"/>
      <c r="T23" s="23">
        <f t="shared" si="2"/>
        <v>0</v>
      </c>
      <c r="U23" s="24">
        <f t="shared" si="3"/>
        <v>0</v>
      </c>
    </row>
    <row r="24" spans="1:21" x14ac:dyDescent="0.35">
      <c r="A24" s="20" t="s">
        <v>130</v>
      </c>
      <c r="B24" s="20" t="s">
        <v>16</v>
      </c>
      <c r="C24" s="20">
        <v>6254082</v>
      </c>
      <c r="D24" s="20" t="s">
        <v>131</v>
      </c>
      <c r="E24" s="21" t="s">
        <v>132</v>
      </c>
      <c r="F24" s="22" t="s">
        <v>17</v>
      </c>
      <c r="G24" s="22" t="s">
        <v>47</v>
      </c>
      <c r="H24" s="22" t="s">
        <v>111</v>
      </c>
      <c r="I24" s="22" t="s">
        <v>133</v>
      </c>
      <c r="J24" s="22" t="s">
        <v>134</v>
      </c>
      <c r="K24" s="22" t="s">
        <v>26</v>
      </c>
      <c r="L24" s="22" t="s">
        <v>21</v>
      </c>
      <c r="M24" s="22" t="s">
        <v>135</v>
      </c>
      <c r="N24" s="22">
        <v>631052</v>
      </c>
      <c r="O24" s="22">
        <v>332372</v>
      </c>
      <c r="P24" s="6">
        <v>1</v>
      </c>
      <c r="Q24" s="25"/>
      <c r="R24" s="2"/>
      <c r="S24" s="3"/>
      <c r="T24" s="23">
        <f t="shared" si="2"/>
        <v>0</v>
      </c>
      <c r="U24" s="24">
        <f t="shared" si="3"/>
        <v>0</v>
      </c>
    </row>
    <row r="25" spans="1:21" x14ac:dyDescent="0.35">
      <c r="A25" s="20" t="s">
        <v>140</v>
      </c>
      <c r="B25" s="20" t="s">
        <v>16</v>
      </c>
      <c r="C25" s="20">
        <v>6202858</v>
      </c>
      <c r="D25" s="20" t="s">
        <v>141</v>
      </c>
      <c r="E25" s="21" t="s">
        <v>142</v>
      </c>
      <c r="F25" s="22" t="s">
        <v>17</v>
      </c>
      <c r="G25" s="22" t="s">
        <v>136</v>
      </c>
      <c r="H25" s="22" t="s">
        <v>137</v>
      </c>
      <c r="I25" s="22" t="s">
        <v>143</v>
      </c>
      <c r="J25" s="22" t="s">
        <v>144</v>
      </c>
      <c r="K25" s="22" t="s">
        <v>26</v>
      </c>
      <c r="L25" s="22" t="s">
        <v>21</v>
      </c>
      <c r="M25" s="22" t="s">
        <v>145</v>
      </c>
      <c r="N25" s="22">
        <v>589310</v>
      </c>
      <c r="O25" s="22">
        <v>307517</v>
      </c>
      <c r="P25" s="6">
        <v>1</v>
      </c>
      <c r="Q25" s="25"/>
      <c r="R25" s="2"/>
      <c r="S25" s="3"/>
      <c r="T25" s="23">
        <f t="shared" si="2"/>
        <v>0</v>
      </c>
      <c r="U25" s="24">
        <f t="shared" si="3"/>
        <v>0</v>
      </c>
    </row>
    <row r="26" spans="1:21" x14ac:dyDescent="0.35">
      <c r="A26" s="20" t="s">
        <v>158</v>
      </c>
      <c r="B26" s="20" t="s">
        <v>16</v>
      </c>
      <c r="C26" s="20">
        <v>6205124</v>
      </c>
      <c r="D26" s="20" t="s">
        <v>159</v>
      </c>
      <c r="E26" s="21" t="s">
        <v>160</v>
      </c>
      <c r="F26" s="22" t="s">
        <v>17</v>
      </c>
      <c r="G26" s="22" t="s">
        <v>136</v>
      </c>
      <c r="H26" s="22" t="s">
        <v>157</v>
      </c>
      <c r="I26" s="22" t="s">
        <v>161</v>
      </c>
      <c r="J26" s="22" t="s">
        <v>162</v>
      </c>
      <c r="K26" s="22" t="s">
        <v>26</v>
      </c>
      <c r="L26" s="22" t="s">
        <v>21</v>
      </c>
      <c r="M26" s="22" t="s">
        <v>57</v>
      </c>
      <c r="N26" s="22">
        <v>588319</v>
      </c>
      <c r="O26" s="22">
        <v>330679</v>
      </c>
      <c r="P26" s="6">
        <v>1</v>
      </c>
      <c r="Q26" s="25"/>
      <c r="R26" s="2"/>
      <c r="S26" s="3"/>
      <c r="T26" s="23">
        <f t="shared" si="2"/>
        <v>0</v>
      </c>
      <c r="U26" s="24">
        <f t="shared" si="3"/>
        <v>0</v>
      </c>
    </row>
    <row r="27" spans="1:21" x14ac:dyDescent="0.35">
      <c r="A27" s="20" t="s">
        <v>165</v>
      </c>
      <c r="B27" s="20" t="s">
        <v>16</v>
      </c>
      <c r="C27" s="20">
        <v>6205659</v>
      </c>
      <c r="D27" s="20" t="s">
        <v>166</v>
      </c>
      <c r="E27" s="21" t="s">
        <v>167</v>
      </c>
      <c r="F27" s="22" t="s">
        <v>17</v>
      </c>
      <c r="G27" s="22" t="s">
        <v>136</v>
      </c>
      <c r="H27" s="22" t="s">
        <v>157</v>
      </c>
      <c r="I27" s="22" t="s">
        <v>168</v>
      </c>
      <c r="J27" s="22" t="s">
        <v>169</v>
      </c>
      <c r="K27" s="22" t="s">
        <v>26</v>
      </c>
      <c r="L27" s="22" t="s">
        <v>21</v>
      </c>
      <c r="M27" s="22" t="s">
        <v>98</v>
      </c>
      <c r="N27" s="22">
        <v>591482</v>
      </c>
      <c r="O27" s="22">
        <v>322348</v>
      </c>
      <c r="P27" s="6">
        <v>1</v>
      </c>
      <c r="Q27" s="25"/>
      <c r="R27" s="2"/>
      <c r="S27" s="3"/>
      <c r="T27" s="23">
        <f t="shared" si="2"/>
        <v>0</v>
      </c>
      <c r="U27" s="24">
        <f t="shared" si="3"/>
        <v>0</v>
      </c>
    </row>
    <row r="28" spans="1:21" x14ac:dyDescent="0.35">
      <c r="A28" s="20" t="s">
        <v>170</v>
      </c>
      <c r="B28" s="20" t="s">
        <v>16</v>
      </c>
      <c r="C28" s="20">
        <v>6206578</v>
      </c>
      <c r="D28" s="20" t="s">
        <v>171</v>
      </c>
      <c r="E28" s="21" t="s">
        <v>172</v>
      </c>
      <c r="F28" s="22" t="s">
        <v>17</v>
      </c>
      <c r="G28" s="22" t="s">
        <v>136</v>
      </c>
      <c r="H28" s="22" t="s">
        <v>157</v>
      </c>
      <c r="I28" s="22" t="s">
        <v>173</v>
      </c>
      <c r="J28" s="22" t="s">
        <v>174</v>
      </c>
      <c r="K28" s="22" t="s">
        <v>26</v>
      </c>
      <c r="L28" s="22" t="s">
        <v>21</v>
      </c>
      <c r="M28" s="22" t="s">
        <v>175</v>
      </c>
      <c r="N28" s="22">
        <v>585684</v>
      </c>
      <c r="O28" s="22">
        <v>325755</v>
      </c>
      <c r="P28" s="6">
        <v>1</v>
      </c>
      <c r="Q28" s="25"/>
      <c r="R28" s="2"/>
      <c r="S28" s="3"/>
      <c r="T28" s="23">
        <f t="shared" si="2"/>
        <v>0</v>
      </c>
      <c r="U28" s="24">
        <f t="shared" si="3"/>
        <v>0</v>
      </c>
    </row>
    <row r="29" spans="1:21" x14ac:dyDescent="0.35">
      <c r="A29" s="20" t="s">
        <v>176</v>
      </c>
      <c r="B29" s="20" t="s">
        <v>16</v>
      </c>
      <c r="C29" s="20">
        <v>6259077</v>
      </c>
      <c r="D29" s="20" t="s">
        <v>177</v>
      </c>
      <c r="E29" s="21" t="s">
        <v>178</v>
      </c>
      <c r="F29" s="22" t="s">
        <v>17</v>
      </c>
      <c r="G29" s="22" t="s">
        <v>47</v>
      </c>
      <c r="H29" s="22" t="s">
        <v>179</v>
      </c>
      <c r="I29" s="22" t="s">
        <v>180</v>
      </c>
      <c r="J29" s="22" t="s">
        <v>181</v>
      </c>
      <c r="K29" s="22" t="s">
        <v>26</v>
      </c>
      <c r="L29" s="22" t="s">
        <v>21</v>
      </c>
      <c r="M29" s="22" t="s">
        <v>43</v>
      </c>
      <c r="N29" s="22">
        <v>624228</v>
      </c>
      <c r="O29" s="22">
        <v>341122</v>
      </c>
      <c r="P29" s="6">
        <v>1</v>
      </c>
      <c r="Q29" s="25"/>
      <c r="R29" s="2"/>
      <c r="S29" s="3"/>
      <c r="T29" s="23">
        <f t="shared" si="2"/>
        <v>0</v>
      </c>
      <c r="U29" s="24">
        <f t="shared" si="3"/>
        <v>0</v>
      </c>
    </row>
    <row r="30" spans="1:21" x14ac:dyDescent="0.35">
      <c r="A30" s="20" t="s">
        <v>182</v>
      </c>
      <c r="B30" s="20" t="s">
        <v>16</v>
      </c>
      <c r="C30" s="20">
        <v>6260977</v>
      </c>
      <c r="D30" s="20" t="s">
        <v>183</v>
      </c>
      <c r="E30" s="21" t="s">
        <v>184</v>
      </c>
      <c r="F30" s="22" t="s">
        <v>17</v>
      </c>
      <c r="G30" s="22" t="s">
        <v>47</v>
      </c>
      <c r="H30" s="22" t="s">
        <v>179</v>
      </c>
      <c r="I30" s="22" t="s">
        <v>185</v>
      </c>
      <c r="J30" s="22" t="s">
        <v>186</v>
      </c>
      <c r="K30" s="22" t="s">
        <v>187</v>
      </c>
      <c r="L30" s="22" t="s">
        <v>188</v>
      </c>
      <c r="M30" s="22" t="s">
        <v>35</v>
      </c>
      <c r="N30" s="22">
        <v>621399</v>
      </c>
      <c r="O30" s="22">
        <v>338818</v>
      </c>
      <c r="P30" s="6">
        <v>1</v>
      </c>
      <c r="Q30" s="25"/>
      <c r="R30" s="2"/>
      <c r="S30" s="3"/>
      <c r="T30" s="23">
        <f t="shared" si="2"/>
        <v>0</v>
      </c>
      <c r="U30" s="24">
        <f t="shared" si="3"/>
        <v>0</v>
      </c>
    </row>
    <row r="31" spans="1:21" x14ac:dyDescent="0.35">
      <c r="A31" s="20" t="s">
        <v>189</v>
      </c>
      <c r="B31" s="20" t="s">
        <v>16</v>
      </c>
      <c r="C31" s="20">
        <v>6261175</v>
      </c>
      <c r="D31" s="20" t="s">
        <v>190</v>
      </c>
      <c r="E31" s="21" t="s">
        <v>191</v>
      </c>
      <c r="F31" s="22" t="s">
        <v>17</v>
      </c>
      <c r="G31" s="22" t="s">
        <v>47</v>
      </c>
      <c r="H31" s="22" t="s">
        <v>179</v>
      </c>
      <c r="I31" s="22" t="s">
        <v>192</v>
      </c>
      <c r="J31" s="22" t="s">
        <v>193</v>
      </c>
      <c r="K31" s="22" t="s">
        <v>26</v>
      </c>
      <c r="L31" s="22" t="s">
        <v>21</v>
      </c>
      <c r="M31" s="22" t="s">
        <v>194</v>
      </c>
      <c r="N31" s="22">
        <v>625172</v>
      </c>
      <c r="O31" s="22">
        <v>337097</v>
      </c>
      <c r="P31" s="6">
        <v>1</v>
      </c>
      <c r="Q31" s="25"/>
      <c r="R31" s="2"/>
      <c r="S31" s="3"/>
      <c r="T31" s="23">
        <f t="shared" si="2"/>
        <v>0</v>
      </c>
      <c r="U31" s="24">
        <f t="shared" si="3"/>
        <v>0</v>
      </c>
    </row>
    <row r="32" spans="1:21" x14ac:dyDescent="0.35">
      <c r="A32" s="20" t="s">
        <v>195</v>
      </c>
      <c r="B32" s="20" t="s">
        <v>16</v>
      </c>
      <c r="C32" s="20">
        <v>6262227</v>
      </c>
      <c r="D32" s="20" t="s">
        <v>196</v>
      </c>
      <c r="E32" s="21" t="s">
        <v>197</v>
      </c>
      <c r="F32" s="22" t="s">
        <v>17</v>
      </c>
      <c r="G32" s="22" t="s">
        <v>47</v>
      </c>
      <c r="H32" s="22" t="s">
        <v>179</v>
      </c>
      <c r="I32" s="22" t="s">
        <v>198</v>
      </c>
      <c r="J32" s="22" t="s">
        <v>199</v>
      </c>
      <c r="K32" s="22" t="s">
        <v>94</v>
      </c>
      <c r="L32" s="22" t="s">
        <v>95</v>
      </c>
      <c r="M32" s="22" t="s">
        <v>106</v>
      </c>
      <c r="N32" s="22">
        <v>620676</v>
      </c>
      <c r="O32" s="22">
        <v>336581</v>
      </c>
      <c r="P32" s="6">
        <v>1</v>
      </c>
      <c r="Q32" s="25"/>
      <c r="R32" s="2"/>
      <c r="S32" s="3"/>
      <c r="T32" s="23">
        <f t="shared" si="2"/>
        <v>0</v>
      </c>
      <c r="U32" s="24">
        <f t="shared" si="3"/>
        <v>0</v>
      </c>
    </row>
    <row r="33" spans="1:21" x14ac:dyDescent="0.35">
      <c r="A33" s="20" t="s">
        <v>200</v>
      </c>
      <c r="B33" s="20" t="s">
        <v>16</v>
      </c>
      <c r="C33" s="20">
        <v>6419810</v>
      </c>
      <c r="D33" s="20" t="s">
        <v>201</v>
      </c>
      <c r="E33" s="21" t="s">
        <v>202</v>
      </c>
      <c r="F33" s="22" t="s">
        <v>17</v>
      </c>
      <c r="G33" s="22" t="s">
        <v>83</v>
      </c>
      <c r="H33" s="22" t="s">
        <v>203</v>
      </c>
      <c r="I33" s="22" t="s">
        <v>204</v>
      </c>
      <c r="J33" s="22" t="s">
        <v>205</v>
      </c>
      <c r="K33" s="22" t="s">
        <v>26</v>
      </c>
      <c r="L33" s="22" t="s">
        <v>21</v>
      </c>
      <c r="M33" s="22" t="s">
        <v>206</v>
      </c>
      <c r="N33" s="22">
        <v>640214</v>
      </c>
      <c r="O33" s="22">
        <v>365054</v>
      </c>
      <c r="P33" s="6">
        <v>1</v>
      </c>
      <c r="Q33" s="25"/>
      <c r="R33" s="2"/>
      <c r="S33" s="3"/>
      <c r="T33" s="23">
        <f t="shared" si="2"/>
        <v>0</v>
      </c>
      <c r="U33" s="24">
        <f t="shared" si="3"/>
        <v>0</v>
      </c>
    </row>
    <row r="34" spans="1:21" x14ac:dyDescent="0.35">
      <c r="A34" s="20" t="s">
        <v>208</v>
      </c>
      <c r="B34" s="20" t="s">
        <v>16</v>
      </c>
      <c r="C34" s="20">
        <v>6420047</v>
      </c>
      <c r="D34" s="20" t="s">
        <v>209</v>
      </c>
      <c r="E34" s="21" t="s">
        <v>210</v>
      </c>
      <c r="F34" s="22" t="s">
        <v>17</v>
      </c>
      <c r="G34" s="22" t="s">
        <v>83</v>
      </c>
      <c r="H34" s="22" t="s">
        <v>203</v>
      </c>
      <c r="I34" s="22" t="s">
        <v>211</v>
      </c>
      <c r="J34" s="22" t="s">
        <v>212</v>
      </c>
      <c r="K34" s="22" t="s">
        <v>26</v>
      </c>
      <c r="L34" s="22" t="s">
        <v>21</v>
      </c>
      <c r="M34" s="22" t="s">
        <v>213</v>
      </c>
      <c r="N34" s="22">
        <v>638182</v>
      </c>
      <c r="O34" s="22">
        <v>366108</v>
      </c>
      <c r="P34" s="6">
        <v>1</v>
      </c>
      <c r="Q34" s="25"/>
      <c r="R34" s="2"/>
      <c r="S34" s="3"/>
      <c r="T34" s="23">
        <f t="shared" si="2"/>
        <v>0</v>
      </c>
      <c r="U34" s="24">
        <f t="shared" si="3"/>
        <v>0</v>
      </c>
    </row>
    <row r="35" spans="1:21" x14ac:dyDescent="0.35">
      <c r="A35" s="20" t="s">
        <v>214</v>
      </c>
      <c r="B35" s="20" t="s">
        <v>16</v>
      </c>
      <c r="C35" s="20">
        <v>6404556</v>
      </c>
      <c r="D35" s="20" t="s">
        <v>215</v>
      </c>
      <c r="E35" s="21" t="s">
        <v>216</v>
      </c>
      <c r="F35" s="22" t="s">
        <v>17</v>
      </c>
      <c r="G35" s="22" t="s">
        <v>55</v>
      </c>
      <c r="H35" s="22" t="s">
        <v>207</v>
      </c>
      <c r="I35" s="22" t="s">
        <v>217</v>
      </c>
      <c r="J35" s="22" t="s">
        <v>218</v>
      </c>
      <c r="K35" s="22" t="s">
        <v>153</v>
      </c>
      <c r="L35" s="22" t="s">
        <v>154</v>
      </c>
      <c r="M35" s="22" t="s">
        <v>73</v>
      </c>
      <c r="N35" s="22">
        <v>632108</v>
      </c>
      <c r="O35" s="22">
        <v>366151</v>
      </c>
      <c r="P35" s="6">
        <v>1</v>
      </c>
      <c r="Q35" s="25"/>
      <c r="R35" s="2"/>
      <c r="S35" s="3"/>
      <c r="T35" s="23">
        <f t="shared" si="2"/>
        <v>0</v>
      </c>
      <c r="U35" s="24">
        <f t="shared" si="3"/>
        <v>0</v>
      </c>
    </row>
    <row r="36" spans="1:21" x14ac:dyDescent="0.35">
      <c r="A36" s="20" t="s">
        <v>225</v>
      </c>
      <c r="B36" s="20" t="s">
        <v>16</v>
      </c>
      <c r="C36" s="20">
        <v>6209945</v>
      </c>
      <c r="D36" s="20" t="s">
        <v>226</v>
      </c>
      <c r="E36" s="21" t="s">
        <v>227</v>
      </c>
      <c r="F36" s="22" t="s">
        <v>17</v>
      </c>
      <c r="G36" s="22" t="s">
        <v>136</v>
      </c>
      <c r="H36" s="22" t="s">
        <v>224</v>
      </c>
      <c r="I36" s="22" t="s">
        <v>228</v>
      </c>
      <c r="J36" s="22" t="s">
        <v>229</v>
      </c>
      <c r="K36" s="22" t="s">
        <v>26</v>
      </c>
      <c r="L36" s="22" t="s">
        <v>21</v>
      </c>
      <c r="M36" s="22" t="s">
        <v>102</v>
      </c>
      <c r="N36" s="22">
        <v>581719</v>
      </c>
      <c r="O36" s="22">
        <v>321165</v>
      </c>
      <c r="P36" s="6">
        <v>1</v>
      </c>
      <c r="Q36" s="25"/>
      <c r="R36" s="2"/>
      <c r="S36" s="3"/>
      <c r="T36" s="23">
        <f t="shared" si="2"/>
        <v>0</v>
      </c>
      <c r="U36" s="24">
        <f t="shared" si="3"/>
        <v>0</v>
      </c>
    </row>
    <row r="37" spans="1:21" x14ac:dyDescent="0.35">
      <c r="A37" s="20" t="s">
        <v>238</v>
      </c>
      <c r="B37" s="20" t="s">
        <v>16</v>
      </c>
      <c r="C37" s="20">
        <v>6213791</v>
      </c>
      <c r="D37" s="20" t="s">
        <v>239</v>
      </c>
      <c r="E37" s="21" t="s">
        <v>240</v>
      </c>
      <c r="F37" s="22" t="s">
        <v>17</v>
      </c>
      <c r="G37" s="22" t="s">
        <v>136</v>
      </c>
      <c r="H37" s="22" t="s">
        <v>237</v>
      </c>
      <c r="I37" s="22" t="s">
        <v>241</v>
      </c>
      <c r="J37" s="22" t="s">
        <v>242</v>
      </c>
      <c r="K37" s="22" t="s">
        <v>26</v>
      </c>
      <c r="L37" s="22" t="s">
        <v>21</v>
      </c>
      <c r="M37" s="22" t="s">
        <v>243</v>
      </c>
      <c r="N37" s="22">
        <v>571333</v>
      </c>
      <c r="O37" s="22">
        <v>301071</v>
      </c>
      <c r="P37" s="6">
        <v>1</v>
      </c>
      <c r="Q37" s="25"/>
      <c r="R37" s="2"/>
      <c r="S37" s="3"/>
      <c r="T37" s="23">
        <f t="shared" si="2"/>
        <v>0</v>
      </c>
      <c r="U37" s="24">
        <f t="shared" si="3"/>
        <v>0</v>
      </c>
    </row>
    <row r="38" spans="1:21" x14ac:dyDescent="0.35">
      <c r="A38" s="20" t="s">
        <v>246</v>
      </c>
      <c r="B38" s="20" t="s">
        <v>16</v>
      </c>
      <c r="C38" s="20">
        <v>6311959</v>
      </c>
      <c r="D38" s="20" t="s">
        <v>247</v>
      </c>
      <c r="E38" s="21" t="s">
        <v>248</v>
      </c>
      <c r="F38" s="22" t="s">
        <v>17</v>
      </c>
      <c r="G38" s="22" t="s">
        <v>150</v>
      </c>
      <c r="H38" s="22" t="s">
        <v>249</v>
      </c>
      <c r="I38" s="22" t="s">
        <v>250</v>
      </c>
      <c r="J38" s="22" t="s">
        <v>251</v>
      </c>
      <c r="K38" s="22" t="s">
        <v>84</v>
      </c>
      <c r="L38" s="22" t="s">
        <v>85</v>
      </c>
      <c r="M38" s="22" t="s">
        <v>46</v>
      </c>
      <c r="N38" s="22">
        <v>583500</v>
      </c>
      <c r="O38" s="22">
        <v>347427</v>
      </c>
      <c r="P38" s="6">
        <v>1</v>
      </c>
      <c r="Q38" s="25"/>
      <c r="R38" s="2"/>
      <c r="S38" s="3"/>
      <c r="T38" s="23">
        <f t="shared" si="2"/>
        <v>0</v>
      </c>
      <c r="U38" s="24">
        <f t="shared" si="3"/>
        <v>0</v>
      </c>
    </row>
    <row r="39" spans="1:21" x14ac:dyDescent="0.35">
      <c r="A39" s="20" t="s">
        <v>260</v>
      </c>
      <c r="B39" s="20" t="s">
        <v>16</v>
      </c>
      <c r="C39" s="20">
        <v>6463027</v>
      </c>
      <c r="D39" s="20" t="s">
        <v>261</v>
      </c>
      <c r="E39" s="21" t="s">
        <v>262</v>
      </c>
      <c r="F39" s="22" t="s">
        <v>17</v>
      </c>
      <c r="G39" s="22" t="s">
        <v>18</v>
      </c>
      <c r="H39" s="22" t="s">
        <v>259</v>
      </c>
      <c r="I39" s="22" t="s">
        <v>263</v>
      </c>
      <c r="J39" s="22" t="s">
        <v>264</v>
      </c>
      <c r="K39" s="22" t="s">
        <v>265</v>
      </c>
      <c r="L39" s="22" t="s">
        <v>266</v>
      </c>
      <c r="M39" s="22" t="s">
        <v>267</v>
      </c>
      <c r="N39" s="22">
        <v>562525</v>
      </c>
      <c r="O39" s="22">
        <v>335064</v>
      </c>
      <c r="P39" s="6">
        <v>1</v>
      </c>
      <c r="Q39" s="25"/>
      <c r="R39" s="2"/>
      <c r="S39" s="3"/>
      <c r="T39" s="23">
        <f t="shared" si="2"/>
        <v>0</v>
      </c>
      <c r="U39" s="24">
        <f t="shared" si="3"/>
        <v>0</v>
      </c>
    </row>
    <row r="40" spans="1:21" x14ac:dyDescent="0.35">
      <c r="A40" s="20" t="s">
        <v>269</v>
      </c>
      <c r="B40" s="20" t="s">
        <v>16</v>
      </c>
      <c r="C40" s="20">
        <v>6293209</v>
      </c>
      <c r="D40" s="20" t="s">
        <v>270</v>
      </c>
      <c r="E40" s="21" t="s">
        <v>271</v>
      </c>
      <c r="F40" s="22" t="s">
        <v>17</v>
      </c>
      <c r="G40" s="22" t="s">
        <v>47</v>
      </c>
      <c r="H40" s="22" t="s">
        <v>268</v>
      </c>
      <c r="I40" s="22" t="s">
        <v>272</v>
      </c>
      <c r="J40" s="22" t="s">
        <v>273</v>
      </c>
      <c r="K40" s="22" t="s">
        <v>274</v>
      </c>
      <c r="L40" s="22" t="s">
        <v>275</v>
      </c>
      <c r="M40" s="22" t="s">
        <v>73</v>
      </c>
      <c r="N40" s="22">
        <v>611334</v>
      </c>
      <c r="O40" s="22">
        <v>345440</v>
      </c>
      <c r="P40" s="6">
        <v>1</v>
      </c>
      <c r="Q40" s="25"/>
      <c r="R40" s="2"/>
      <c r="S40" s="3"/>
      <c r="T40" s="23">
        <f t="shared" si="2"/>
        <v>0</v>
      </c>
      <c r="U40" s="24">
        <f t="shared" si="3"/>
        <v>0</v>
      </c>
    </row>
    <row r="41" spans="1:21" x14ac:dyDescent="0.35">
      <c r="A41" s="20" t="s">
        <v>276</v>
      </c>
      <c r="B41" s="20" t="s">
        <v>16</v>
      </c>
      <c r="C41" s="20">
        <v>6294073</v>
      </c>
      <c r="D41" s="20" t="s">
        <v>277</v>
      </c>
      <c r="E41" s="21" t="s">
        <v>278</v>
      </c>
      <c r="F41" s="22" t="s">
        <v>17</v>
      </c>
      <c r="G41" s="22" t="s">
        <v>47</v>
      </c>
      <c r="H41" s="22" t="s">
        <v>268</v>
      </c>
      <c r="I41" s="22" t="s">
        <v>279</v>
      </c>
      <c r="J41" s="22" t="s">
        <v>268</v>
      </c>
      <c r="K41" s="22" t="s">
        <v>71</v>
      </c>
      <c r="L41" s="22" t="s">
        <v>72</v>
      </c>
      <c r="M41" s="22" t="s">
        <v>77</v>
      </c>
      <c r="N41" s="22">
        <v>616694</v>
      </c>
      <c r="O41" s="22">
        <v>347149</v>
      </c>
      <c r="P41" s="6">
        <v>1</v>
      </c>
      <c r="Q41" s="25"/>
      <c r="R41" s="2"/>
      <c r="S41" s="3"/>
      <c r="T41" s="23">
        <f t="shared" si="2"/>
        <v>0</v>
      </c>
      <c r="U41" s="24">
        <f t="shared" si="3"/>
        <v>0</v>
      </c>
    </row>
    <row r="42" spans="1:21" x14ac:dyDescent="0.35">
      <c r="A42" s="20" t="s">
        <v>296</v>
      </c>
      <c r="B42" s="20" t="s">
        <v>16</v>
      </c>
      <c r="C42" s="20">
        <v>6471838</v>
      </c>
      <c r="D42" s="20" t="s">
        <v>297</v>
      </c>
      <c r="E42" s="21" t="s">
        <v>298</v>
      </c>
      <c r="F42" s="22" t="s">
        <v>17</v>
      </c>
      <c r="G42" s="22" t="s">
        <v>289</v>
      </c>
      <c r="H42" s="22" t="s">
        <v>289</v>
      </c>
      <c r="I42" s="22" t="s">
        <v>290</v>
      </c>
      <c r="J42" s="22" t="s">
        <v>289</v>
      </c>
      <c r="K42" s="22" t="s">
        <v>299</v>
      </c>
      <c r="L42" s="22" t="s">
        <v>300</v>
      </c>
      <c r="M42" s="22" t="s">
        <v>101</v>
      </c>
      <c r="N42" s="22">
        <v>614714</v>
      </c>
      <c r="O42" s="22">
        <v>335022</v>
      </c>
      <c r="P42" s="6">
        <v>1</v>
      </c>
      <c r="Q42" s="25"/>
      <c r="R42" s="2"/>
      <c r="S42" s="3"/>
      <c r="T42" s="23">
        <f t="shared" si="2"/>
        <v>0</v>
      </c>
      <c r="U42" s="24">
        <f t="shared" si="3"/>
        <v>0</v>
      </c>
    </row>
    <row r="43" spans="1:21" x14ac:dyDescent="0.35">
      <c r="A43" s="20" t="s">
        <v>334</v>
      </c>
      <c r="B43" s="20" t="s">
        <v>16</v>
      </c>
      <c r="C43" s="20">
        <v>6471920</v>
      </c>
      <c r="D43" s="20" t="s">
        <v>335</v>
      </c>
      <c r="E43" s="21" t="s">
        <v>336</v>
      </c>
      <c r="F43" s="22" t="s">
        <v>17</v>
      </c>
      <c r="G43" s="22" t="s">
        <v>289</v>
      </c>
      <c r="H43" s="22" t="s">
        <v>289</v>
      </c>
      <c r="I43" s="22" t="s">
        <v>290</v>
      </c>
      <c r="J43" s="22" t="s">
        <v>289</v>
      </c>
      <c r="K43" s="22" t="s">
        <v>337</v>
      </c>
      <c r="L43" s="22" t="s">
        <v>338</v>
      </c>
      <c r="M43" s="22" t="s">
        <v>156</v>
      </c>
      <c r="N43" s="22">
        <v>615075</v>
      </c>
      <c r="O43" s="22">
        <v>334996</v>
      </c>
      <c r="P43" s="6">
        <v>1</v>
      </c>
      <c r="Q43" s="25"/>
      <c r="R43" s="2"/>
      <c r="S43" s="3"/>
      <c r="T43" s="23">
        <f t="shared" si="2"/>
        <v>0</v>
      </c>
      <c r="U43" s="24">
        <f t="shared" si="3"/>
        <v>0</v>
      </c>
    </row>
    <row r="44" spans="1:21" x14ac:dyDescent="0.35">
      <c r="A44" s="20" t="s">
        <v>345</v>
      </c>
      <c r="B44" s="20" t="s">
        <v>16</v>
      </c>
      <c r="C44" s="20">
        <v>6471384</v>
      </c>
      <c r="D44" s="20" t="s">
        <v>346</v>
      </c>
      <c r="E44" s="21" t="s">
        <v>347</v>
      </c>
      <c r="F44" s="22" t="s">
        <v>17</v>
      </c>
      <c r="G44" s="22" t="s">
        <v>289</v>
      </c>
      <c r="H44" s="22" t="s">
        <v>289</v>
      </c>
      <c r="I44" s="22" t="s">
        <v>290</v>
      </c>
      <c r="J44" s="22" t="s">
        <v>289</v>
      </c>
      <c r="K44" s="22" t="s">
        <v>348</v>
      </c>
      <c r="L44" s="22" t="s">
        <v>349</v>
      </c>
      <c r="M44" s="22" t="s">
        <v>76</v>
      </c>
      <c r="N44" s="22">
        <v>614663</v>
      </c>
      <c r="O44" s="22">
        <v>335077</v>
      </c>
      <c r="P44" s="6">
        <v>1</v>
      </c>
      <c r="Q44" s="25"/>
      <c r="R44" s="2"/>
      <c r="S44" s="3"/>
      <c r="T44" s="23">
        <f t="shared" si="2"/>
        <v>0</v>
      </c>
      <c r="U44" s="24">
        <f t="shared" si="3"/>
        <v>0</v>
      </c>
    </row>
    <row r="45" spans="1:21" x14ac:dyDescent="0.35">
      <c r="A45" s="20" t="s">
        <v>417</v>
      </c>
      <c r="B45" s="20" t="s">
        <v>16</v>
      </c>
      <c r="C45" s="20">
        <v>6481471</v>
      </c>
      <c r="D45" s="20" t="s">
        <v>418</v>
      </c>
      <c r="E45" s="21" t="s">
        <v>419</v>
      </c>
      <c r="F45" s="22" t="s">
        <v>17</v>
      </c>
      <c r="G45" s="22" t="s">
        <v>289</v>
      </c>
      <c r="H45" s="22" t="s">
        <v>289</v>
      </c>
      <c r="I45" s="22" t="s">
        <v>290</v>
      </c>
      <c r="J45" s="22" t="s">
        <v>289</v>
      </c>
      <c r="K45" s="22" t="s">
        <v>420</v>
      </c>
      <c r="L45" s="22" t="s">
        <v>421</v>
      </c>
      <c r="M45" s="22" t="s">
        <v>422</v>
      </c>
      <c r="N45" s="22">
        <v>617789</v>
      </c>
      <c r="O45" s="22">
        <v>338834</v>
      </c>
      <c r="P45" s="6">
        <v>1</v>
      </c>
      <c r="Q45" s="25"/>
      <c r="R45" s="2"/>
      <c r="S45" s="3"/>
      <c r="T45" s="23">
        <f t="shared" si="2"/>
        <v>0</v>
      </c>
      <c r="U45" s="24">
        <f t="shared" si="3"/>
        <v>0</v>
      </c>
    </row>
    <row r="46" spans="1:21" x14ac:dyDescent="0.35">
      <c r="A46" s="20" t="s">
        <v>423</v>
      </c>
      <c r="B46" s="20" t="s">
        <v>16</v>
      </c>
      <c r="C46" s="20">
        <v>6472006</v>
      </c>
      <c r="D46" s="20" t="s">
        <v>424</v>
      </c>
      <c r="E46" s="21" t="s">
        <v>425</v>
      </c>
      <c r="F46" s="22" t="s">
        <v>17</v>
      </c>
      <c r="G46" s="22" t="s">
        <v>289</v>
      </c>
      <c r="H46" s="22" t="s">
        <v>289</v>
      </c>
      <c r="I46" s="22" t="s">
        <v>290</v>
      </c>
      <c r="J46" s="22" t="s">
        <v>289</v>
      </c>
      <c r="K46" s="22" t="s">
        <v>153</v>
      </c>
      <c r="L46" s="22" t="s">
        <v>154</v>
      </c>
      <c r="M46" s="22" t="s">
        <v>78</v>
      </c>
      <c r="N46" s="22">
        <v>614855</v>
      </c>
      <c r="O46" s="22">
        <v>334992</v>
      </c>
      <c r="P46" s="6">
        <v>1</v>
      </c>
      <c r="Q46" s="25"/>
      <c r="R46" s="2"/>
      <c r="S46" s="3"/>
      <c r="T46" s="23">
        <f t="shared" si="2"/>
        <v>0</v>
      </c>
      <c r="U46" s="24">
        <f t="shared" si="3"/>
        <v>0</v>
      </c>
    </row>
    <row r="47" spans="1:21" x14ac:dyDescent="0.35">
      <c r="A47" s="20" t="s">
        <v>433</v>
      </c>
      <c r="B47" s="20" t="s">
        <v>16</v>
      </c>
      <c r="C47" s="20">
        <v>6471671</v>
      </c>
      <c r="D47" s="20" t="s">
        <v>434</v>
      </c>
      <c r="E47" s="21" t="s">
        <v>435</v>
      </c>
      <c r="F47" s="22" t="s">
        <v>17</v>
      </c>
      <c r="G47" s="22" t="s">
        <v>289</v>
      </c>
      <c r="H47" s="22" t="s">
        <v>289</v>
      </c>
      <c r="I47" s="22" t="s">
        <v>290</v>
      </c>
      <c r="J47" s="22" t="s">
        <v>289</v>
      </c>
      <c r="K47" s="22" t="s">
        <v>436</v>
      </c>
      <c r="L47" s="22" t="s">
        <v>437</v>
      </c>
      <c r="M47" s="22" t="s">
        <v>149</v>
      </c>
      <c r="N47" s="22">
        <v>615005</v>
      </c>
      <c r="O47" s="22">
        <v>335473</v>
      </c>
      <c r="P47" s="6">
        <v>1</v>
      </c>
      <c r="Q47" s="25"/>
      <c r="R47" s="2"/>
      <c r="S47" s="3"/>
      <c r="T47" s="23">
        <f t="shared" si="2"/>
        <v>0</v>
      </c>
      <c r="U47" s="24">
        <f t="shared" si="3"/>
        <v>0</v>
      </c>
    </row>
    <row r="48" spans="1:21" x14ac:dyDescent="0.35">
      <c r="A48" s="20" t="s">
        <v>438</v>
      </c>
      <c r="B48" s="20" t="s">
        <v>16</v>
      </c>
      <c r="C48" s="20">
        <v>8343481</v>
      </c>
      <c r="D48" s="20" t="s">
        <v>439</v>
      </c>
      <c r="E48" s="21" t="s">
        <v>440</v>
      </c>
      <c r="F48" s="22" t="s">
        <v>17</v>
      </c>
      <c r="G48" s="22" t="s">
        <v>289</v>
      </c>
      <c r="H48" s="22" t="s">
        <v>289</v>
      </c>
      <c r="I48" s="22" t="s">
        <v>290</v>
      </c>
      <c r="J48" s="22" t="s">
        <v>289</v>
      </c>
      <c r="K48" s="22" t="s">
        <v>441</v>
      </c>
      <c r="L48" s="22" t="s">
        <v>442</v>
      </c>
      <c r="M48" s="22" t="s">
        <v>93</v>
      </c>
      <c r="N48" s="22">
        <v>617266</v>
      </c>
      <c r="O48" s="22">
        <v>337451</v>
      </c>
      <c r="P48" s="6">
        <v>1</v>
      </c>
      <c r="Q48" s="25"/>
      <c r="R48" s="2"/>
      <c r="S48" s="3"/>
      <c r="T48" s="23">
        <f t="shared" si="2"/>
        <v>0</v>
      </c>
      <c r="U48" s="24">
        <f t="shared" si="3"/>
        <v>0</v>
      </c>
    </row>
    <row r="49" spans="1:21" x14ac:dyDescent="0.35">
      <c r="A49" s="20" t="s">
        <v>443</v>
      </c>
      <c r="B49" s="20" t="s">
        <v>16</v>
      </c>
      <c r="C49" s="20">
        <v>6481972</v>
      </c>
      <c r="D49" s="20" t="s">
        <v>444</v>
      </c>
      <c r="E49" s="21" t="s">
        <v>445</v>
      </c>
      <c r="F49" s="22" t="s">
        <v>17</v>
      </c>
      <c r="G49" s="22" t="s">
        <v>289</v>
      </c>
      <c r="H49" s="22" t="s">
        <v>289</v>
      </c>
      <c r="I49" s="22" t="s">
        <v>290</v>
      </c>
      <c r="J49" s="22" t="s">
        <v>289</v>
      </c>
      <c r="K49" s="22" t="s">
        <v>446</v>
      </c>
      <c r="L49" s="22" t="s">
        <v>447</v>
      </c>
      <c r="M49" s="22" t="s">
        <v>255</v>
      </c>
      <c r="N49" s="22">
        <v>616781</v>
      </c>
      <c r="O49" s="22">
        <v>337219</v>
      </c>
      <c r="P49" s="6">
        <v>1</v>
      </c>
      <c r="Q49" s="25"/>
      <c r="R49" s="2"/>
      <c r="S49" s="3"/>
      <c r="T49" s="23">
        <f t="shared" si="2"/>
        <v>0</v>
      </c>
      <c r="U49" s="24">
        <f t="shared" si="3"/>
        <v>0</v>
      </c>
    </row>
    <row r="50" spans="1:21" x14ac:dyDescent="0.35">
      <c r="A50" s="20" t="s">
        <v>461</v>
      </c>
      <c r="B50" s="20" t="s">
        <v>16</v>
      </c>
      <c r="C50" s="20">
        <v>6238409</v>
      </c>
      <c r="D50" s="20" t="s">
        <v>462</v>
      </c>
      <c r="E50" s="21" t="s">
        <v>463</v>
      </c>
      <c r="F50" s="22" t="s">
        <v>17</v>
      </c>
      <c r="G50" s="22" t="s">
        <v>47</v>
      </c>
      <c r="H50" s="22" t="s">
        <v>99</v>
      </c>
      <c r="I50" s="22" t="s">
        <v>464</v>
      </c>
      <c r="J50" s="22" t="s">
        <v>99</v>
      </c>
      <c r="K50" s="22" t="s">
        <v>465</v>
      </c>
      <c r="L50" s="22" t="s">
        <v>466</v>
      </c>
      <c r="M50" s="22" t="s">
        <v>35</v>
      </c>
      <c r="N50" s="22">
        <v>603583</v>
      </c>
      <c r="O50" s="22">
        <v>327443</v>
      </c>
      <c r="P50" s="6">
        <v>1</v>
      </c>
      <c r="Q50" s="25"/>
      <c r="R50" s="2"/>
      <c r="S50" s="3"/>
      <c r="T50" s="23">
        <f t="shared" si="2"/>
        <v>0</v>
      </c>
      <c r="U50" s="24">
        <f t="shared" si="3"/>
        <v>0</v>
      </c>
    </row>
    <row r="51" spans="1:21" x14ac:dyDescent="0.35">
      <c r="A51" s="20" t="s">
        <v>635</v>
      </c>
      <c r="B51" s="20" t="s">
        <v>16</v>
      </c>
      <c r="C51" s="20">
        <v>6210666</v>
      </c>
      <c r="D51" s="20" t="s">
        <v>636</v>
      </c>
      <c r="E51" s="21" t="s">
        <v>637</v>
      </c>
      <c r="F51" s="22" t="s">
        <v>17</v>
      </c>
      <c r="G51" s="22" t="s">
        <v>136</v>
      </c>
      <c r="H51" s="22" t="s">
        <v>237</v>
      </c>
      <c r="I51" s="22" t="s">
        <v>634</v>
      </c>
      <c r="J51" s="22" t="s">
        <v>237</v>
      </c>
      <c r="K51" s="22" t="s">
        <v>638</v>
      </c>
      <c r="L51" s="22" t="s">
        <v>639</v>
      </c>
      <c r="M51" s="22" t="s">
        <v>74</v>
      </c>
      <c r="N51" s="22">
        <v>573390</v>
      </c>
      <c r="O51" s="22">
        <v>299632</v>
      </c>
      <c r="P51" s="6">
        <v>1</v>
      </c>
      <c r="Q51" s="25"/>
      <c r="R51" s="2"/>
      <c r="S51" s="3"/>
      <c r="T51" s="23">
        <f t="shared" si="2"/>
        <v>0</v>
      </c>
      <c r="U51" s="24">
        <f t="shared" si="3"/>
        <v>0</v>
      </c>
    </row>
    <row r="52" spans="1:21" x14ac:dyDescent="0.35">
      <c r="A52" s="20" t="s">
        <v>640</v>
      </c>
      <c r="B52" s="20" t="s">
        <v>16</v>
      </c>
      <c r="C52" s="20">
        <v>6211437</v>
      </c>
      <c r="D52" s="20" t="s">
        <v>641</v>
      </c>
      <c r="E52" s="21" t="s">
        <v>642</v>
      </c>
      <c r="F52" s="22" t="s">
        <v>17</v>
      </c>
      <c r="G52" s="22" t="s">
        <v>136</v>
      </c>
      <c r="H52" s="22" t="s">
        <v>237</v>
      </c>
      <c r="I52" s="22" t="s">
        <v>634</v>
      </c>
      <c r="J52" s="22" t="s">
        <v>237</v>
      </c>
      <c r="K52" s="22" t="s">
        <v>638</v>
      </c>
      <c r="L52" s="22" t="s">
        <v>639</v>
      </c>
      <c r="M52" s="22" t="s">
        <v>230</v>
      </c>
      <c r="N52" s="22">
        <v>573456</v>
      </c>
      <c r="O52" s="22">
        <v>299740</v>
      </c>
      <c r="P52" s="6">
        <v>1</v>
      </c>
      <c r="Q52" s="25"/>
      <c r="R52" s="2"/>
      <c r="S52" s="3"/>
      <c r="T52" s="23">
        <f t="shared" si="2"/>
        <v>0</v>
      </c>
      <c r="U52" s="24">
        <f t="shared" si="3"/>
        <v>0</v>
      </c>
    </row>
    <row r="53" spans="1:21" x14ac:dyDescent="0.35">
      <c r="A53" s="20" t="s">
        <v>643</v>
      </c>
      <c r="B53" s="20" t="s">
        <v>16</v>
      </c>
      <c r="C53" s="20">
        <v>6230159</v>
      </c>
      <c r="D53" s="20" t="s">
        <v>644</v>
      </c>
      <c r="E53" s="21" t="s">
        <v>645</v>
      </c>
      <c r="F53" s="22" t="s">
        <v>17</v>
      </c>
      <c r="G53" s="22" t="s">
        <v>45</v>
      </c>
      <c r="H53" s="22" t="s">
        <v>244</v>
      </c>
      <c r="I53" s="22" t="s">
        <v>646</v>
      </c>
      <c r="J53" s="22" t="s">
        <v>244</v>
      </c>
      <c r="K53" s="22" t="s">
        <v>647</v>
      </c>
      <c r="L53" s="22" t="s">
        <v>648</v>
      </c>
      <c r="M53" s="22" t="s">
        <v>267</v>
      </c>
      <c r="N53" s="22">
        <v>599365</v>
      </c>
      <c r="O53" s="22">
        <v>273162</v>
      </c>
      <c r="P53" s="6">
        <v>1</v>
      </c>
      <c r="Q53" s="25"/>
      <c r="R53" s="2"/>
      <c r="S53" s="3"/>
      <c r="T53" s="23">
        <f t="shared" si="2"/>
        <v>0</v>
      </c>
      <c r="U53" s="24">
        <f t="shared" si="3"/>
        <v>0</v>
      </c>
    </row>
    <row r="54" spans="1:21" x14ac:dyDescent="0.35">
      <c r="A54" s="20" t="s">
        <v>649</v>
      </c>
      <c r="B54" s="20" t="s">
        <v>16</v>
      </c>
      <c r="C54" s="20">
        <v>6230374</v>
      </c>
      <c r="D54" s="20" t="s">
        <v>650</v>
      </c>
      <c r="E54" s="21" t="s">
        <v>651</v>
      </c>
      <c r="F54" s="22" t="s">
        <v>17</v>
      </c>
      <c r="G54" s="22" t="s">
        <v>45</v>
      </c>
      <c r="H54" s="22" t="s">
        <v>244</v>
      </c>
      <c r="I54" s="22" t="s">
        <v>646</v>
      </c>
      <c r="J54" s="22" t="s">
        <v>244</v>
      </c>
      <c r="K54" s="22" t="s">
        <v>652</v>
      </c>
      <c r="L54" s="22" t="s">
        <v>653</v>
      </c>
      <c r="M54" s="22" t="s">
        <v>139</v>
      </c>
      <c r="N54" s="22">
        <v>598919</v>
      </c>
      <c r="O54" s="22">
        <v>273201</v>
      </c>
      <c r="P54" s="6">
        <v>1</v>
      </c>
      <c r="Q54" s="25"/>
      <c r="R54" s="2"/>
      <c r="S54" s="3"/>
      <c r="T54" s="23">
        <f t="shared" si="2"/>
        <v>0</v>
      </c>
      <c r="U54" s="24">
        <f t="shared" si="3"/>
        <v>0</v>
      </c>
    </row>
    <row r="55" spans="1:21" x14ac:dyDescent="0.35">
      <c r="A55" s="20" t="s">
        <v>654</v>
      </c>
      <c r="B55" s="20" t="s">
        <v>16</v>
      </c>
      <c r="C55" s="20">
        <v>6394692</v>
      </c>
      <c r="D55" s="20" t="s">
        <v>655</v>
      </c>
      <c r="E55" s="21" t="s">
        <v>656</v>
      </c>
      <c r="F55" s="22" t="s">
        <v>17</v>
      </c>
      <c r="G55" s="22" t="s">
        <v>55</v>
      </c>
      <c r="H55" s="22" t="s">
        <v>657</v>
      </c>
      <c r="I55" s="22" t="s">
        <v>658</v>
      </c>
      <c r="J55" s="22" t="s">
        <v>657</v>
      </c>
      <c r="K55" s="22" t="s">
        <v>659</v>
      </c>
      <c r="L55" s="22" t="s">
        <v>660</v>
      </c>
      <c r="M55" s="22" t="s">
        <v>35</v>
      </c>
      <c r="N55" s="22">
        <v>629444</v>
      </c>
      <c r="O55" s="22">
        <v>362269</v>
      </c>
      <c r="P55" s="6">
        <v>1</v>
      </c>
      <c r="Q55" s="25"/>
      <c r="R55" s="2"/>
      <c r="S55" s="3"/>
      <c r="T55" s="23">
        <f t="shared" si="2"/>
        <v>0</v>
      </c>
      <c r="U55" s="24">
        <f t="shared" si="3"/>
        <v>0</v>
      </c>
    </row>
    <row r="56" spans="1:21" x14ac:dyDescent="0.35">
      <c r="A56" s="20" t="s">
        <v>671</v>
      </c>
      <c r="B56" s="20" t="s">
        <v>16</v>
      </c>
      <c r="C56" s="20">
        <v>6398768</v>
      </c>
      <c r="D56" s="20" t="s">
        <v>672</v>
      </c>
      <c r="E56" s="21" t="s">
        <v>673</v>
      </c>
      <c r="F56" s="22" t="s">
        <v>17</v>
      </c>
      <c r="G56" s="22" t="s">
        <v>55</v>
      </c>
      <c r="H56" s="22" t="s">
        <v>657</v>
      </c>
      <c r="I56" s="22" t="s">
        <v>658</v>
      </c>
      <c r="J56" s="22" t="s">
        <v>657</v>
      </c>
      <c r="K56" s="22" t="s">
        <v>674</v>
      </c>
      <c r="L56" s="22" t="s">
        <v>675</v>
      </c>
      <c r="M56" s="22" t="s">
        <v>287</v>
      </c>
      <c r="N56" s="22">
        <v>630407</v>
      </c>
      <c r="O56" s="22">
        <v>362812</v>
      </c>
      <c r="P56" s="6">
        <v>1</v>
      </c>
      <c r="Q56" s="25"/>
      <c r="R56" s="2"/>
      <c r="S56" s="3"/>
      <c r="T56" s="23">
        <f t="shared" si="2"/>
        <v>0</v>
      </c>
      <c r="U56" s="24">
        <f t="shared" si="3"/>
        <v>0</v>
      </c>
    </row>
    <row r="57" spans="1:21" x14ac:dyDescent="0.35">
      <c r="A57" s="20" t="s">
        <v>701</v>
      </c>
      <c r="B57" s="20" t="s">
        <v>16</v>
      </c>
      <c r="C57" s="20">
        <v>6394358</v>
      </c>
      <c r="D57" s="20" t="s">
        <v>702</v>
      </c>
      <c r="E57" s="21" t="s">
        <v>703</v>
      </c>
      <c r="F57" s="22" t="s">
        <v>17</v>
      </c>
      <c r="G57" s="22" t="s">
        <v>55</v>
      </c>
      <c r="H57" s="22" t="s">
        <v>657</v>
      </c>
      <c r="I57" s="22" t="s">
        <v>658</v>
      </c>
      <c r="J57" s="22" t="s">
        <v>657</v>
      </c>
      <c r="K57" s="22" t="s">
        <v>704</v>
      </c>
      <c r="L57" s="22" t="s">
        <v>705</v>
      </c>
      <c r="M57" s="22" t="s">
        <v>75</v>
      </c>
      <c r="N57" s="22">
        <v>630023</v>
      </c>
      <c r="O57" s="22">
        <v>362902</v>
      </c>
      <c r="P57" s="6">
        <v>1</v>
      </c>
      <c r="Q57" s="25"/>
      <c r="R57" s="2"/>
      <c r="S57" s="3"/>
      <c r="T57" s="23">
        <f t="shared" si="2"/>
        <v>0</v>
      </c>
      <c r="U57" s="24">
        <f t="shared" si="3"/>
        <v>0</v>
      </c>
    </row>
    <row r="58" spans="1:21" x14ac:dyDescent="0.35">
      <c r="A58" s="20" t="s">
        <v>706</v>
      </c>
      <c r="B58" s="20" t="s">
        <v>16</v>
      </c>
      <c r="C58" s="20">
        <v>6396290</v>
      </c>
      <c r="D58" s="20" t="s">
        <v>707</v>
      </c>
      <c r="E58" s="21" t="s">
        <v>708</v>
      </c>
      <c r="F58" s="22" t="s">
        <v>17</v>
      </c>
      <c r="G58" s="22" t="s">
        <v>55</v>
      </c>
      <c r="H58" s="22" t="s">
        <v>657</v>
      </c>
      <c r="I58" s="22" t="s">
        <v>658</v>
      </c>
      <c r="J58" s="22" t="s">
        <v>657</v>
      </c>
      <c r="K58" s="22" t="s">
        <v>709</v>
      </c>
      <c r="L58" s="22" t="s">
        <v>710</v>
      </c>
      <c r="M58" s="22" t="s">
        <v>152</v>
      </c>
      <c r="N58" s="22">
        <v>632118</v>
      </c>
      <c r="O58" s="22">
        <v>362431</v>
      </c>
      <c r="P58" s="6">
        <v>1</v>
      </c>
      <c r="Q58" s="25"/>
      <c r="R58" s="2"/>
      <c r="S58" s="3"/>
      <c r="T58" s="23">
        <f t="shared" si="2"/>
        <v>0</v>
      </c>
      <c r="U58" s="24">
        <f t="shared" si="3"/>
        <v>0</v>
      </c>
    </row>
    <row r="59" spans="1:21" x14ac:dyDescent="0.35">
      <c r="A59" s="20" t="s">
        <v>726</v>
      </c>
      <c r="B59" s="20" t="s">
        <v>16</v>
      </c>
      <c r="C59" s="20">
        <v>6399370</v>
      </c>
      <c r="D59" s="20" t="s">
        <v>727</v>
      </c>
      <c r="E59" s="21" t="s">
        <v>728</v>
      </c>
      <c r="F59" s="22" t="s">
        <v>17</v>
      </c>
      <c r="G59" s="22" t="s">
        <v>55</v>
      </c>
      <c r="H59" s="22" t="s">
        <v>657</v>
      </c>
      <c r="I59" s="22" t="s">
        <v>658</v>
      </c>
      <c r="J59" s="22" t="s">
        <v>657</v>
      </c>
      <c r="K59" s="22" t="s">
        <v>729</v>
      </c>
      <c r="L59" s="22" t="s">
        <v>730</v>
      </c>
      <c r="M59" s="22" t="s">
        <v>46</v>
      </c>
      <c r="N59" s="22">
        <v>631123</v>
      </c>
      <c r="O59" s="22">
        <v>363581</v>
      </c>
      <c r="P59" s="6">
        <v>1</v>
      </c>
      <c r="Q59" s="25"/>
      <c r="R59" s="2"/>
      <c r="S59" s="3"/>
      <c r="T59" s="23">
        <f t="shared" si="2"/>
        <v>0</v>
      </c>
      <c r="U59" s="24">
        <f t="shared" si="3"/>
        <v>0</v>
      </c>
    </row>
    <row r="60" spans="1:21" x14ac:dyDescent="0.35">
      <c r="A60" s="20" t="s">
        <v>734</v>
      </c>
      <c r="B60" s="20" t="s">
        <v>16</v>
      </c>
      <c r="C60" s="20">
        <v>6396649</v>
      </c>
      <c r="D60" s="20" t="s">
        <v>735</v>
      </c>
      <c r="E60" s="21" t="s">
        <v>736</v>
      </c>
      <c r="F60" s="22" t="s">
        <v>17</v>
      </c>
      <c r="G60" s="22" t="s">
        <v>55</v>
      </c>
      <c r="H60" s="22" t="s">
        <v>657</v>
      </c>
      <c r="I60" s="22" t="s">
        <v>658</v>
      </c>
      <c r="J60" s="22" t="s">
        <v>657</v>
      </c>
      <c r="K60" s="22" t="s">
        <v>510</v>
      </c>
      <c r="L60" s="22" t="s">
        <v>511</v>
      </c>
      <c r="M60" s="22" t="s">
        <v>103</v>
      </c>
      <c r="N60" s="22">
        <v>629845</v>
      </c>
      <c r="O60" s="22">
        <v>360595</v>
      </c>
      <c r="P60" s="6">
        <v>1</v>
      </c>
      <c r="Q60" s="25"/>
      <c r="R60" s="2"/>
      <c r="S60" s="3"/>
      <c r="T60" s="23">
        <f t="shared" si="2"/>
        <v>0</v>
      </c>
      <c r="U60" s="24">
        <f t="shared" si="3"/>
        <v>0</v>
      </c>
    </row>
    <row r="61" spans="1:21" x14ac:dyDescent="0.35">
      <c r="A61" s="20" t="s">
        <v>753</v>
      </c>
      <c r="B61" s="20" t="s">
        <v>16</v>
      </c>
      <c r="C61" s="20">
        <v>6394631</v>
      </c>
      <c r="D61" s="20" t="s">
        <v>754</v>
      </c>
      <c r="E61" s="21" t="s">
        <v>755</v>
      </c>
      <c r="F61" s="22" t="s">
        <v>17</v>
      </c>
      <c r="G61" s="22" t="s">
        <v>55</v>
      </c>
      <c r="H61" s="22" t="s">
        <v>657</v>
      </c>
      <c r="I61" s="22" t="s">
        <v>658</v>
      </c>
      <c r="J61" s="22" t="s">
        <v>657</v>
      </c>
      <c r="K61" s="22" t="s">
        <v>756</v>
      </c>
      <c r="L61" s="22" t="s">
        <v>757</v>
      </c>
      <c r="M61" s="22" t="s">
        <v>175</v>
      </c>
      <c r="N61" s="22">
        <v>631585</v>
      </c>
      <c r="O61" s="22">
        <v>363347</v>
      </c>
      <c r="P61" s="6">
        <v>1</v>
      </c>
      <c r="Q61" s="25"/>
      <c r="R61" s="2"/>
      <c r="S61" s="3"/>
      <c r="T61" s="23">
        <f t="shared" si="2"/>
        <v>0</v>
      </c>
      <c r="U61" s="24">
        <f t="shared" si="3"/>
        <v>0</v>
      </c>
    </row>
    <row r="62" spans="1:21" x14ac:dyDescent="0.35">
      <c r="A62" s="20" t="s">
        <v>763</v>
      </c>
      <c r="B62" s="20" t="s">
        <v>16</v>
      </c>
      <c r="C62" s="20">
        <v>6411470</v>
      </c>
      <c r="D62" s="20" t="s">
        <v>764</v>
      </c>
      <c r="E62" s="21" t="s">
        <v>765</v>
      </c>
      <c r="F62" s="22" t="s">
        <v>17</v>
      </c>
      <c r="G62" s="22" t="s">
        <v>83</v>
      </c>
      <c r="H62" s="22" t="s">
        <v>766</v>
      </c>
      <c r="I62" s="22" t="s">
        <v>767</v>
      </c>
      <c r="J62" s="22" t="s">
        <v>766</v>
      </c>
      <c r="K62" s="22" t="s">
        <v>768</v>
      </c>
      <c r="L62" s="22" t="s">
        <v>769</v>
      </c>
      <c r="M62" s="22" t="s">
        <v>35</v>
      </c>
      <c r="N62" s="22">
        <v>646160</v>
      </c>
      <c r="O62" s="22">
        <v>354998</v>
      </c>
      <c r="P62" s="6">
        <v>1</v>
      </c>
      <c r="Q62" s="25"/>
      <c r="R62" s="2"/>
      <c r="S62" s="3"/>
      <c r="T62" s="23">
        <f t="shared" si="2"/>
        <v>0</v>
      </c>
      <c r="U62" s="24">
        <f t="shared" si="3"/>
        <v>0</v>
      </c>
    </row>
    <row r="63" spans="1:21" x14ac:dyDescent="0.35">
      <c r="A63" s="20" t="s">
        <v>770</v>
      </c>
      <c r="B63" s="20" t="s">
        <v>16</v>
      </c>
      <c r="C63" s="20">
        <v>6415509</v>
      </c>
      <c r="D63" s="20" t="s">
        <v>771</v>
      </c>
      <c r="E63" s="21" t="s">
        <v>772</v>
      </c>
      <c r="F63" s="22" t="s">
        <v>17</v>
      </c>
      <c r="G63" s="22" t="s">
        <v>83</v>
      </c>
      <c r="H63" s="22" t="s">
        <v>766</v>
      </c>
      <c r="I63" s="22" t="s">
        <v>767</v>
      </c>
      <c r="J63" s="22" t="s">
        <v>766</v>
      </c>
      <c r="K63" s="22" t="s">
        <v>88</v>
      </c>
      <c r="L63" s="22" t="s">
        <v>89</v>
      </c>
      <c r="M63" s="22" t="s">
        <v>234</v>
      </c>
      <c r="N63" s="22">
        <v>646395</v>
      </c>
      <c r="O63" s="22">
        <v>354699</v>
      </c>
      <c r="P63" s="6">
        <v>1</v>
      </c>
      <c r="Q63" s="25"/>
      <c r="R63" s="2"/>
      <c r="S63" s="3"/>
      <c r="T63" s="23">
        <f t="shared" si="2"/>
        <v>0</v>
      </c>
      <c r="U63" s="24">
        <f t="shared" si="3"/>
        <v>0</v>
      </c>
    </row>
    <row r="64" spans="1:21" x14ac:dyDescent="0.35">
      <c r="A64" s="20" t="s">
        <v>773</v>
      </c>
      <c r="B64" s="20" t="s">
        <v>16</v>
      </c>
      <c r="C64" s="20">
        <v>8165035</v>
      </c>
      <c r="D64" s="20" t="s">
        <v>774</v>
      </c>
      <c r="E64" s="21" t="s">
        <v>775</v>
      </c>
      <c r="F64" s="22" t="s">
        <v>17</v>
      </c>
      <c r="G64" s="22" t="s">
        <v>83</v>
      </c>
      <c r="H64" s="22" t="s">
        <v>766</v>
      </c>
      <c r="I64" s="22" t="s">
        <v>767</v>
      </c>
      <c r="J64" s="22" t="s">
        <v>766</v>
      </c>
      <c r="K64" s="22" t="s">
        <v>187</v>
      </c>
      <c r="L64" s="22" t="s">
        <v>188</v>
      </c>
      <c r="M64" s="22" t="s">
        <v>220</v>
      </c>
      <c r="N64" s="22">
        <v>644586</v>
      </c>
      <c r="O64" s="22">
        <v>354258</v>
      </c>
      <c r="P64" s="6">
        <v>1</v>
      </c>
      <c r="Q64" s="25"/>
      <c r="R64" s="2"/>
      <c r="S64" s="3"/>
      <c r="T64" s="23">
        <f t="shared" si="2"/>
        <v>0</v>
      </c>
      <c r="U64" s="24">
        <f t="shared" si="3"/>
        <v>0</v>
      </c>
    </row>
    <row r="65" spans="1:21" x14ac:dyDescent="0.35">
      <c r="A65" s="20" t="s">
        <v>776</v>
      </c>
      <c r="B65" s="20" t="s">
        <v>16</v>
      </c>
      <c r="C65" s="20">
        <v>6415538</v>
      </c>
      <c r="D65" s="20" t="s">
        <v>777</v>
      </c>
      <c r="E65" s="21" t="s">
        <v>778</v>
      </c>
      <c r="F65" s="22" t="s">
        <v>17</v>
      </c>
      <c r="G65" s="22" t="s">
        <v>83</v>
      </c>
      <c r="H65" s="22" t="s">
        <v>766</v>
      </c>
      <c r="I65" s="22" t="s">
        <v>767</v>
      </c>
      <c r="J65" s="22" t="s">
        <v>766</v>
      </c>
      <c r="K65" s="22" t="s">
        <v>79</v>
      </c>
      <c r="L65" s="22" t="s">
        <v>80</v>
      </c>
      <c r="M65" s="22" t="s">
        <v>75</v>
      </c>
      <c r="N65" s="22">
        <v>644099</v>
      </c>
      <c r="O65" s="22">
        <v>355373</v>
      </c>
      <c r="P65" s="6">
        <v>1</v>
      </c>
      <c r="Q65" s="25"/>
      <c r="R65" s="2"/>
      <c r="S65" s="3"/>
      <c r="T65" s="23">
        <f t="shared" si="2"/>
        <v>0</v>
      </c>
      <c r="U65" s="24">
        <f t="shared" si="3"/>
        <v>0</v>
      </c>
    </row>
    <row r="66" spans="1:21" x14ac:dyDescent="0.35">
      <c r="A66" s="20" t="s">
        <v>779</v>
      </c>
      <c r="B66" s="20" t="s">
        <v>16</v>
      </c>
      <c r="C66" s="20">
        <v>6410260</v>
      </c>
      <c r="D66" s="20" t="s">
        <v>780</v>
      </c>
      <c r="E66" s="21" t="s">
        <v>781</v>
      </c>
      <c r="F66" s="22" t="s">
        <v>17</v>
      </c>
      <c r="G66" s="22" t="s">
        <v>83</v>
      </c>
      <c r="H66" s="22" t="s">
        <v>766</v>
      </c>
      <c r="I66" s="22" t="s">
        <v>767</v>
      </c>
      <c r="J66" s="22" t="s">
        <v>766</v>
      </c>
      <c r="K66" s="22" t="s">
        <v>782</v>
      </c>
      <c r="L66" s="22" t="s">
        <v>783</v>
      </c>
      <c r="M66" s="22" t="s">
        <v>20</v>
      </c>
      <c r="N66" s="22">
        <v>645238</v>
      </c>
      <c r="O66" s="22">
        <v>356382</v>
      </c>
      <c r="P66" s="6">
        <v>1</v>
      </c>
      <c r="Q66" s="25"/>
      <c r="R66" s="2"/>
      <c r="S66" s="3"/>
      <c r="T66" s="23">
        <f t="shared" si="2"/>
        <v>0</v>
      </c>
      <c r="U66" s="24">
        <f t="shared" si="3"/>
        <v>0</v>
      </c>
    </row>
    <row r="67" spans="1:21" x14ac:dyDescent="0.35">
      <c r="A67" s="20" t="s">
        <v>784</v>
      </c>
      <c r="B67" s="20" t="s">
        <v>16</v>
      </c>
      <c r="C67" s="20">
        <v>6415611</v>
      </c>
      <c r="D67" s="20" t="s">
        <v>785</v>
      </c>
      <c r="E67" s="21" t="s">
        <v>786</v>
      </c>
      <c r="F67" s="22" t="s">
        <v>17</v>
      </c>
      <c r="G67" s="22" t="s">
        <v>83</v>
      </c>
      <c r="H67" s="22" t="s">
        <v>766</v>
      </c>
      <c r="I67" s="22" t="s">
        <v>767</v>
      </c>
      <c r="J67" s="22" t="s">
        <v>766</v>
      </c>
      <c r="K67" s="22" t="s">
        <v>280</v>
      </c>
      <c r="L67" s="22" t="s">
        <v>281</v>
      </c>
      <c r="M67" s="22" t="s">
        <v>73</v>
      </c>
      <c r="N67" s="22">
        <v>646336</v>
      </c>
      <c r="O67" s="22">
        <v>356018</v>
      </c>
      <c r="P67" s="6">
        <v>1</v>
      </c>
      <c r="Q67" s="25"/>
      <c r="R67" s="2"/>
      <c r="S67" s="3"/>
      <c r="T67" s="23">
        <f t="shared" si="2"/>
        <v>0</v>
      </c>
      <c r="U67" s="24">
        <f t="shared" si="3"/>
        <v>0</v>
      </c>
    </row>
    <row r="68" spans="1:21" x14ac:dyDescent="0.35">
      <c r="A68" s="20" t="s">
        <v>787</v>
      </c>
      <c r="B68" s="20" t="s">
        <v>16</v>
      </c>
      <c r="C68" s="20">
        <v>6415628</v>
      </c>
      <c r="D68" s="20" t="s">
        <v>788</v>
      </c>
      <c r="E68" s="21" t="s">
        <v>789</v>
      </c>
      <c r="F68" s="22" t="s">
        <v>17</v>
      </c>
      <c r="G68" s="22" t="s">
        <v>83</v>
      </c>
      <c r="H68" s="22" t="s">
        <v>766</v>
      </c>
      <c r="I68" s="22" t="s">
        <v>767</v>
      </c>
      <c r="J68" s="22" t="s">
        <v>766</v>
      </c>
      <c r="K68" s="22" t="s">
        <v>253</v>
      </c>
      <c r="L68" s="22" t="s">
        <v>254</v>
      </c>
      <c r="M68" s="22" t="s">
        <v>74</v>
      </c>
      <c r="N68" s="22">
        <v>644096</v>
      </c>
      <c r="O68" s="22">
        <v>356372</v>
      </c>
      <c r="P68" s="6">
        <v>1</v>
      </c>
      <c r="Q68" s="25"/>
      <c r="R68" s="2"/>
      <c r="S68" s="3"/>
      <c r="T68" s="23">
        <f t="shared" si="2"/>
        <v>0</v>
      </c>
      <c r="U68" s="24">
        <f t="shared" si="3"/>
        <v>0</v>
      </c>
    </row>
    <row r="69" spans="1:21" x14ac:dyDescent="0.35">
      <c r="A69" s="20" t="s">
        <v>790</v>
      </c>
      <c r="B69" s="20" t="s">
        <v>16</v>
      </c>
      <c r="C69" s="20">
        <v>6413072</v>
      </c>
      <c r="D69" s="20" t="s">
        <v>791</v>
      </c>
      <c r="E69" s="21" t="s">
        <v>792</v>
      </c>
      <c r="F69" s="22" t="s">
        <v>17</v>
      </c>
      <c r="G69" s="22" t="s">
        <v>83</v>
      </c>
      <c r="H69" s="22" t="s">
        <v>766</v>
      </c>
      <c r="I69" s="22" t="s">
        <v>767</v>
      </c>
      <c r="J69" s="22" t="s">
        <v>766</v>
      </c>
      <c r="K69" s="22" t="s">
        <v>793</v>
      </c>
      <c r="L69" s="22" t="s">
        <v>794</v>
      </c>
      <c r="M69" s="22" t="s">
        <v>795</v>
      </c>
      <c r="N69" s="22">
        <v>643546</v>
      </c>
      <c r="O69" s="22">
        <v>353467</v>
      </c>
      <c r="P69" s="6">
        <v>1</v>
      </c>
      <c r="Q69" s="25"/>
      <c r="R69" s="2"/>
      <c r="S69" s="3"/>
      <c r="T69" s="23">
        <f t="shared" si="2"/>
        <v>0</v>
      </c>
      <c r="U69" s="24">
        <f t="shared" si="3"/>
        <v>0</v>
      </c>
    </row>
    <row r="70" spans="1:21" x14ac:dyDescent="0.35">
      <c r="A70" s="20" t="s">
        <v>796</v>
      </c>
      <c r="B70" s="20" t="s">
        <v>16</v>
      </c>
      <c r="C70" s="20">
        <v>6415745</v>
      </c>
      <c r="D70" s="20" t="s">
        <v>797</v>
      </c>
      <c r="E70" s="21" t="s">
        <v>798</v>
      </c>
      <c r="F70" s="22" t="s">
        <v>17</v>
      </c>
      <c r="G70" s="22" t="s">
        <v>83</v>
      </c>
      <c r="H70" s="22" t="s">
        <v>766</v>
      </c>
      <c r="I70" s="22" t="s">
        <v>767</v>
      </c>
      <c r="J70" s="22" t="s">
        <v>766</v>
      </c>
      <c r="K70" s="22" t="s">
        <v>799</v>
      </c>
      <c r="L70" s="22" t="s">
        <v>800</v>
      </c>
      <c r="M70" s="22" t="s">
        <v>156</v>
      </c>
      <c r="N70" s="22">
        <v>645425</v>
      </c>
      <c r="O70" s="22">
        <v>356130</v>
      </c>
      <c r="P70" s="6">
        <v>1</v>
      </c>
      <c r="Q70" s="25"/>
      <c r="R70" s="2"/>
      <c r="S70" s="3"/>
      <c r="T70" s="23">
        <f t="shared" si="2"/>
        <v>0</v>
      </c>
      <c r="U70" s="24">
        <f t="shared" si="3"/>
        <v>0</v>
      </c>
    </row>
    <row r="71" spans="1:21" x14ac:dyDescent="0.35">
      <c r="A71" s="20" t="s">
        <v>801</v>
      </c>
      <c r="B71" s="20" t="s">
        <v>16</v>
      </c>
      <c r="C71" s="20">
        <v>6415724</v>
      </c>
      <c r="D71" s="20" t="s">
        <v>802</v>
      </c>
      <c r="E71" s="21" t="s">
        <v>803</v>
      </c>
      <c r="F71" s="22" t="s">
        <v>17</v>
      </c>
      <c r="G71" s="22" t="s">
        <v>83</v>
      </c>
      <c r="H71" s="22" t="s">
        <v>766</v>
      </c>
      <c r="I71" s="22" t="s">
        <v>767</v>
      </c>
      <c r="J71" s="22" t="s">
        <v>766</v>
      </c>
      <c r="K71" s="22" t="s">
        <v>91</v>
      </c>
      <c r="L71" s="22" t="s">
        <v>92</v>
      </c>
      <c r="M71" s="22" t="s">
        <v>804</v>
      </c>
      <c r="N71" s="22">
        <v>647733</v>
      </c>
      <c r="O71" s="22">
        <v>351177</v>
      </c>
      <c r="P71" s="6">
        <v>1</v>
      </c>
      <c r="Q71" s="25"/>
      <c r="R71" s="2"/>
      <c r="S71" s="3"/>
      <c r="T71" s="23">
        <f t="shared" si="2"/>
        <v>0</v>
      </c>
      <c r="U71" s="24">
        <f t="shared" si="3"/>
        <v>0</v>
      </c>
    </row>
    <row r="72" spans="1:21" x14ac:dyDescent="0.35">
      <c r="A72" s="20" t="s">
        <v>805</v>
      </c>
      <c r="B72" s="20" t="s">
        <v>16</v>
      </c>
      <c r="C72" s="20">
        <v>6415783</v>
      </c>
      <c r="D72" s="20" t="s">
        <v>806</v>
      </c>
      <c r="E72" s="21" t="s">
        <v>807</v>
      </c>
      <c r="F72" s="22" t="s">
        <v>17</v>
      </c>
      <c r="G72" s="22" t="s">
        <v>83</v>
      </c>
      <c r="H72" s="22" t="s">
        <v>766</v>
      </c>
      <c r="I72" s="22" t="s">
        <v>767</v>
      </c>
      <c r="J72" s="22" t="s">
        <v>766</v>
      </c>
      <c r="K72" s="22" t="s">
        <v>808</v>
      </c>
      <c r="L72" s="22" t="s">
        <v>809</v>
      </c>
      <c r="M72" s="22" t="s">
        <v>73</v>
      </c>
      <c r="N72" s="22">
        <v>644490</v>
      </c>
      <c r="O72" s="22">
        <v>354343</v>
      </c>
      <c r="P72" s="6">
        <v>1</v>
      </c>
      <c r="Q72" s="25"/>
      <c r="R72" s="2"/>
      <c r="S72" s="3"/>
      <c r="T72" s="23">
        <f t="shared" si="2"/>
        <v>0</v>
      </c>
      <c r="U72" s="24">
        <f t="shared" si="3"/>
        <v>0</v>
      </c>
    </row>
    <row r="73" spans="1:21" x14ac:dyDescent="0.35">
      <c r="A73" s="20" t="s">
        <v>810</v>
      </c>
      <c r="B73" s="20" t="s">
        <v>16</v>
      </c>
      <c r="C73" s="20">
        <v>6415800</v>
      </c>
      <c r="D73" s="20" t="s">
        <v>811</v>
      </c>
      <c r="E73" s="21" t="s">
        <v>812</v>
      </c>
      <c r="F73" s="22" t="s">
        <v>17</v>
      </c>
      <c r="G73" s="22" t="s">
        <v>83</v>
      </c>
      <c r="H73" s="22" t="s">
        <v>766</v>
      </c>
      <c r="I73" s="22" t="s">
        <v>767</v>
      </c>
      <c r="J73" s="22" t="s">
        <v>766</v>
      </c>
      <c r="K73" s="22" t="s">
        <v>813</v>
      </c>
      <c r="L73" s="22" t="s">
        <v>814</v>
      </c>
      <c r="M73" s="22" t="s">
        <v>175</v>
      </c>
      <c r="N73" s="22">
        <v>644453</v>
      </c>
      <c r="O73" s="22">
        <v>357062</v>
      </c>
      <c r="P73" s="6">
        <v>1</v>
      </c>
      <c r="Q73" s="25"/>
      <c r="R73" s="2"/>
      <c r="S73" s="3"/>
      <c r="T73" s="23">
        <f t="shared" si="2"/>
        <v>0</v>
      </c>
      <c r="U73" s="24">
        <f t="shared" si="3"/>
        <v>0</v>
      </c>
    </row>
    <row r="74" spans="1:21" x14ac:dyDescent="0.35">
      <c r="A74" s="20" t="s">
        <v>815</v>
      </c>
      <c r="B74" s="20" t="s">
        <v>16</v>
      </c>
      <c r="C74" s="20">
        <v>6415886</v>
      </c>
      <c r="D74" s="20" t="s">
        <v>816</v>
      </c>
      <c r="E74" s="21" t="s">
        <v>817</v>
      </c>
      <c r="F74" s="22" t="s">
        <v>17</v>
      </c>
      <c r="G74" s="22" t="s">
        <v>83</v>
      </c>
      <c r="H74" s="22" t="s">
        <v>766</v>
      </c>
      <c r="I74" s="22" t="s">
        <v>767</v>
      </c>
      <c r="J74" s="22" t="s">
        <v>766</v>
      </c>
      <c r="K74" s="22" t="s">
        <v>86</v>
      </c>
      <c r="L74" s="22" t="s">
        <v>87</v>
      </c>
      <c r="M74" s="22" t="s">
        <v>151</v>
      </c>
      <c r="N74" s="22">
        <v>646182</v>
      </c>
      <c r="O74" s="22">
        <v>355533</v>
      </c>
      <c r="P74" s="6">
        <v>1</v>
      </c>
      <c r="Q74" s="25"/>
      <c r="R74" s="2"/>
      <c r="S74" s="3"/>
      <c r="T74" s="23">
        <f t="shared" si="2"/>
        <v>0</v>
      </c>
      <c r="U74" s="24">
        <f t="shared" si="3"/>
        <v>0</v>
      </c>
    </row>
    <row r="75" spans="1:21" x14ac:dyDescent="0.35">
      <c r="A75" s="20" t="s">
        <v>818</v>
      </c>
      <c r="B75" s="20" t="s">
        <v>16</v>
      </c>
      <c r="C75" s="20">
        <v>6410316</v>
      </c>
      <c r="D75" s="20" t="s">
        <v>819</v>
      </c>
      <c r="E75" s="21" t="s">
        <v>820</v>
      </c>
      <c r="F75" s="22" t="s">
        <v>17</v>
      </c>
      <c r="G75" s="22" t="s">
        <v>83</v>
      </c>
      <c r="H75" s="22" t="s">
        <v>766</v>
      </c>
      <c r="I75" s="22" t="s">
        <v>767</v>
      </c>
      <c r="J75" s="22" t="s">
        <v>766</v>
      </c>
      <c r="K75" s="22" t="s">
        <v>821</v>
      </c>
      <c r="L75" s="22" t="s">
        <v>822</v>
      </c>
      <c r="M75" s="22" t="s">
        <v>220</v>
      </c>
      <c r="N75" s="22">
        <v>645098</v>
      </c>
      <c r="O75" s="22">
        <v>356180</v>
      </c>
      <c r="P75" s="6">
        <v>1</v>
      </c>
      <c r="Q75" s="25"/>
      <c r="R75" s="2"/>
      <c r="S75" s="3"/>
      <c r="T75" s="23">
        <f t="shared" si="2"/>
        <v>0</v>
      </c>
      <c r="U75" s="24">
        <f t="shared" si="3"/>
        <v>0</v>
      </c>
    </row>
    <row r="76" spans="1:21" x14ac:dyDescent="0.35">
      <c r="A76" s="20" t="s">
        <v>824</v>
      </c>
      <c r="B76" s="20" t="s">
        <v>16</v>
      </c>
      <c r="C76" s="20">
        <v>8059087</v>
      </c>
      <c r="D76" s="20" t="s">
        <v>825</v>
      </c>
      <c r="E76" s="21" t="s">
        <v>826</v>
      </c>
      <c r="F76" s="22" t="s">
        <v>17</v>
      </c>
      <c r="G76" s="22" t="s">
        <v>18</v>
      </c>
      <c r="H76" s="22" t="s">
        <v>259</v>
      </c>
      <c r="I76" s="22" t="s">
        <v>823</v>
      </c>
      <c r="J76" s="22" t="s">
        <v>259</v>
      </c>
      <c r="K76" s="22" t="s">
        <v>827</v>
      </c>
      <c r="L76" s="22" t="s">
        <v>828</v>
      </c>
      <c r="M76" s="22" t="s">
        <v>231</v>
      </c>
      <c r="N76" s="22">
        <v>567748</v>
      </c>
      <c r="O76" s="22">
        <v>333018</v>
      </c>
      <c r="P76" s="6">
        <v>1</v>
      </c>
      <c r="Q76" s="25"/>
      <c r="R76" s="2"/>
      <c r="S76" s="3"/>
      <c r="T76" s="23">
        <f t="shared" si="2"/>
        <v>0</v>
      </c>
      <c r="U76" s="24">
        <f t="shared" si="3"/>
        <v>0</v>
      </c>
    </row>
    <row r="77" spans="1:21" x14ac:dyDescent="0.35">
      <c r="A77" s="20" t="s">
        <v>829</v>
      </c>
      <c r="B77" s="20" t="s">
        <v>16</v>
      </c>
      <c r="C77" s="20">
        <v>7683574</v>
      </c>
      <c r="D77" s="20" t="s">
        <v>830</v>
      </c>
      <c r="E77" s="21" t="s">
        <v>831</v>
      </c>
      <c r="F77" s="22" t="s">
        <v>17</v>
      </c>
      <c r="G77" s="22" t="s">
        <v>18</v>
      </c>
      <c r="H77" s="22" t="s">
        <v>259</v>
      </c>
      <c r="I77" s="22" t="s">
        <v>823</v>
      </c>
      <c r="J77" s="22" t="s">
        <v>259</v>
      </c>
      <c r="K77" s="22" t="s">
        <v>222</v>
      </c>
      <c r="L77" s="22" t="s">
        <v>223</v>
      </c>
      <c r="M77" s="22" t="s">
        <v>146</v>
      </c>
      <c r="N77" s="22">
        <v>568394</v>
      </c>
      <c r="O77" s="22">
        <v>332019</v>
      </c>
      <c r="P77" s="6">
        <v>1</v>
      </c>
      <c r="Q77" s="25"/>
      <c r="R77" s="2"/>
      <c r="S77" s="3"/>
      <c r="T77" s="23">
        <f t="shared" si="2"/>
        <v>0</v>
      </c>
      <c r="U77" s="24">
        <f t="shared" si="3"/>
        <v>0</v>
      </c>
    </row>
    <row r="78" spans="1:21" x14ac:dyDescent="0.35">
      <c r="A78" s="20" t="s">
        <v>834</v>
      </c>
      <c r="B78" s="20" t="s">
        <v>16</v>
      </c>
      <c r="C78" s="20">
        <v>6461355</v>
      </c>
      <c r="D78" s="20" t="s">
        <v>835</v>
      </c>
      <c r="E78" s="21" t="s">
        <v>836</v>
      </c>
      <c r="F78" s="22" t="s">
        <v>17</v>
      </c>
      <c r="G78" s="22" t="s">
        <v>18</v>
      </c>
      <c r="H78" s="22" t="s">
        <v>259</v>
      </c>
      <c r="I78" s="22" t="s">
        <v>823</v>
      </c>
      <c r="J78" s="22" t="s">
        <v>259</v>
      </c>
      <c r="K78" s="22" t="s">
        <v>832</v>
      </c>
      <c r="L78" s="22" t="s">
        <v>833</v>
      </c>
      <c r="M78" s="22" t="s">
        <v>20</v>
      </c>
      <c r="N78" s="22">
        <v>568957</v>
      </c>
      <c r="O78" s="22">
        <v>331568</v>
      </c>
      <c r="P78" s="6">
        <v>1</v>
      </c>
      <c r="Q78" s="25"/>
      <c r="R78" s="2"/>
      <c r="S78" s="3"/>
      <c r="T78" s="23">
        <f t="shared" si="2"/>
        <v>0</v>
      </c>
      <c r="U78" s="24">
        <f t="shared" si="3"/>
        <v>0</v>
      </c>
    </row>
    <row r="79" spans="1:21" x14ac:dyDescent="0.35">
      <c r="A79" s="20" t="s">
        <v>837</v>
      </c>
      <c r="B79" s="20" t="s">
        <v>16</v>
      </c>
      <c r="C79" s="20">
        <v>6234164</v>
      </c>
      <c r="D79" s="20" t="s">
        <v>838</v>
      </c>
      <c r="E79" s="21" t="s">
        <v>839</v>
      </c>
      <c r="F79" s="22" t="s">
        <v>17</v>
      </c>
      <c r="G79" s="22" t="s">
        <v>47</v>
      </c>
      <c r="H79" s="22" t="s">
        <v>48</v>
      </c>
      <c r="I79" s="22" t="s">
        <v>840</v>
      </c>
      <c r="J79" s="22" t="s">
        <v>48</v>
      </c>
      <c r="K79" s="22" t="s">
        <v>222</v>
      </c>
      <c r="L79" s="22" t="s">
        <v>223</v>
      </c>
      <c r="M79" s="22" t="s">
        <v>287</v>
      </c>
      <c r="N79" s="22">
        <v>636591</v>
      </c>
      <c r="O79" s="22">
        <v>332925</v>
      </c>
      <c r="P79" s="6">
        <v>1</v>
      </c>
      <c r="Q79" s="25"/>
      <c r="R79" s="2"/>
      <c r="S79" s="3"/>
      <c r="T79" s="23">
        <f t="shared" ref="T79" si="4">S79*0.23</f>
        <v>0</v>
      </c>
      <c r="U79" s="24">
        <f t="shared" ref="U79" si="5">SUM(S79:T79)</f>
        <v>0</v>
      </c>
    </row>
  </sheetData>
  <sheetProtection algorithmName="SHA-512" hashValue="VnKmKnjtLG3Q7npMXjbr40WiLEQLyM6eqDG6XXhoEWDF2DXXMvo6KyNgsG+z49woFFB9p+Z6dHkZwOam0YbBgQ==" saltValue="DPJ4ZYQYmvaFDHbFwfb+HA==" spinCount="100000" sheet="1" objects="1" scenarios="1" formatCells="0" formatColumns="0" formatRows="0" sort="0" autoFilter="0"/>
  <mergeCells count="19">
    <mergeCell ref="F9:I10"/>
    <mergeCell ref="J10:Q10"/>
    <mergeCell ref="J2:L2"/>
    <mergeCell ref="J5:L5"/>
    <mergeCell ref="J7:L7"/>
    <mergeCell ref="J8:L8"/>
    <mergeCell ref="G2:I2"/>
    <mergeCell ref="A6:E6"/>
    <mergeCell ref="O7:P7"/>
    <mergeCell ref="Q7:U7"/>
    <mergeCell ref="A7:E7"/>
    <mergeCell ref="A8:E8"/>
    <mergeCell ref="O4:P4"/>
    <mergeCell ref="A4:E4"/>
    <mergeCell ref="O5:P5"/>
    <mergeCell ref="Q5:U5"/>
    <mergeCell ref="A5:E5"/>
    <mergeCell ref="O6:P6"/>
    <mergeCell ref="Q6:U6"/>
  </mergeCells>
  <pageMargins left="0.7" right="0.7" top="0.75" bottom="0.75" header="0.3" footer="0.3"/>
  <pageSetup paperSize="9" scale="39" orientation="portrait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zoomScaleNormal="100" workbookViewId="0">
      <selection activeCell="J10" sqref="J10:Q10"/>
    </sheetView>
  </sheetViews>
  <sheetFormatPr defaultRowHeight="14.5" x14ac:dyDescent="0.35"/>
  <cols>
    <col min="1" max="5" width="8.7265625" style="6"/>
    <col min="6" max="6" width="10.81640625" style="6" bestFit="1" customWidth="1"/>
    <col min="7" max="11" width="8.7265625" style="6"/>
    <col min="12" max="12" width="17.453125" style="6" customWidth="1"/>
    <col min="13" max="17" width="8.7265625" style="6"/>
    <col min="18" max="18" width="28.54296875" style="6" customWidth="1"/>
    <col min="19" max="19" width="26.7265625" style="6" customWidth="1"/>
    <col min="20" max="20" width="8.7265625" style="6"/>
    <col min="21" max="21" width="16.1796875" style="6" customWidth="1"/>
    <col min="22" max="16384" width="8.7265625" style="6"/>
  </cols>
  <sheetData>
    <row r="1" spans="1:21" ht="15" thickBot="1" x14ac:dyDescent="0.4">
      <c r="A1" s="4" t="s">
        <v>842</v>
      </c>
      <c r="B1" s="4" t="s">
        <v>843</v>
      </c>
      <c r="C1" s="4" t="s">
        <v>844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48</v>
      </c>
      <c r="B2" s="4">
        <f>P12</f>
        <v>20</v>
      </c>
      <c r="C2" s="4" t="s">
        <v>857</v>
      </c>
      <c r="D2" s="4"/>
      <c r="E2" s="4"/>
      <c r="F2" s="4"/>
      <c r="G2" s="45" t="s">
        <v>868</v>
      </c>
      <c r="H2" s="46"/>
      <c r="I2" s="47"/>
      <c r="J2" s="55" t="s">
        <v>869</v>
      </c>
      <c r="K2" s="55"/>
      <c r="L2" s="56"/>
    </row>
    <row r="3" spans="1:21" x14ac:dyDescent="0.35">
      <c r="A3" s="4"/>
      <c r="B3" s="4"/>
      <c r="C3" s="4"/>
      <c r="D3" s="4"/>
      <c r="E3" s="4"/>
      <c r="F3" s="8" t="s">
        <v>846</v>
      </c>
      <c r="G3" s="28" t="s">
        <v>847</v>
      </c>
      <c r="H3" s="4" t="s">
        <v>848</v>
      </c>
      <c r="I3" s="29" t="s">
        <v>849</v>
      </c>
      <c r="J3" s="37" t="str">
        <f>G3</f>
        <v>Netto</v>
      </c>
      <c r="K3" s="35" t="str">
        <f>H3</f>
        <v>VAT</v>
      </c>
      <c r="L3" s="36" t="str">
        <f>I3</f>
        <v>Brutto</v>
      </c>
      <c r="O3" s="7" t="s">
        <v>845</v>
      </c>
      <c r="P3" s="4"/>
      <c r="Q3" s="4"/>
      <c r="R3" s="4"/>
      <c r="S3" s="4"/>
      <c r="T3" s="4"/>
      <c r="U3" s="4"/>
    </row>
    <row r="4" spans="1:21" ht="31.5" customHeight="1" x14ac:dyDescent="0.35">
      <c r="A4" s="68" t="s">
        <v>862</v>
      </c>
      <c r="B4" s="68"/>
      <c r="C4" s="68"/>
      <c r="D4" s="68"/>
      <c r="E4" s="68"/>
      <c r="F4" s="9" t="s">
        <v>852</v>
      </c>
      <c r="G4" s="30">
        <f>SUM(S14:S33)/$P$12</f>
        <v>0</v>
      </c>
      <c r="H4" s="1">
        <f>G4*0.23</f>
        <v>0</v>
      </c>
      <c r="I4" s="31">
        <f>G4+H4</f>
        <v>0</v>
      </c>
      <c r="J4" s="37">
        <f>G4*P12*60</f>
        <v>0</v>
      </c>
      <c r="K4" s="37">
        <f>J4*0.23</f>
        <v>0</v>
      </c>
      <c r="L4" s="38">
        <f>J4+K4</f>
        <v>0</v>
      </c>
      <c r="O4" s="42" t="s">
        <v>850</v>
      </c>
      <c r="P4" s="42"/>
      <c r="Q4" s="4" t="s">
        <v>851</v>
      </c>
      <c r="R4" s="4"/>
      <c r="S4" s="4"/>
      <c r="T4" s="4"/>
      <c r="U4" s="4"/>
    </row>
    <row r="5" spans="1:21" ht="22" customHeight="1" x14ac:dyDescent="0.35">
      <c r="A5" s="69" t="s">
        <v>863</v>
      </c>
      <c r="B5" s="69"/>
      <c r="C5" s="69"/>
      <c r="D5" s="69"/>
      <c r="E5" s="69"/>
      <c r="F5" s="27" t="s">
        <v>867</v>
      </c>
      <c r="G5" s="32"/>
      <c r="H5" s="1">
        <f t="shared" ref="H5:H8" si="0">G5*0.23</f>
        <v>0</v>
      </c>
      <c r="I5" s="33">
        <f t="shared" ref="I5:I8" si="1">G5+H5</f>
        <v>0</v>
      </c>
      <c r="J5" s="58" t="s">
        <v>870</v>
      </c>
      <c r="K5" s="58"/>
      <c r="L5" s="59"/>
      <c r="O5" s="43"/>
      <c r="P5" s="43"/>
      <c r="Q5" s="43"/>
      <c r="R5" s="43"/>
      <c r="S5" s="43"/>
      <c r="T5" s="43"/>
      <c r="U5" s="43"/>
    </row>
    <row r="6" spans="1:21" ht="43" customHeight="1" x14ac:dyDescent="0.35">
      <c r="A6" s="70" t="s">
        <v>864</v>
      </c>
      <c r="B6" s="70"/>
      <c r="C6" s="70"/>
      <c r="D6" s="70"/>
      <c r="E6" s="70"/>
      <c r="F6" s="7" t="s">
        <v>853</v>
      </c>
      <c r="G6" s="32"/>
      <c r="H6" s="1">
        <f t="shared" si="0"/>
        <v>0</v>
      </c>
      <c r="I6" s="33">
        <f t="shared" si="1"/>
        <v>0</v>
      </c>
      <c r="J6" s="37">
        <f>G6*P12</f>
        <v>0</v>
      </c>
      <c r="K6" s="37">
        <f>J6*0.23</f>
        <v>0</v>
      </c>
      <c r="L6" s="39">
        <f>J6+K6</f>
        <v>0</v>
      </c>
      <c r="O6" s="44"/>
      <c r="P6" s="44"/>
      <c r="Q6" s="43"/>
      <c r="R6" s="43"/>
      <c r="S6" s="43"/>
      <c r="T6" s="43"/>
      <c r="U6" s="43"/>
    </row>
    <row r="7" spans="1:21" ht="32.5" customHeight="1" x14ac:dyDescent="0.35">
      <c r="A7" s="71" t="s">
        <v>865</v>
      </c>
      <c r="B7" s="71"/>
      <c r="C7" s="71"/>
      <c r="D7" s="71"/>
      <c r="E7" s="71"/>
      <c r="F7" s="7" t="s">
        <v>854</v>
      </c>
      <c r="G7" s="32"/>
      <c r="H7" s="1">
        <f t="shared" si="0"/>
        <v>0</v>
      </c>
      <c r="I7" s="33">
        <f t="shared" si="1"/>
        <v>0</v>
      </c>
      <c r="J7" s="61" t="s">
        <v>870</v>
      </c>
      <c r="K7" s="61"/>
      <c r="L7" s="62"/>
      <c r="O7" s="44"/>
      <c r="P7" s="44"/>
      <c r="Q7" s="43"/>
      <c r="R7" s="43"/>
      <c r="S7" s="43"/>
      <c r="T7" s="43"/>
      <c r="U7" s="43"/>
    </row>
    <row r="8" spans="1:21" ht="43.5" customHeight="1" thickBot="1" x14ac:dyDescent="0.4">
      <c r="A8" s="71" t="s">
        <v>866</v>
      </c>
      <c r="B8" s="71"/>
      <c r="C8" s="71"/>
      <c r="D8" s="71"/>
      <c r="E8" s="71"/>
      <c r="F8" s="7" t="s">
        <v>855</v>
      </c>
      <c r="G8" s="32"/>
      <c r="H8" s="1">
        <f t="shared" si="0"/>
        <v>0</v>
      </c>
      <c r="I8" s="33">
        <f t="shared" si="1"/>
        <v>0</v>
      </c>
      <c r="J8" s="64" t="s">
        <v>870</v>
      </c>
      <c r="K8" s="64"/>
      <c r="L8" s="65"/>
    </row>
    <row r="9" spans="1:21" ht="20" customHeight="1" thickTop="1" x14ac:dyDescent="0.35">
      <c r="A9" s="10"/>
      <c r="B9" s="10"/>
      <c r="C9" s="10"/>
      <c r="D9" s="10"/>
      <c r="E9" s="10"/>
      <c r="F9" s="48"/>
      <c r="G9" s="49"/>
      <c r="H9" s="49"/>
      <c r="I9" s="50"/>
      <c r="J9" s="40" t="s">
        <v>871</v>
      </c>
      <c r="K9" s="41"/>
      <c r="L9" s="35"/>
    </row>
    <row r="10" spans="1:21" ht="20" customHeight="1" thickBot="1" x14ac:dyDescent="0.4">
      <c r="A10" s="10"/>
      <c r="B10" s="10"/>
      <c r="C10" s="10"/>
      <c r="D10" s="10"/>
      <c r="E10" s="11" t="s">
        <v>856</v>
      </c>
      <c r="F10" s="51"/>
      <c r="G10" s="52"/>
      <c r="H10" s="52"/>
      <c r="I10" s="53"/>
      <c r="J10" s="66" t="s">
        <v>873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6">
        <v>20</v>
      </c>
    </row>
    <row r="13" spans="1:21" ht="42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6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  <c r="N13" s="17" t="s">
        <v>14</v>
      </c>
      <c r="O13" s="17" t="s">
        <v>15</v>
      </c>
      <c r="P13" s="18" t="s">
        <v>841</v>
      </c>
      <c r="Q13" s="19" t="s">
        <v>858</v>
      </c>
      <c r="R13" s="19" t="s">
        <v>872</v>
      </c>
      <c r="S13" s="19" t="s">
        <v>859</v>
      </c>
      <c r="T13" s="19" t="s">
        <v>860</v>
      </c>
      <c r="U13" s="19" t="s">
        <v>861</v>
      </c>
    </row>
    <row r="14" spans="1:21" x14ac:dyDescent="0.35">
      <c r="A14" s="20" t="s">
        <v>291</v>
      </c>
      <c r="B14" s="20" t="s">
        <v>16</v>
      </c>
      <c r="C14" s="20">
        <v>6470466</v>
      </c>
      <c r="D14" s="20" t="s">
        <v>292</v>
      </c>
      <c r="E14" s="21" t="s">
        <v>293</v>
      </c>
      <c r="F14" s="22" t="s">
        <v>17</v>
      </c>
      <c r="G14" s="22" t="s">
        <v>289</v>
      </c>
      <c r="H14" s="22" t="s">
        <v>289</v>
      </c>
      <c r="I14" s="22" t="s">
        <v>290</v>
      </c>
      <c r="J14" s="22" t="s">
        <v>289</v>
      </c>
      <c r="K14" s="22" t="s">
        <v>294</v>
      </c>
      <c r="L14" s="22" t="s">
        <v>295</v>
      </c>
      <c r="M14" s="22" t="s">
        <v>138</v>
      </c>
      <c r="N14" s="22">
        <v>607937</v>
      </c>
      <c r="O14" s="22">
        <v>334614</v>
      </c>
      <c r="P14" s="6">
        <v>1</v>
      </c>
      <c r="Q14" s="25"/>
      <c r="R14" s="2"/>
      <c r="S14" s="3"/>
      <c r="T14" s="23">
        <f>S14*0.23</f>
        <v>0</v>
      </c>
      <c r="U14" s="24">
        <f>SUM(S14:T14)</f>
        <v>0</v>
      </c>
    </row>
    <row r="15" spans="1:21" x14ac:dyDescent="0.35">
      <c r="A15" s="20" t="s">
        <v>301</v>
      </c>
      <c r="B15" s="20" t="s">
        <v>16</v>
      </c>
      <c r="C15" s="20">
        <v>6480180</v>
      </c>
      <c r="D15" s="20" t="s">
        <v>302</v>
      </c>
      <c r="E15" s="21" t="s">
        <v>303</v>
      </c>
      <c r="F15" s="22" t="s">
        <v>17</v>
      </c>
      <c r="G15" s="22" t="s">
        <v>289</v>
      </c>
      <c r="H15" s="22" t="s">
        <v>289</v>
      </c>
      <c r="I15" s="22" t="s">
        <v>290</v>
      </c>
      <c r="J15" s="22" t="s">
        <v>289</v>
      </c>
      <c r="K15" s="22" t="s">
        <v>304</v>
      </c>
      <c r="L15" s="22" t="s">
        <v>305</v>
      </c>
      <c r="M15" s="22" t="s">
        <v>73</v>
      </c>
      <c r="N15" s="22">
        <v>613740</v>
      </c>
      <c r="O15" s="22">
        <v>337188</v>
      </c>
      <c r="P15" s="6">
        <v>1</v>
      </c>
      <c r="Q15" s="25"/>
      <c r="R15" s="2"/>
      <c r="S15" s="3"/>
      <c r="T15" s="23">
        <f t="shared" ref="T15:T33" si="2">S15*0.23</f>
        <v>0</v>
      </c>
      <c r="U15" s="24">
        <f t="shared" ref="U15:U33" si="3">SUM(S15:T15)</f>
        <v>0</v>
      </c>
    </row>
    <row r="16" spans="1:21" x14ac:dyDescent="0.35">
      <c r="A16" s="20" t="s">
        <v>306</v>
      </c>
      <c r="B16" s="20" t="s">
        <v>16</v>
      </c>
      <c r="C16" s="20">
        <v>6480182</v>
      </c>
      <c r="D16" s="20" t="s">
        <v>307</v>
      </c>
      <c r="E16" s="21" t="s">
        <v>308</v>
      </c>
      <c r="F16" s="22" t="s">
        <v>17</v>
      </c>
      <c r="G16" s="22" t="s">
        <v>289</v>
      </c>
      <c r="H16" s="22" t="s">
        <v>289</v>
      </c>
      <c r="I16" s="22" t="s">
        <v>290</v>
      </c>
      <c r="J16" s="22" t="s">
        <v>289</v>
      </c>
      <c r="K16" s="22" t="s">
        <v>304</v>
      </c>
      <c r="L16" s="22" t="s">
        <v>305</v>
      </c>
      <c r="M16" s="22" t="s">
        <v>77</v>
      </c>
      <c r="N16" s="22">
        <v>613630</v>
      </c>
      <c r="O16" s="22">
        <v>337245</v>
      </c>
      <c r="P16" s="6">
        <v>1</v>
      </c>
      <c r="Q16" s="25"/>
      <c r="R16" s="2"/>
      <c r="S16" s="3"/>
      <c r="T16" s="23">
        <f t="shared" si="2"/>
        <v>0</v>
      </c>
      <c r="U16" s="24">
        <f t="shared" si="3"/>
        <v>0</v>
      </c>
    </row>
    <row r="17" spans="1:21" x14ac:dyDescent="0.35">
      <c r="A17" s="20" t="s">
        <v>314</v>
      </c>
      <c r="B17" s="20" t="s">
        <v>16</v>
      </c>
      <c r="C17" s="20">
        <v>9633003</v>
      </c>
      <c r="D17" s="20" t="s">
        <v>315</v>
      </c>
      <c r="E17" s="21" t="s">
        <v>316</v>
      </c>
      <c r="F17" s="22" t="s">
        <v>17</v>
      </c>
      <c r="G17" s="22" t="s">
        <v>289</v>
      </c>
      <c r="H17" s="22" t="s">
        <v>289</v>
      </c>
      <c r="I17" s="22" t="s">
        <v>290</v>
      </c>
      <c r="J17" s="22" t="s">
        <v>289</v>
      </c>
      <c r="K17" s="22" t="s">
        <v>317</v>
      </c>
      <c r="L17" s="22" t="s">
        <v>318</v>
      </c>
      <c r="M17" s="22" t="s">
        <v>90</v>
      </c>
      <c r="N17" s="22">
        <v>614332</v>
      </c>
      <c r="O17" s="22">
        <v>335780</v>
      </c>
      <c r="P17" s="6">
        <v>1</v>
      </c>
      <c r="Q17" s="25"/>
      <c r="R17" s="2"/>
      <c r="S17" s="3"/>
      <c r="T17" s="23">
        <f t="shared" si="2"/>
        <v>0</v>
      </c>
      <c r="U17" s="24">
        <f t="shared" si="3"/>
        <v>0</v>
      </c>
    </row>
    <row r="18" spans="1:21" x14ac:dyDescent="0.35">
      <c r="A18" s="20" t="s">
        <v>324</v>
      </c>
      <c r="B18" s="20" t="s">
        <v>16</v>
      </c>
      <c r="C18" s="20">
        <v>6480300</v>
      </c>
      <c r="D18" s="20" t="s">
        <v>325</v>
      </c>
      <c r="E18" s="21" t="s">
        <v>326</v>
      </c>
      <c r="F18" s="22" t="s">
        <v>17</v>
      </c>
      <c r="G18" s="22" t="s">
        <v>289</v>
      </c>
      <c r="H18" s="22" t="s">
        <v>289</v>
      </c>
      <c r="I18" s="22" t="s">
        <v>290</v>
      </c>
      <c r="J18" s="22" t="s">
        <v>289</v>
      </c>
      <c r="K18" s="22" t="s">
        <v>327</v>
      </c>
      <c r="L18" s="22" t="s">
        <v>328</v>
      </c>
      <c r="M18" s="22" t="s">
        <v>258</v>
      </c>
      <c r="N18" s="22">
        <v>613254</v>
      </c>
      <c r="O18" s="22">
        <v>334653</v>
      </c>
      <c r="P18" s="6">
        <v>1</v>
      </c>
      <c r="Q18" s="25"/>
      <c r="R18" s="2"/>
      <c r="S18" s="3"/>
      <c r="T18" s="23">
        <f t="shared" si="2"/>
        <v>0</v>
      </c>
      <c r="U18" s="24">
        <f t="shared" si="3"/>
        <v>0</v>
      </c>
    </row>
    <row r="19" spans="1:21" x14ac:dyDescent="0.35">
      <c r="A19" s="20" t="s">
        <v>339</v>
      </c>
      <c r="B19" s="20" t="s">
        <v>16</v>
      </c>
      <c r="C19" s="20">
        <v>6474297</v>
      </c>
      <c r="D19" s="20" t="s">
        <v>340</v>
      </c>
      <c r="E19" s="21" t="s">
        <v>341</v>
      </c>
      <c r="F19" s="22" t="s">
        <v>17</v>
      </c>
      <c r="G19" s="22" t="s">
        <v>289</v>
      </c>
      <c r="H19" s="22" t="s">
        <v>289</v>
      </c>
      <c r="I19" s="22" t="s">
        <v>290</v>
      </c>
      <c r="J19" s="22" t="s">
        <v>289</v>
      </c>
      <c r="K19" s="22" t="s">
        <v>342</v>
      </c>
      <c r="L19" s="22" t="s">
        <v>343</v>
      </c>
      <c r="M19" s="22" t="s">
        <v>344</v>
      </c>
      <c r="N19" s="22">
        <v>608226</v>
      </c>
      <c r="O19" s="22">
        <v>330976</v>
      </c>
      <c r="P19" s="6">
        <v>1</v>
      </c>
      <c r="Q19" s="25"/>
      <c r="R19" s="2"/>
      <c r="S19" s="3"/>
      <c r="T19" s="23">
        <f t="shared" si="2"/>
        <v>0</v>
      </c>
      <c r="U19" s="24">
        <f t="shared" si="3"/>
        <v>0</v>
      </c>
    </row>
    <row r="20" spans="1:21" x14ac:dyDescent="0.35">
      <c r="A20" s="20" t="s">
        <v>350</v>
      </c>
      <c r="B20" s="20" t="s">
        <v>16</v>
      </c>
      <c r="C20" s="20">
        <v>6480737</v>
      </c>
      <c r="D20" s="20" t="s">
        <v>351</v>
      </c>
      <c r="E20" s="21" t="s">
        <v>352</v>
      </c>
      <c r="F20" s="22" t="s">
        <v>17</v>
      </c>
      <c r="G20" s="22" t="s">
        <v>289</v>
      </c>
      <c r="H20" s="22" t="s">
        <v>289</v>
      </c>
      <c r="I20" s="22" t="s">
        <v>290</v>
      </c>
      <c r="J20" s="22" t="s">
        <v>289</v>
      </c>
      <c r="K20" s="22" t="s">
        <v>353</v>
      </c>
      <c r="L20" s="22" t="s">
        <v>354</v>
      </c>
      <c r="M20" s="22" t="s">
        <v>35</v>
      </c>
      <c r="N20" s="22">
        <v>613856</v>
      </c>
      <c r="O20" s="22">
        <v>335481</v>
      </c>
      <c r="P20" s="6">
        <v>1</v>
      </c>
      <c r="Q20" s="25"/>
      <c r="R20" s="2"/>
      <c r="S20" s="3"/>
      <c r="T20" s="23">
        <f t="shared" si="2"/>
        <v>0</v>
      </c>
      <c r="U20" s="24">
        <f t="shared" si="3"/>
        <v>0</v>
      </c>
    </row>
    <row r="21" spans="1:21" x14ac:dyDescent="0.35">
      <c r="A21" s="20" t="s">
        <v>355</v>
      </c>
      <c r="B21" s="20" t="s">
        <v>16</v>
      </c>
      <c r="C21" s="20">
        <v>6471314</v>
      </c>
      <c r="D21" s="20" t="s">
        <v>356</v>
      </c>
      <c r="E21" s="21" t="s">
        <v>357</v>
      </c>
      <c r="F21" s="22" t="s">
        <v>17</v>
      </c>
      <c r="G21" s="22" t="s">
        <v>289</v>
      </c>
      <c r="H21" s="22" t="s">
        <v>289</v>
      </c>
      <c r="I21" s="22" t="s">
        <v>290</v>
      </c>
      <c r="J21" s="22" t="s">
        <v>289</v>
      </c>
      <c r="K21" s="22" t="s">
        <v>358</v>
      </c>
      <c r="L21" s="22" t="s">
        <v>359</v>
      </c>
      <c r="M21" s="22" t="s">
        <v>221</v>
      </c>
      <c r="N21" s="22">
        <v>614349</v>
      </c>
      <c r="O21" s="22">
        <v>335351</v>
      </c>
      <c r="P21" s="6">
        <v>1</v>
      </c>
      <c r="Q21" s="25"/>
      <c r="R21" s="2"/>
      <c r="S21" s="3"/>
      <c r="T21" s="23">
        <f t="shared" si="2"/>
        <v>0</v>
      </c>
      <c r="U21" s="24">
        <f t="shared" si="3"/>
        <v>0</v>
      </c>
    </row>
    <row r="22" spans="1:21" x14ac:dyDescent="0.35">
      <c r="A22" s="20" t="s">
        <v>360</v>
      </c>
      <c r="B22" s="20" t="s">
        <v>16</v>
      </c>
      <c r="C22" s="20">
        <v>6480838</v>
      </c>
      <c r="D22" s="20" t="s">
        <v>361</v>
      </c>
      <c r="E22" s="21" t="s">
        <v>362</v>
      </c>
      <c r="F22" s="22" t="s">
        <v>17</v>
      </c>
      <c r="G22" s="22" t="s">
        <v>289</v>
      </c>
      <c r="H22" s="22" t="s">
        <v>289</v>
      </c>
      <c r="I22" s="22" t="s">
        <v>290</v>
      </c>
      <c r="J22" s="22" t="s">
        <v>289</v>
      </c>
      <c r="K22" s="22" t="s">
        <v>358</v>
      </c>
      <c r="L22" s="22" t="s">
        <v>359</v>
      </c>
      <c r="M22" s="22" t="s">
        <v>139</v>
      </c>
      <c r="N22" s="22">
        <v>614304</v>
      </c>
      <c r="O22" s="22">
        <v>335462</v>
      </c>
      <c r="P22" s="6">
        <v>1</v>
      </c>
      <c r="Q22" s="25"/>
      <c r="R22" s="2"/>
      <c r="S22" s="3"/>
      <c r="T22" s="23">
        <f t="shared" si="2"/>
        <v>0</v>
      </c>
      <c r="U22" s="24">
        <f t="shared" si="3"/>
        <v>0</v>
      </c>
    </row>
    <row r="23" spans="1:21" x14ac:dyDescent="0.35">
      <c r="A23" s="20" t="s">
        <v>363</v>
      </c>
      <c r="B23" s="20" t="s">
        <v>16</v>
      </c>
      <c r="C23" s="20">
        <v>6474722</v>
      </c>
      <c r="D23" s="20" t="s">
        <v>364</v>
      </c>
      <c r="E23" s="21" t="s">
        <v>365</v>
      </c>
      <c r="F23" s="22" t="s">
        <v>17</v>
      </c>
      <c r="G23" s="22" t="s">
        <v>289</v>
      </c>
      <c r="H23" s="22" t="s">
        <v>289</v>
      </c>
      <c r="I23" s="22" t="s">
        <v>290</v>
      </c>
      <c r="J23" s="22" t="s">
        <v>289</v>
      </c>
      <c r="K23" s="22" t="s">
        <v>366</v>
      </c>
      <c r="L23" s="22" t="s">
        <v>367</v>
      </c>
      <c r="M23" s="22" t="s">
        <v>151</v>
      </c>
      <c r="N23" s="22">
        <v>609227</v>
      </c>
      <c r="O23" s="22">
        <v>333002</v>
      </c>
      <c r="P23" s="6">
        <v>1</v>
      </c>
      <c r="Q23" s="25"/>
      <c r="R23" s="2"/>
      <c r="S23" s="3"/>
      <c r="T23" s="23">
        <f t="shared" si="2"/>
        <v>0</v>
      </c>
      <c r="U23" s="24">
        <f t="shared" si="3"/>
        <v>0</v>
      </c>
    </row>
    <row r="24" spans="1:21" x14ac:dyDescent="0.35">
      <c r="A24" s="20" t="s">
        <v>368</v>
      </c>
      <c r="B24" s="20" t="s">
        <v>16</v>
      </c>
      <c r="C24" s="20">
        <v>6480871</v>
      </c>
      <c r="D24" s="20" t="s">
        <v>369</v>
      </c>
      <c r="E24" s="21" t="s">
        <v>370</v>
      </c>
      <c r="F24" s="22" t="s">
        <v>17</v>
      </c>
      <c r="G24" s="22" t="s">
        <v>289</v>
      </c>
      <c r="H24" s="22" t="s">
        <v>289</v>
      </c>
      <c r="I24" s="22" t="s">
        <v>290</v>
      </c>
      <c r="J24" s="22" t="s">
        <v>289</v>
      </c>
      <c r="K24" s="22" t="s">
        <v>371</v>
      </c>
      <c r="L24" s="22" t="s">
        <v>372</v>
      </c>
      <c r="M24" s="22" t="s">
        <v>149</v>
      </c>
      <c r="N24" s="22">
        <v>615146</v>
      </c>
      <c r="O24" s="22">
        <v>338705</v>
      </c>
      <c r="P24" s="6">
        <v>1</v>
      </c>
      <c r="Q24" s="25"/>
      <c r="R24" s="2"/>
      <c r="S24" s="3"/>
      <c r="T24" s="23">
        <f t="shared" si="2"/>
        <v>0</v>
      </c>
      <c r="U24" s="24">
        <f t="shared" si="3"/>
        <v>0</v>
      </c>
    </row>
    <row r="25" spans="1:21" x14ac:dyDescent="0.35">
      <c r="A25" s="20" t="s">
        <v>379</v>
      </c>
      <c r="B25" s="20" t="s">
        <v>16</v>
      </c>
      <c r="C25" s="20">
        <v>6475911</v>
      </c>
      <c r="D25" s="20" t="s">
        <v>380</v>
      </c>
      <c r="E25" s="21" t="s">
        <v>381</v>
      </c>
      <c r="F25" s="22" t="s">
        <v>17</v>
      </c>
      <c r="G25" s="22" t="s">
        <v>289</v>
      </c>
      <c r="H25" s="22" t="s">
        <v>289</v>
      </c>
      <c r="I25" s="22" t="s">
        <v>290</v>
      </c>
      <c r="J25" s="22" t="s">
        <v>289</v>
      </c>
      <c r="K25" s="22" t="s">
        <v>382</v>
      </c>
      <c r="L25" s="22" t="s">
        <v>383</v>
      </c>
      <c r="M25" s="22" t="s">
        <v>156</v>
      </c>
      <c r="N25" s="22">
        <v>613407</v>
      </c>
      <c r="O25" s="22">
        <v>333820</v>
      </c>
      <c r="P25" s="6">
        <v>1</v>
      </c>
      <c r="Q25" s="25"/>
      <c r="R25" s="2"/>
      <c r="S25" s="3"/>
      <c r="T25" s="23">
        <f t="shared" si="2"/>
        <v>0</v>
      </c>
      <c r="U25" s="24">
        <f t="shared" si="3"/>
        <v>0</v>
      </c>
    </row>
    <row r="26" spans="1:21" x14ac:dyDescent="0.35">
      <c r="A26" s="20" t="s">
        <v>456</v>
      </c>
      <c r="B26" s="20" t="s">
        <v>16</v>
      </c>
      <c r="C26" s="20">
        <v>7973134</v>
      </c>
      <c r="D26" s="20" t="s">
        <v>457</v>
      </c>
      <c r="E26" s="21" t="s">
        <v>458</v>
      </c>
      <c r="F26" s="22" t="s">
        <v>17</v>
      </c>
      <c r="G26" s="22" t="s">
        <v>289</v>
      </c>
      <c r="H26" s="22" t="s">
        <v>289</v>
      </c>
      <c r="I26" s="22" t="s">
        <v>290</v>
      </c>
      <c r="J26" s="22" t="s">
        <v>289</v>
      </c>
      <c r="K26" s="22" t="s">
        <v>459</v>
      </c>
      <c r="L26" s="22" t="s">
        <v>460</v>
      </c>
      <c r="M26" s="22" t="s">
        <v>232</v>
      </c>
      <c r="N26" s="22">
        <v>613520</v>
      </c>
      <c r="O26" s="22">
        <v>337431</v>
      </c>
      <c r="P26" s="6">
        <v>1</v>
      </c>
      <c r="Q26" s="25"/>
      <c r="R26" s="2"/>
      <c r="S26" s="3"/>
      <c r="T26" s="23">
        <f t="shared" si="2"/>
        <v>0</v>
      </c>
      <c r="U26" s="24">
        <f t="shared" si="3"/>
        <v>0</v>
      </c>
    </row>
    <row r="27" spans="1:21" x14ac:dyDescent="0.35">
      <c r="A27" s="20" t="s">
        <v>545</v>
      </c>
      <c r="B27" s="20" t="s">
        <v>16</v>
      </c>
      <c r="C27" s="20">
        <v>6341758</v>
      </c>
      <c r="D27" s="20" t="s">
        <v>546</v>
      </c>
      <c r="E27" s="21" t="s">
        <v>547</v>
      </c>
      <c r="F27" s="22" t="s">
        <v>17</v>
      </c>
      <c r="G27" s="22" t="s">
        <v>42</v>
      </c>
      <c r="H27" s="22" t="s">
        <v>515</v>
      </c>
      <c r="I27" s="22" t="s">
        <v>516</v>
      </c>
      <c r="J27" s="22" t="s">
        <v>515</v>
      </c>
      <c r="K27" s="22" t="s">
        <v>548</v>
      </c>
      <c r="L27" s="22" t="s">
        <v>549</v>
      </c>
      <c r="M27" s="22" t="s">
        <v>101</v>
      </c>
      <c r="N27" s="22">
        <v>670807</v>
      </c>
      <c r="O27" s="22">
        <v>344885</v>
      </c>
      <c r="P27" s="6">
        <v>1</v>
      </c>
      <c r="Q27" s="25"/>
      <c r="R27" s="2"/>
      <c r="S27" s="3"/>
      <c r="T27" s="23">
        <f t="shared" si="2"/>
        <v>0</v>
      </c>
      <c r="U27" s="24">
        <f t="shared" si="3"/>
        <v>0</v>
      </c>
    </row>
    <row r="28" spans="1:21" x14ac:dyDescent="0.35">
      <c r="A28" s="20" t="s">
        <v>550</v>
      </c>
      <c r="B28" s="20" t="s">
        <v>16</v>
      </c>
      <c r="C28" s="20">
        <v>6345210</v>
      </c>
      <c r="D28" s="20" t="s">
        <v>551</v>
      </c>
      <c r="E28" s="21" t="s">
        <v>552</v>
      </c>
      <c r="F28" s="22" t="s">
        <v>17</v>
      </c>
      <c r="G28" s="22" t="s">
        <v>42</v>
      </c>
      <c r="H28" s="22" t="s">
        <v>515</v>
      </c>
      <c r="I28" s="22" t="s">
        <v>516</v>
      </c>
      <c r="J28" s="22" t="s">
        <v>515</v>
      </c>
      <c r="K28" s="22" t="s">
        <v>88</v>
      </c>
      <c r="L28" s="22" t="s">
        <v>89</v>
      </c>
      <c r="M28" s="22" t="s">
        <v>245</v>
      </c>
      <c r="N28" s="22">
        <v>667630</v>
      </c>
      <c r="O28" s="22">
        <v>344592</v>
      </c>
      <c r="P28" s="6">
        <v>1</v>
      </c>
      <c r="Q28" s="25"/>
      <c r="R28" s="2"/>
      <c r="S28" s="3"/>
      <c r="T28" s="23">
        <f t="shared" si="2"/>
        <v>0</v>
      </c>
      <c r="U28" s="24">
        <f t="shared" si="3"/>
        <v>0</v>
      </c>
    </row>
    <row r="29" spans="1:21" x14ac:dyDescent="0.35">
      <c r="A29" s="20" t="s">
        <v>558</v>
      </c>
      <c r="B29" s="20" t="s">
        <v>16</v>
      </c>
      <c r="C29" s="20">
        <v>6345288</v>
      </c>
      <c r="D29" s="20" t="s">
        <v>559</v>
      </c>
      <c r="E29" s="21" t="s">
        <v>560</v>
      </c>
      <c r="F29" s="22" t="s">
        <v>17</v>
      </c>
      <c r="G29" s="22" t="s">
        <v>42</v>
      </c>
      <c r="H29" s="22" t="s">
        <v>515</v>
      </c>
      <c r="I29" s="22" t="s">
        <v>516</v>
      </c>
      <c r="J29" s="22" t="s">
        <v>515</v>
      </c>
      <c r="K29" s="22" t="s">
        <v>556</v>
      </c>
      <c r="L29" s="22" t="s">
        <v>557</v>
      </c>
      <c r="M29" s="22" t="s">
        <v>232</v>
      </c>
      <c r="N29" s="22">
        <v>668740</v>
      </c>
      <c r="O29" s="22">
        <v>343402</v>
      </c>
      <c r="P29" s="6">
        <v>1</v>
      </c>
      <c r="Q29" s="25"/>
      <c r="R29" s="2"/>
      <c r="S29" s="3"/>
      <c r="T29" s="23">
        <f t="shared" si="2"/>
        <v>0</v>
      </c>
      <c r="U29" s="24">
        <f t="shared" si="3"/>
        <v>0</v>
      </c>
    </row>
    <row r="30" spans="1:21" x14ac:dyDescent="0.35">
      <c r="A30" s="20" t="s">
        <v>584</v>
      </c>
      <c r="B30" s="20" t="s">
        <v>16</v>
      </c>
      <c r="C30" s="20">
        <v>6340186</v>
      </c>
      <c r="D30" s="20" t="s">
        <v>585</v>
      </c>
      <c r="E30" s="21" t="s">
        <v>586</v>
      </c>
      <c r="F30" s="22" t="s">
        <v>17</v>
      </c>
      <c r="G30" s="22" t="s">
        <v>42</v>
      </c>
      <c r="H30" s="22" t="s">
        <v>515</v>
      </c>
      <c r="I30" s="22" t="s">
        <v>516</v>
      </c>
      <c r="J30" s="22" t="s">
        <v>515</v>
      </c>
      <c r="K30" s="22" t="s">
        <v>587</v>
      </c>
      <c r="L30" s="22" t="s">
        <v>588</v>
      </c>
      <c r="M30" s="22" t="s">
        <v>220</v>
      </c>
      <c r="N30" s="22">
        <v>668103</v>
      </c>
      <c r="O30" s="22">
        <v>346585</v>
      </c>
      <c r="P30" s="6">
        <v>1</v>
      </c>
      <c r="Q30" s="25"/>
      <c r="R30" s="2"/>
      <c r="S30" s="3"/>
      <c r="T30" s="23">
        <f t="shared" si="2"/>
        <v>0</v>
      </c>
      <c r="U30" s="24">
        <f t="shared" si="3"/>
        <v>0</v>
      </c>
    </row>
    <row r="31" spans="1:21" x14ac:dyDescent="0.35">
      <c r="A31" s="20" t="s">
        <v>595</v>
      </c>
      <c r="B31" s="20" t="s">
        <v>16</v>
      </c>
      <c r="C31" s="20">
        <v>6345584</v>
      </c>
      <c r="D31" s="20" t="s">
        <v>596</v>
      </c>
      <c r="E31" s="21" t="s">
        <v>597</v>
      </c>
      <c r="F31" s="22" t="s">
        <v>17</v>
      </c>
      <c r="G31" s="22" t="s">
        <v>42</v>
      </c>
      <c r="H31" s="22" t="s">
        <v>515</v>
      </c>
      <c r="I31" s="22" t="s">
        <v>516</v>
      </c>
      <c r="J31" s="22" t="s">
        <v>515</v>
      </c>
      <c r="K31" s="22" t="s">
        <v>104</v>
      </c>
      <c r="L31" s="22" t="s">
        <v>105</v>
      </c>
      <c r="M31" s="22" t="s">
        <v>284</v>
      </c>
      <c r="N31" s="22">
        <v>666623</v>
      </c>
      <c r="O31" s="22">
        <v>344878</v>
      </c>
      <c r="P31" s="6">
        <v>1</v>
      </c>
      <c r="Q31" s="25"/>
      <c r="R31" s="2"/>
      <c r="S31" s="3"/>
      <c r="T31" s="23">
        <f t="shared" si="2"/>
        <v>0</v>
      </c>
      <c r="U31" s="24">
        <f t="shared" si="3"/>
        <v>0</v>
      </c>
    </row>
    <row r="32" spans="1:21" x14ac:dyDescent="0.35">
      <c r="A32" s="20" t="s">
        <v>610</v>
      </c>
      <c r="B32" s="20" t="s">
        <v>16</v>
      </c>
      <c r="C32" s="20">
        <v>6345641</v>
      </c>
      <c r="D32" s="20" t="s">
        <v>611</v>
      </c>
      <c r="E32" s="21" t="s">
        <v>612</v>
      </c>
      <c r="F32" s="22" t="s">
        <v>17</v>
      </c>
      <c r="G32" s="22" t="s">
        <v>42</v>
      </c>
      <c r="H32" s="22" t="s">
        <v>515</v>
      </c>
      <c r="I32" s="22" t="s">
        <v>516</v>
      </c>
      <c r="J32" s="22" t="s">
        <v>515</v>
      </c>
      <c r="K32" s="22" t="s">
        <v>387</v>
      </c>
      <c r="L32" s="22" t="s">
        <v>388</v>
      </c>
      <c r="M32" s="22" t="s">
        <v>78</v>
      </c>
      <c r="N32" s="22">
        <v>667930</v>
      </c>
      <c r="O32" s="22">
        <v>343408</v>
      </c>
      <c r="P32" s="6">
        <v>1</v>
      </c>
      <c r="Q32" s="25"/>
      <c r="R32" s="2"/>
      <c r="S32" s="3"/>
      <c r="T32" s="23">
        <f t="shared" si="2"/>
        <v>0</v>
      </c>
      <c r="U32" s="24">
        <f t="shared" si="3"/>
        <v>0</v>
      </c>
    </row>
    <row r="33" spans="1:21" x14ac:dyDescent="0.35">
      <c r="A33" s="20" t="s">
        <v>623</v>
      </c>
      <c r="B33" s="20" t="s">
        <v>16</v>
      </c>
      <c r="C33" s="20">
        <v>6345800</v>
      </c>
      <c r="D33" s="20" t="s">
        <v>624</v>
      </c>
      <c r="E33" s="21" t="s">
        <v>625</v>
      </c>
      <c r="F33" s="22" t="s">
        <v>17</v>
      </c>
      <c r="G33" s="22" t="s">
        <v>42</v>
      </c>
      <c r="H33" s="22" t="s">
        <v>515</v>
      </c>
      <c r="I33" s="22" t="s">
        <v>516</v>
      </c>
      <c r="J33" s="22" t="s">
        <v>515</v>
      </c>
      <c r="K33" s="22" t="s">
        <v>431</v>
      </c>
      <c r="L33" s="22" t="s">
        <v>432</v>
      </c>
      <c r="M33" s="22" t="s">
        <v>156</v>
      </c>
      <c r="N33" s="22">
        <v>666998</v>
      </c>
      <c r="O33" s="22">
        <v>344851</v>
      </c>
      <c r="P33" s="6">
        <v>1</v>
      </c>
      <c r="Q33" s="25"/>
      <c r="R33" s="2"/>
      <c r="S33" s="3"/>
      <c r="T33" s="23">
        <f t="shared" si="2"/>
        <v>0</v>
      </c>
      <c r="U33" s="24">
        <f t="shared" si="3"/>
        <v>0</v>
      </c>
    </row>
  </sheetData>
  <sheetProtection algorithmName="SHA-512" hashValue="OWdI/PFxZafpW0nGDSGp7807YEXwk5Q8guS6j5p5dsyxiQLYL2TmI4Z3/uKwDrBxbp3n4fijIGul1rxEWqFy0Q==" saltValue="VslPTZfv/gpmBuiqUCorBA==" spinCount="100000" sheet="1" objects="1" scenarios="1" formatCells="0" formatColumns="0" formatRows="0" sort="0" autoFilter="0"/>
  <mergeCells count="19">
    <mergeCell ref="F9:I10"/>
    <mergeCell ref="J10:Q10"/>
    <mergeCell ref="J2:L2"/>
    <mergeCell ref="J5:L5"/>
    <mergeCell ref="J7:L7"/>
    <mergeCell ref="J8:L8"/>
    <mergeCell ref="G2:I2"/>
    <mergeCell ref="A6:E6"/>
    <mergeCell ref="O7:P7"/>
    <mergeCell ref="Q7:U7"/>
    <mergeCell ref="A7:E7"/>
    <mergeCell ref="A8:E8"/>
    <mergeCell ref="O4:P4"/>
    <mergeCell ref="A4:E4"/>
    <mergeCell ref="O5:P5"/>
    <mergeCell ref="Q5:U5"/>
    <mergeCell ref="A5:E5"/>
    <mergeCell ref="O6:P6"/>
    <mergeCell ref="Q6:U6"/>
  </mergeCells>
  <pageMargins left="0.7" right="0.7" top="0.75" bottom="0.75" header="0.3" footer="0.3"/>
  <pageSetup paperSize="9" scale="3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J10" sqref="J10:Q10"/>
    </sheetView>
  </sheetViews>
  <sheetFormatPr defaultRowHeight="14.5" x14ac:dyDescent="0.35"/>
  <cols>
    <col min="1" max="5" width="8.7265625" style="6"/>
    <col min="6" max="6" width="10.81640625" style="6" bestFit="1" customWidth="1"/>
    <col min="7" max="11" width="8.7265625" style="6"/>
    <col min="12" max="12" width="17.453125" style="6" customWidth="1"/>
    <col min="13" max="17" width="8.7265625" style="6"/>
    <col min="18" max="18" width="28.54296875" style="6" customWidth="1"/>
    <col min="19" max="19" width="26.7265625" style="6" customWidth="1"/>
    <col min="20" max="20" width="8.7265625" style="6"/>
    <col min="21" max="21" width="16.1796875" style="6" customWidth="1"/>
    <col min="22" max="16384" width="8.7265625" style="6"/>
  </cols>
  <sheetData>
    <row r="1" spans="1:21" ht="15" thickBot="1" x14ac:dyDescent="0.4">
      <c r="A1" s="4" t="s">
        <v>842</v>
      </c>
      <c r="B1" s="4" t="s">
        <v>843</v>
      </c>
      <c r="C1" s="4" t="s">
        <v>844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49</v>
      </c>
      <c r="B2" s="4">
        <f>P12</f>
        <v>12</v>
      </c>
      <c r="C2" s="4" t="s">
        <v>857</v>
      </c>
      <c r="D2" s="4"/>
      <c r="E2" s="4"/>
      <c r="F2" s="4"/>
      <c r="G2" s="45" t="s">
        <v>868</v>
      </c>
      <c r="H2" s="46"/>
      <c r="I2" s="47"/>
      <c r="J2" s="55" t="s">
        <v>869</v>
      </c>
      <c r="K2" s="55"/>
      <c r="L2" s="56"/>
    </row>
    <row r="3" spans="1:21" x14ac:dyDescent="0.35">
      <c r="A3" s="4"/>
      <c r="B3" s="4"/>
      <c r="C3" s="4"/>
      <c r="D3" s="4"/>
      <c r="E3" s="4"/>
      <c r="F3" s="8" t="s">
        <v>846</v>
      </c>
      <c r="G3" s="28" t="s">
        <v>847</v>
      </c>
      <c r="H3" s="4" t="s">
        <v>848</v>
      </c>
      <c r="I3" s="29" t="s">
        <v>849</v>
      </c>
      <c r="J3" s="37" t="str">
        <f>G3</f>
        <v>Netto</v>
      </c>
      <c r="K3" s="35" t="str">
        <f>H3</f>
        <v>VAT</v>
      </c>
      <c r="L3" s="36" t="str">
        <f>I3</f>
        <v>Brutto</v>
      </c>
      <c r="O3" s="7" t="s">
        <v>845</v>
      </c>
      <c r="P3" s="4"/>
      <c r="Q3" s="4"/>
      <c r="R3" s="4"/>
      <c r="S3" s="4"/>
      <c r="T3" s="4"/>
      <c r="U3" s="4"/>
    </row>
    <row r="4" spans="1:21" ht="31.5" customHeight="1" x14ac:dyDescent="0.35">
      <c r="A4" s="68" t="s">
        <v>862</v>
      </c>
      <c r="B4" s="68"/>
      <c r="C4" s="68"/>
      <c r="D4" s="68"/>
      <c r="E4" s="68"/>
      <c r="F4" s="9" t="s">
        <v>852</v>
      </c>
      <c r="G4" s="30">
        <f>SUM(S14:S25)/$P$12</f>
        <v>0</v>
      </c>
      <c r="H4" s="1">
        <f>G4*0.23</f>
        <v>0</v>
      </c>
      <c r="I4" s="31">
        <f>G4+H4</f>
        <v>0</v>
      </c>
      <c r="J4" s="37">
        <f>G4*P12*60</f>
        <v>0</v>
      </c>
      <c r="K4" s="37">
        <f>J4*0.23</f>
        <v>0</v>
      </c>
      <c r="L4" s="38">
        <f>J4+K4</f>
        <v>0</v>
      </c>
      <c r="O4" s="42" t="s">
        <v>850</v>
      </c>
      <c r="P4" s="42"/>
      <c r="Q4" s="4" t="s">
        <v>851</v>
      </c>
      <c r="R4" s="4"/>
      <c r="S4" s="4"/>
      <c r="T4" s="4"/>
      <c r="U4" s="4"/>
    </row>
    <row r="5" spans="1:21" ht="22" customHeight="1" x14ac:dyDescent="0.35">
      <c r="A5" s="69" t="s">
        <v>863</v>
      </c>
      <c r="B5" s="69"/>
      <c r="C5" s="69"/>
      <c r="D5" s="69"/>
      <c r="E5" s="69"/>
      <c r="F5" s="27" t="s">
        <v>867</v>
      </c>
      <c r="G5" s="32"/>
      <c r="H5" s="1">
        <f t="shared" ref="H5:H8" si="0">G5*0.23</f>
        <v>0</v>
      </c>
      <c r="I5" s="33">
        <f t="shared" ref="I5:I8" si="1">G5+H5</f>
        <v>0</v>
      </c>
      <c r="J5" s="58" t="s">
        <v>870</v>
      </c>
      <c r="K5" s="58"/>
      <c r="L5" s="59"/>
      <c r="O5" s="43"/>
      <c r="P5" s="43"/>
      <c r="Q5" s="43"/>
      <c r="R5" s="43"/>
      <c r="S5" s="43"/>
      <c r="T5" s="43"/>
      <c r="U5" s="43"/>
    </row>
    <row r="6" spans="1:21" ht="43" customHeight="1" x14ac:dyDescent="0.35">
      <c r="A6" s="70" t="s">
        <v>864</v>
      </c>
      <c r="B6" s="70"/>
      <c r="C6" s="70"/>
      <c r="D6" s="70"/>
      <c r="E6" s="70"/>
      <c r="F6" s="7" t="s">
        <v>853</v>
      </c>
      <c r="G6" s="32"/>
      <c r="H6" s="1">
        <f t="shared" si="0"/>
        <v>0</v>
      </c>
      <c r="I6" s="33">
        <f t="shared" si="1"/>
        <v>0</v>
      </c>
      <c r="J6" s="37">
        <f>G6*P12</f>
        <v>0</v>
      </c>
      <c r="K6" s="37">
        <f>J6*0.23</f>
        <v>0</v>
      </c>
      <c r="L6" s="39">
        <f>J6+K6</f>
        <v>0</v>
      </c>
      <c r="O6" s="44"/>
      <c r="P6" s="44"/>
      <c r="Q6" s="43"/>
      <c r="R6" s="43"/>
      <c r="S6" s="43"/>
      <c r="T6" s="43"/>
      <c r="U6" s="43"/>
    </row>
    <row r="7" spans="1:21" ht="32.5" customHeight="1" x14ac:dyDescent="0.35">
      <c r="A7" s="71" t="s">
        <v>865</v>
      </c>
      <c r="B7" s="71"/>
      <c r="C7" s="71"/>
      <c r="D7" s="71"/>
      <c r="E7" s="71"/>
      <c r="F7" s="7" t="s">
        <v>854</v>
      </c>
      <c r="G7" s="32"/>
      <c r="H7" s="1">
        <f t="shared" si="0"/>
        <v>0</v>
      </c>
      <c r="I7" s="33">
        <f t="shared" si="1"/>
        <v>0</v>
      </c>
      <c r="J7" s="61" t="s">
        <v>870</v>
      </c>
      <c r="K7" s="61"/>
      <c r="L7" s="62"/>
      <c r="O7" s="44"/>
      <c r="P7" s="44"/>
      <c r="Q7" s="43"/>
      <c r="R7" s="43"/>
      <c r="S7" s="43"/>
      <c r="T7" s="43"/>
      <c r="U7" s="43"/>
    </row>
    <row r="8" spans="1:21" ht="43.5" customHeight="1" thickBot="1" x14ac:dyDescent="0.4">
      <c r="A8" s="71" t="s">
        <v>866</v>
      </c>
      <c r="B8" s="71"/>
      <c r="C8" s="71"/>
      <c r="D8" s="71"/>
      <c r="E8" s="71"/>
      <c r="F8" s="7" t="s">
        <v>855</v>
      </c>
      <c r="G8" s="32"/>
      <c r="H8" s="1">
        <f t="shared" si="0"/>
        <v>0</v>
      </c>
      <c r="I8" s="33">
        <f t="shared" si="1"/>
        <v>0</v>
      </c>
      <c r="J8" s="64" t="s">
        <v>870</v>
      </c>
      <c r="K8" s="64"/>
      <c r="L8" s="65"/>
    </row>
    <row r="9" spans="1:21" ht="20" customHeight="1" thickTop="1" x14ac:dyDescent="0.35">
      <c r="A9" s="10"/>
      <c r="B9" s="10"/>
      <c r="C9" s="10"/>
      <c r="D9" s="10"/>
      <c r="E9" s="10"/>
      <c r="F9" s="48"/>
      <c r="G9" s="49"/>
      <c r="H9" s="49"/>
      <c r="I9" s="50"/>
      <c r="J9" s="40" t="s">
        <v>871</v>
      </c>
      <c r="K9" s="41"/>
      <c r="L9" s="35"/>
    </row>
    <row r="10" spans="1:21" ht="20" customHeight="1" thickBot="1" x14ac:dyDescent="0.4">
      <c r="A10" s="10"/>
      <c r="B10" s="10"/>
      <c r="C10" s="10"/>
      <c r="D10" s="10"/>
      <c r="E10" s="11" t="s">
        <v>856</v>
      </c>
      <c r="F10" s="51"/>
      <c r="G10" s="52"/>
      <c r="H10" s="52"/>
      <c r="I10" s="53"/>
      <c r="J10" s="66" t="s">
        <v>873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6">
        <v>12</v>
      </c>
    </row>
    <row r="13" spans="1:21" ht="42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6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  <c r="N13" s="17" t="s">
        <v>14</v>
      </c>
      <c r="O13" s="17" t="s">
        <v>15</v>
      </c>
      <c r="P13" s="26" t="s">
        <v>841</v>
      </c>
      <c r="Q13" s="19" t="s">
        <v>858</v>
      </c>
      <c r="R13" s="19" t="s">
        <v>872</v>
      </c>
      <c r="S13" s="19" t="s">
        <v>859</v>
      </c>
      <c r="T13" s="19" t="s">
        <v>860</v>
      </c>
      <c r="U13" s="19" t="s">
        <v>861</v>
      </c>
    </row>
    <row r="14" spans="1:21" x14ac:dyDescent="0.35">
      <c r="A14" s="20" t="s">
        <v>311</v>
      </c>
      <c r="B14" s="20" t="s">
        <v>16</v>
      </c>
      <c r="C14" s="20">
        <v>6470924</v>
      </c>
      <c r="D14" s="20" t="s">
        <v>312</v>
      </c>
      <c r="E14" s="21" t="s">
        <v>313</v>
      </c>
      <c r="F14" s="22" t="s">
        <v>17</v>
      </c>
      <c r="G14" s="22" t="s">
        <v>289</v>
      </c>
      <c r="H14" s="22" t="s">
        <v>289</v>
      </c>
      <c r="I14" s="22" t="s">
        <v>290</v>
      </c>
      <c r="J14" s="22" t="s">
        <v>289</v>
      </c>
      <c r="K14" s="22" t="s">
        <v>309</v>
      </c>
      <c r="L14" s="22" t="s">
        <v>310</v>
      </c>
      <c r="M14" s="22" t="s">
        <v>107</v>
      </c>
      <c r="N14" s="22">
        <v>612437</v>
      </c>
      <c r="O14" s="22">
        <v>334288</v>
      </c>
      <c r="P14" s="6">
        <v>1</v>
      </c>
      <c r="Q14" s="25"/>
      <c r="R14" s="2"/>
      <c r="S14" s="3"/>
      <c r="T14" s="23">
        <f>S14*0.23</f>
        <v>0</v>
      </c>
      <c r="U14" s="24">
        <f>SUM(S14:T14)</f>
        <v>0</v>
      </c>
    </row>
    <row r="15" spans="1:21" x14ac:dyDescent="0.35">
      <c r="A15" s="20" t="s">
        <v>319</v>
      </c>
      <c r="B15" s="20" t="s">
        <v>16</v>
      </c>
      <c r="C15" s="20">
        <v>6480276</v>
      </c>
      <c r="D15" s="20" t="s">
        <v>320</v>
      </c>
      <c r="E15" s="21" t="s">
        <v>321</v>
      </c>
      <c r="F15" s="22" t="s">
        <v>17</v>
      </c>
      <c r="G15" s="22" t="s">
        <v>289</v>
      </c>
      <c r="H15" s="22" t="s">
        <v>289</v>
      </c>
      <c r="I15" s="22" t="s">
        <v>290</v>
      </c>
      <c r="J15" s="22" t="s">
        <v>289</v>
      </c>
      <c r="K15" s="22" t="s">
        <v>322</v>
      </c>
      <c r="L15" s="22" t="s">
        <v>323</v>
      </c>
      <c r="M15" s="22" t="s">
        <v>267</v>
      </c>
      <c r="N15" s="22">
        <v>611029</v>
      </c>
      <c r="O15" s="22">
        <v>336892</v>
      </c>
      <c r="P15" s="6">
        <v>1</v>
      </c>
      <c r="Q15" s="25"/>
      <c r="R15" s="2"/>
      <c r="S15" s="3"/>
      <c r="T15" s="23">
        <f t="shared" ref="T15:T25" si="2">S15*0.23</f>
        <v>0</v>
      </c>
      <c r="U15" s="24">
        <f t="shared" ref="U15:U25" si="3">SUM(S15:T15)</f>
        <v>0</v>
      </c>
    </row>
    <row r="16" spans="1:21" x14ac:dyDescent="0.35">
      <c r="A16" s="20" t="s">
        <v>329</v>
      </c>
      <c r="B16" s="20" t="s">
        <v>16</v>
      </c>
      <c r="C16" s="20">
        <v>6480335</v>
      </c>
      <c r="D16" s="20" t="s">
        <v>330</v>
      </c>
      <c r="E16" s="21" t="s">
        <v>331</v>
      </c>
      <c r="F16" s="22" t="s">
        <v>17</v>
      </c>
      <c r="G16" s="22" t="s">
        <v>289</v>
      </c>
      <c r="H16" s="22" t="s">
        <v>289</v>
      </c>
      <c r="I16" s="22" t="s">
        <v>290</v>
      </c>
      <c r="J16" s="22" t="s">
        <v>289</v>
      </c>
      <c r="K16" s="22" t="s">
        <v>332</v>
      </c>
      <c r="L16" s="22" t="s">
        <v>333</v>
      </c>
      <c r="M16" s="22" t="s">
        <v>139</v>
      </c>
      <c r="N16" s="22">
        <v>615068</v>
      </c>
      <c r="O16" s="22">
        <v>337260</v>
      </c>
      <c r="P16" s="6">
        <v>1</v>
      </c>
      <c r="Q16" s="25"/>
      <c r="R16" s="2"/>
      <c r="S16" s="3"/>
      <c r="T16" s="23">
        <f t="shared" si="2"/>
        <v>0</v>
      </c>
      <c r="U16" s="24">
        <f t="shared" si="3"/>
        <v>0</v>
      </c>
    </row>
    <row r="17" spans="1:21" x14ac:dyDescent="0.35">
      <c r="A17" s="20" t="s">
        <v>373</v>
      </c>
      <c r="B17" s="20" t="s">
        <v>16</v>
      </c>
      <c r="C17" s="20">
        <v>6477748</v>
      </c>
      <c r="D17" s="20" t="s">
        <v>374</v>
      </c>
      <c r="E17" s="21" t="s">
        <v>375</v>
      </c>
      <c r="F17" s="22" t="s">
        <v>17</v>
      </c>
      <c r="G17" s="22" t="s">
        <v>289</v>
      </c>
      <c r="H17" s="22" t="s">
        <v>289</v>
      </c>
      <c r="I17" s="22" t="s">
        <v>290</v>
      </c>
      <c r="J17" s="22" t="s">
        <v>289</v>
      </c>
      <c r="K17" s="22" t="s">
        <v>376</v>
      </c>
      <c r="L17" s="22" t="s">
        <v>377</v>
      </c>
      <c r="M17" s="22" t="s">
        <v>378</v>
      </c>
      <c r="N17" s="22">
        <v>615155</v>
      </c>
      <c r="O17" s="22">
        <v>334193</v>
      </c>
      <c r="P17" s="6">
        <v>1</v>
      </c>
      <c r="Q17" s="25"/>
      <c r="R17" s="2"/>
      <c r="S17" s="3"/>
      <c r="T17" s="23">
        <f t="shared" si="2"/>
        <v>0</v>
      </c>
      <c r="U17" s="24">
        <f t="shared" si="3"/>
        <v>0</v>
      </c>
    </row>
    <row r="18" spans="1:21" x14ac:dyDescent="0.35">
      <c r="A18" s="20" t="s">
        <v>384</v>
      </c>
      <c r="B18" s="20" t="s">
        <v>16</v>
      </c>
      <c r="C18" s="20">
        <v>6472089</v>
      </c>
      <c r="D18" s="20" t="s">
        <v>385</v>
      </c>
      <c r="E18" s="21" t="s">
        <v>386</v>
      </c>
      <c r="F18" s="22" t="s">
        <v>17</v>
      </c>
      <c r="G18" s="22" t="s">
        <v>289</v>
      </c>
      <c r="H18" s="22" t="s">
        <v>289</v>
      </c>
      <c r="I18" s="22" t="s">
        <v>290</v>
      </c>
      <c r="J18" s="22" t="s">
        <v>289</v>
      </c>
      <c r="K18" s="22" t="s">
        <v>387</v>
      </c>
      <c r="L18" s="22" t="s">
        <v>388</v>
      </c>
      <c r="M18" s="22" t="s">
        <v>156</v>
      </c>
      <c r="N18" s="22">
        <v>614874</v>
      </c>
      <c r="O18" s="22">
        <v>334540</v>
      </c>
      <c r="P18" s="6">
        <v>1</v>
      </c>
      <c r="Q18" s="25"/>
      <c r="R18" s="2"/>
      <c r="S18" s="3"/>
      <c r="T18" s="23">
        <f t="shared" si="2"/>
        <v>0</v>
      </c>
      <c r="U18" s="24">
        <f t="shared" si="3"/>
        <v>0</v>
      </c>
    </row>
    <row r="19" spans="1:21" x14ac:dyDescent="0.35">
      <c r="A19" s="20" t="s">
        <v>389</v>
      </c>
      <c r="B19" s="20" t="s">
        <v>16</v>
      </c>
      <c r="C19" s="20">
        <v>6481286</v>
      </c>
      <c r="D19" s="20" t="s">
        <v>390</v>
      </c>
      <c r="E19" s="21" t="s">
        <v>391</v>
      </c>
      <c r="F19" s="22" t="s">
        <v>17</v>
      </c>
      <c r="G19" s="22" t="s">
        <v>289</v>
      </c>
      <c r="H19" s="22" t="s">
        <v>289</v>
      </c>
      <c r="I19" s="22" t="s">
        <v>290</v>
      </c>
      <c r="J19" s="22" t="s">
        <v>289</v>
      </c>
      <c r="K19" s="22" t="s">
        <v>392</v>
      </c>
      <c r="L19" s="22" t="s">
        <v>393</v>
      </c>
      <c r="M19" s="22" t="s">
        <v>267</v>
      </c>
      <c r="N19" s="22">
        <v>615861</v>
      </c>
      <c r="O19" s="22">
        <v>336550</v>
      </c>
      <c r="P19" s="6">
        <v>1</v>
      </c>
      <c r="Q19" s="25"/>
      <c r="R19" s="2"/>
      <c r="S19" s="3"/>
      <c r="T19" s="23">
        <f t="shared" si="2"/>
        <v>0</v>
      </c>
      <c r="U19" s="24">
        <f t="shared" si="3"/>
        <v>0</v>
      </c>
    </row>
    <row r="20" spans="1:21" x14ac:dyDescent="0.35">
      <c r="A20" s="20" t="s">
        <v>394</v>
      </c>
      <c r="B20" s="20" t="s">
        <v>16</v>
      </c>
      <c r="C20" s="20">
        <v>6481344</v>
      </c>
      <c r="D20" s="20" t="s">
        <v>395</v>
      </c>
      <c r="E20" s="21" t="s">
        <v>396</v>
      </c>
      <c r="F20" s="22" t="s">
        <v>17</v>
      </c>
      <c r="G20" s="22" t="s">
        <v>289</v>
      </c>
      <c r="H20" s="22" t="s">
        <v>289</v>
      </c>
      <c r="I20" s="22" t="s">
        <v>290</v>
      </c>
      <c r="J20" s="22" t="s">
        <v>289</v>
      </c>
      <c r="K20" s="22" t="s">
        <v>68</v>
      </c>
      <c r="L20" s="22" t="s">
        <v>69</v>
      </c>
      <c r="M20" s="22" t="s">
        <v>175</v>
      </c>
      <c r="N20" s="22">
        <v>613108</v>
      </c>
      <c r="O20" s="22">
        <v>335160</v>
      </c>
      <c r="P20" s="6">
        <v>1</v>
      </c>
      <c r="Q20" s="25"/>
      <c r="R20" s="2"/>
      <c r="S20" s="3"/>
      <c r="T20" s="23">
        <f t="shared" si="2"/>
        <v>0</v>
      </c>
      <c r="U20" s="24">
        <f t="shared" si="3"/>
        <v>0</v>
      </c>
    </row>
    <row r="21" spans="1:21" x14ac:dyDescent="0.35">
      <c r="A21" s="20" t="s">
        <v>397</v>
      </c>
      <c r="B21" s="20" t="s">
        <v>16</v>
      </c>
      <c r="C21" s="20">
        <v>6473841</v>
      </c>
      <c r="D21" s="20" t="s">
        <v>398</v>
      </c>
      <c r="E21" s="21" t="s">
        <v>399</v>
      </c>
      <c r="F21" s="22" t="s">
        <v>17</v>
      </c>
      <c r="G21" s="22" t="s">
        <v>289</v>
      </c>
      <c r="H21" s="22" t="s">
        <v>289</v>
      </c>
      <c r="I21" s="22" t="s">
        <v>290</v>
      </c>
      <c r="J21" s="22" t="s">
        <v>289</v>
      </c>
      <c r="K21" s="22" t="s">
        <v>400</v>
      </c>
      <c r="L21" s="22" t="s">
        <v>401</v>
      </c>
      <c r="M21" s="22" t="s">
        <v>156</v>
      </c>
      <c r="N21" s="22">
        <v>616048</v>
      </c>
      <c r="O21" s="22">
        <v>334299</v>
      </c>
      <c r="P21" s="6">
        <v>1</v>
      </c>
      <c r="Q21" s="25"/>
      <c r="R21" s="2"/>
      <c r="S21" s="3"/>
      <c r="T21" s="23">
        <f t="shared" si="2"/>
        <v>0</v>
      </c>
      <c r="U21" s="24">
        <f t="shared" si="3"/>
        <v>0</v>
      </c>
    </row>
    <row r="22" spans="1:21" x14ac:dyDescent="0.35">
      <c r="A22" s="20" t="s">
        <v>402</v>
      </c>
      <c r="B22" s="20" t="s">
        <v>16</v>
      </c>
      <c r="C22" s="20">
        <v>6481363</v>
      </c>
      <c r="D22" s="20" t="s">
        <v>403</v>
      </c>
      <c r="E22" s="21" t="s">
        <v>404</v>
      </c>
      <c r="F22" s="22" t="s">
        <v>17</v>
      </c>
      <c r="G22" s="22" t="s">
        <v>289</v>
      </c>
      <c r="H22" s="22" t="s">
        <v>289</v>
      </c>
      <c r="I22" s="22" t="s">
        <v>290</v>
      </c>
      <c r="J22" s="22" t="s">
        <v>289</v>
      </c>
      <c r="K22" s="22" t="s">
        <v>405</v>
      </c>
      <c r="L22" s="22" t="s">
        <v>406</v>
      </c>
      <c r="M22" s="22" t="s">
        <v>97</v>
      </c>
      <c r="N22" s="22">
        <v>616099</v>
      </c>
      <c r="O22" s="22">
        <v>335200</v>
      </c>
      <c r="P22" s="6">
        <v>1</v>
      </c>
      <c r="Q22" s="25"/>
      <c r="R22" s="2"/>
      <c r="S22" s="3"/>
      <c r="T22" s="23">
        <f t="shared" si="2"/>
        <v>0</v>
      </c>
      <c r="U22" s="24">
        <f t="shared" si="3"/>
        <v>0</v>
      </c>
    </row>
    <row r="23" spans="1:21" x14ac:dyDescent="0.35">
      <c r="A23" s="20" t="s">
        <v>407</v>
      </c>
      <c r="B23" s="20" t="s">
        <v>16</v>
      </c>
      <c r="C23" s="20">
        <v>6481374</v>
      </c>
      <c r="D23" s="20" t="s">
        <v>408</v>
      </c>
      <c r="E23" s="21" t="s">
        <v>409</v>
      </c>
      <c r="F23" s="22" t="s">
        <v>17</v>
      </c>
      <c r="G23" s="22" t="s">
        <v>289</v>
      </c>
      <c r="H23" s="22" t="s">
        <v>289</v>
      </c>
      <c r="I23" s="22" t="s">
        <v>290</v>
      </c>
      <c r="J23" s="22" t="s">
        <v>289</v>
      </c>
      <c r="K23" s="22" t="s">
        <v>410</v>
      </c>
      <c r="L23" s="22" t="s">
        <v>411</v>
      </c>
      <c r="M23" s="22" t="s">
        <v>97</v>
      </c>
      <c r="N23" s="22">
        <v>614974</v>
      </c>
      <c r="O23" s="22">
        <v>334519</v>
      </c>
      <c r="P23" s="6">
        <v>1</v>
      </c>
      <c r="Q23" s="25"/>
      <c r="R23" s="2"/>
      <c r="S23" s="3"/>
      <c r="T23" s="23">
        <f t="shared" si="2"/>
        <v>0</v>
      </c>
      <c r="U23" s="24">
        <f t="shared" si="3"/>
        <v>0</v>
      </c>
    </row>
    <row r="24" spans="1:21" x14ac:dyDescent="0.35">
      <c r="A24" s="20" t="s">
        <v>412</v>
      </c>
      <c r="B24" s="20" t="s">
        <v>16</v>
      </c>
      <c r="C24" s="20">
        <v>6469504</v>
      </c>
      <c r="D24" s="20" t="s">
        <v>413</v>
      </c>
      <c r="E24" s="21" t="s">
        <v>414</v>
      </c>
      <c r="F24" s="22" t="s">
        <v>17</v>
      </c>
      <c r="G24" s="22" t="s">
        <v>289</v>
      </c>
      <c r="H24" s="22" t="s">
        <v>289</v>
      </c>
      <c r="I24" s="22" t="s">
        <v>290</v>
      </c>
      <c r="J24" s="22" t="s">
        <v>289</v>
      </c>
      <c r="K24" s="22" t="s">
        <v>415</v>
      </c>
      <c r="L24" s="22" t="s">
        <v>416</v>
      </c>
      <c r="M24" s="22" t="s">
        <v>75</v>
      </c>
      <c r="N24" s="22">
        <v>614891</v>
      </c>
      <c r="O24" s="22">
        <v>335884</v>
      </c>
      <c r="P24" s="6">
        <v>1</v>
      </c>
      <c r="Q24" s="25"/>
      <c r="R24" s="2"/>
      <c r="S24" s="3"/>
      <c r="T24" s="23">
        <f t="shared" si="2"/>
        <v>0</v>
      </c>
      <c r="U24" s="24">
        <f t="shared" si="3"/>
        <v>0</v>
      </c>
    </row>
    <row r="25" spans="1:21" x14ac:dyDescent="0.35">
      <c r="A25" s="20" t="s">
        <v>451</v>
      </c>
      <c r="B25" s="20" t="s">
        <v>16</v>
      </c>
      <c r="C25" s="20">
        <v>6482148</v>
      </c>
      <c r="D25" s="20" t="s">
        <v>452</v>
      </c>
      <c r="E25" s="21" t="s">
        <v>453</v>
      </c>
      <c r="F25" s="22" t="s">
        <v>17</v>
      </c>
      <c r="G25" s="22" t="s">
        <v>289</v>
      </c>
      <c r="H25" s="22" t="s">
        <v>289</v>
      </c>
      <c r="I25" s="22" t="s">
        <v>290</v>
      </c>
      <c r="J25" s="22" t="s">
        <v>289</v>
      </c>
      <c r="K25" s="22" t="s">
        <v>454</v>
      </c>
      <c r="L25" s="22" t="s">
        <v>455</v>
      </c>
      <c r="M25" s="22" t="s">
        <v>287</v>
      </c>
      <c r="N25" s="22">
        <v>615820</v>
      </c>
      <c r="O25" s="22">
        <v>334729</v>
      </c>
      <c r="P25" s="6">
        <v>1</v>
      </c>
      <c r="Q25" s="25"/>
      <c r="R25" s="2"/>
      <c r="S25" s="3"/>
      <c r="T25" s="23">
        <f t="shared" si="2"/>
        <v>0</v>
      </c>
      <c r="U25" s="24">
        <f t="shared" si="3"/>
        <v>0</v>
      </c>
    </row>
  </sheetData>
  <sheetProtection algorithmName="SHA-512" hashValue="XaGplzDQ7JxFNU7qCsW1ZbtM200KGQuB2BDFWbXfOPiKXlgvQjl3EcQglI4HOBjCvkAkbtW5Z93F/nbR3/9/9g==" saltValue="qX0JbV07t4QVuVbu3ato0Q==" spinCount="100000" sheet="1" objects="1" scenarios="1" formatCells="0" formatColumns="0" formatRows="0" sort="0" autoFilter="0"/>
  <mergeCells count="19">
    <mergeCell ref="F9:I10"/>
    <mergeCell ref="J10:Q10"/>
    <mergeCell ref="J2:L2"/>
    <mergeCell ref="J5:L5"/>
    <mergeCell ref="J7:L7"/>
    <mergeCell ref="J8:L8"/>
    <mergeCell ref="G2:I2"/>
    <mergeCell ref="A6:E6"/>
    <mergeCell ref="O7:P7"/>
    <mergeCell ref="Q7:U7"/>
    <mergeCell ref="A7:E7"/>
    <mergeCell ref="A8:E8"/>
    <mergeCell ref="O4:P4"/>
    <mergeCell ref="A4:E4"/>
    <mergeCell ref="O5:P5"/>
    <mergeCell ref="Q5:U5"/>
    <mergeCell ref="A5:E5"/>
    <mergeCell ref="O6:P6"/>
    <mergeCell ref="Q6:U6"/>
  </mergeCells>
  <pageMargins left="0.7" right="0.7" top="0.75" bottom="0.75" header="0.3" footer="0.3"/>
  <pageSetup paperSize="9" scale="3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abSelected="1" zoomScaleNormal="100" workbookViewId="0">
      <selection activeCell="E9" sqref="E9"/>
    </sheetView>
  </sheetViews>
  <sheetFormatPr defaultRowHeight="14.5" x14ac:dyDescent="0.35"/>
  <cols>
    <col min="1" max="5" width="8.7265625" style="6"/>
    <col min="6" max="6" width="10.81640625" style="6" bestFit="1" customWidth="1"/>
    <col min="7" max="11" width="8.7265625" style="6"/>
    <col min="12" max="12" width="14.6328125" style="6" customWidth="1"/>
    <col min="13" max="17" width="8.7265625" style="6"/>
    <col min="18" max="18" width="28.54296875" style="6" customWidth="1"/>
    <col min="19" max="19" width="26.7265625" style="6" customWidth="1"/>
    <col min="20" max="20" width="8.7265625" style="6"/>
    <col min="21" max="21" width="16.1796875" style="6" customWidth="1"/>
    <col min="22" max="16384" width="8.7265625" style="6"/>
  </cols>
  <sheetData>
    <row r="1" spans="1:21" ht="15" thickBot="1" x14ac:dyDescent="0.4">
      <c r="A1" s="4" t="s">
        <v>842</v>
      </c>
      <c r="B1" s="4" t="s">
        <v>843</v>
      </c>
      <c r="C1" s="4" t="s">
        <v>844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50</v>
      </c>
      <c r="B2" s="4">
        <f>P12</f>
        <v>12</v>
      </c>
      <c r="C2" s="4" t="s">
        <v>857</v>
      </c>
      <c r="D2" s="4"/>
      <c r="E2" s="4"/>
      <c r="F2" s="4"/>
      <c r="G2" s="45" t="s">
        <v>868</v>
      </c>
      <c r="H2" s="46"/>
      <c r="I2" s="47"/>
      <c r="J2" s="54" t="s">
        <v>869</v>
      </c>
      <c r="K2" s="55"/>
      <c r="L2" s="56"/>
    </row>
    <row r="3" spans="1:21" x14ac:dyDescent="0.35">
      <c r="A3" s="4"/>
      <c r="B3" s="4"/>
      <c r="C3" s="4"/>
      <c r="D3" s="4"/>
      <c r="E3" s="4"/>
      <c r="F3" s="8" t="s">
        <v>846</v>
      </c>
      <c r="G3" s="28" t="s">
        <v>847</v>
      </c>
      <c r="H3" s="4" t="s">
        <v>848</v>
      </c>
      <c r="I3" s="29" t="s">
        <v>849</v>
      </c>
      <c r="J3" s="34" t="str">
        <f>G3</f>
        <v>Netto</v>
      </c>
      <c r="K3" s="35" t="str">
        <f>H3</f>
        <v>VAT</v>
      </c>
      <c r="L3" s="36" t="str">
        <f>I3</f>
        <v>Brutto</v>
      </c>
      <c r="O3" s="7" t="s">
        <v>845</v>
      </c>
      <c r="P3" s="4"/>
      <c r="Q3" s="4"/>
      <c r="R3" s="4"/>
      <c r="S3" s="4"/>
      <c r="T3" s="4"/>
      <c r="U3" s="4"/>
    </row>
    <row r="4" spans="1:21" ht="31.5" customHeight="1" x14ac:dyDescent="0.35">
      <c r="A4" s="68" t="s">
        <v>862</v>
      </c>
      <c r="B4" s="68"/>
      <c r="C4" s="68"/>
      <c r="D4" s="68"/>
      <c r="E4" s="68"/>
      <c r="F4" s="9" t="s">
        <v>852</v>
      </c>
      <c r="G4" s="30">
        <f>SUM(S14:S25)/$P$12</f>
        <v>0</v>
      </c>
      <c r="H4" s="1">
        <f>G4*0.23</f>
        <v>0</v>
      </c>
      <c r="I4" s="31">
        <f>G4+H4</f>
        <v>0</v>
      </c>
      <c r="J4" s="34">
        <f>G4*P12*60</f>
        <v>0</v>
      </c>
      <c r="K4" s="37">
        <f>J4*0.23</f>
        <v>0</v>
      </c>
      <c r="L4" s="38">
        <f>J4+K4</f>
        <v>0</v>
      </c>
      <c r="O4" s="42" t="s">
        <v>850</v>
      </c>
      <c r="P4" s="42"/>
      <c r="Q4" s="4" t="s">
        <v>851</v>
      </c>
      <c r="R4" s="4"/>
      <c r="S4" s="4"/>
      <c r="T4" s="4"/>
      <c r="U4" s="4"/>
    </row>
    <row r="5" spans="1:21" ht="32.5" customHeight="1" x14ac:dyDescent="0.35">
      <c r="A5" s="69" t="s">
        <v>863</v>
      </c>
      <c r="B5" s="69"/>
      <c r="C5" s="69"/>
      <c r="D5" s="69"/>
      <c r="E5" s="69"/>
      <c r="F5" s="27" t="s">
        <v>867</v>
      </c>
      <c r="G5" s="32"/>
      <c r="H5" s="1">
        <f t="shared" ref="H5:H8" si="0">G5*0.23</f>
        <v>0</v>
      </c>
      <c r="I5" s="33">
        <f t="shared" ref="I5:I8" si="1">G5+H5</f>
        <v>0</v>
      </c>
      <c r="J5" s="57" t="s">
        <v>870</v>
      </c>
      <c r="K5" s="58"/>
      <c r="L5" s="59"/>
      <c r="O5" s="43"/>
      <c r="P5" s="43"/>
      <c r="Q5" s="43"/>
      <c r="R5" s="43"/>
      <c r="S5" s="43"/>
      <c r="T5" s="43"/>
      <c r="U5" s="43"/>
    </row>
    <row r="6" spans="1:21" ht="43" customHeight="1" x14ac:dyDescent="0.35">
      <c r="A6" s="70" t="s">
        <v>864</v>
      </c>
      <c r="B6" s="70"/>
      <c r="C6" s="70"/>
      <c r="D6" s="70"/>
      <c r="E6" s="70"/>
      <c r="F6" s="7" t="s">
        <v>853</v>
      </c>
      <c r="G6" s="32"/>
      <c r="H6" s="1">
        <f t="shared" si="0"/>
        <v>0</v>
      </c>
      <c r="I6" s="33">
        <f t="shared" si="1"/>
        <v>0</v>
      </c>
      <c r="J6" s="34">
        <f>G6*P12</f>
        <v>0</v>
      </c>
      <c r="K6" s="37">
        <f>J6*0.23</f>
        <v>0</v>
      </c>
      <c r="L6" s="39">
        <f>J6+K6</f>
        <v>0</v>
      </c>
      <c r="O6" s="44"/>
      <c r="P6" s="44"/>
      <c r="Q6" s="43"/>
      <c r="R6" s="43"/>
      <c r="S6" s="43"/>
      <c r="T6" s="43"/>
      <c r="U6" s="43"/>
    </row>
    <row r="7" spans="1:21" ht="32.5" customHeight="1" x14ac:dyDescent="0.35">
      <c r="A7" s="71" t="s">
        <v>865</v>
      </c>
      <c r="B7" s="71"/>
      <c r="C7" s="71"/>
      <c r="D7" s="71"/>
      <c r="E7" s="71"/>
      <c r="F7" s="7" t="s">
        <v>854</v>
      </c>
      <c r="G7" s="32"/>
      <c r="H7" s="1">
        <f t="shared" si="0"/>
        <v>0</v>
      </c>
      <c r="I7" s="33">
        <f t="shared" si="1"/>
        <v>0</v>
      </c>
      <c r="J7" s="60" t="s">
        <v>870</v>
      </c>
      <c r="K7" s="61"/>
      <c r="L7" s="62"/>
      <c r="O7" s="44"/>
      <c r="P7" s="44"/>
      <c r="Q7" s="43"/>
      <c r="R7" s="43"/>
      <c r="S7" s="43"/>
      <c r="T7" s="43"/>
      <c r="U7" s="43"/>
    </row>
    <row r="8" spans="1:21" ht="43.5" customHeight="1" thickBot="1" x14ac:dyDescent="0.4">
      <c r="A8" s="71" t="s">
        <v>866</v>
      </c>
      <c r="B8" s="71"/>
      <c r="C8" s="71"/>
      <c r="D8" s="71"/>
      <c r="E8" s="71"/>
      <c r="F8" s="7" t="s">
        <v>855</v>
      </c>
      <c r="G8" s="32"/>
      <c r="H8" s="1">
        <f t="shared" si="0"/>
        <v>0</v>
      </c>
      <c r="I8" s="33">
        <f t="shared" si="1"/>
        <v>0</v>
      </c>
      <c r="J8" s="63" t="s">
        <v>870</v>
      </c>
      <c r="K8" s="64"/>
      <c r="L8" s="65"/>
    </row>
    <row r="9" spans="1:21" ht="20" customHeight="1" thickTop="1" x14ac:dyDescent="0.35">
      <c r="A9" s="10"/>
      <c r="B9" s="10"/>
      <c r="C9" s="10"/>
      <c r="D9" s="10"/>
      <c r="E9" s="10"/>
      <c r="F9" s="48"/>
      <c r="G9" s="49"/>
      <c r="H9" s="49"/>
      <c r="I9" s="50"/>
      <c r="J9" s="40" t="s">
        <v>871</v>
      </c>
      <c r="K9" s="41"/>
      <c r="L9" s="35"/>
    </row>
    <row r="10" spans="1:21" ht="20" customHeight="1" thickBot="1" x14ac:dyDescent="0.4">
      <c r="A10" s="10"/>
      <c r="B10" s="10"/>
      <c r="C10" s="10"/>
      <c r="D10" s="10"/>
      <c r="E10" s="11" t="s">
        <v>856</v>
      </c>
      <c r="F10" s="51"/>
      <c r="G10" s="52"/>
      <c r="H10" s="52"/>
      <c r="I10" s="53"/>
      <c r="J10" s="66" t="s">
        <v>873</v>
      </c>
      <c r="K10" s="67"/>
      <c r="L10" s="67"/>
      <c r="M10" s="67"/>
      <c r="N10" s="67"/>
      <c r="O10" s="67"/>
      <c r="P10" s="67"/>
      <c r="Q10" s="67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6">
        <v>12</v>
      </c>
    </row>
    <row r="13" spans="1:21" ht="42" customHeight="1" x14ac:dyDescent="0.35">
      <c r="A13" s="15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6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  <c r="N13" s="17" t="s">
        <v>14</v>
      </c>
      <c r="O13" s="17" t="s">
        <v>15</v>
      </c>
      <c r="P13" s="26" t="s">
        <v>841</v>
      </c>
      <c r="Q13" s="19" t="s">
        <v>858</v>
      </c>
      <c r="R13" s="19" t="s">
        <v>872</v>
      </c>
      <c r="S13" s="19" t="s">
        <v>859</v>
      </c>
      <c r="T13" s="19" t="s">
        <v>860</v>
      </c>
      <c r="U13" s="19" t="s">
        <v>861</v>
      </c>
    </row>
    <row r="14" spans="1:21" x14ac:dyDescent="0.35">
      <c r="A14" s="20" t="s">
        <v>512</v>
      </c>
      <c r="B14" s="20" t="s">
        <v>16</v>
      </c>
      <c r="C14" s="20">
        <v>6344994</v>
      </c>
      <c r="D14" s="20" t="s">
        <v>513</v>
      </c>
      <c r="E14" s="21" t="s">
        <v>514</v>
      </c>
      <c r="F14" s="22" t="s">
        <v>17</v>
      </c>
      <c r="G14" s="22" t="s">
        <v>42</v>
      </c>
      <c r="H14" s="22" t="s">
        <v>515</v>
      </c>
      <c r="I14" s="22" t="s">
        <v>516</v>
      </c>
      <c r="J14" s="22" t="s">
        <v>515</v>
      </c>
      <c r="K14" s="22" t="s">
        <v>517</v>
      </c>
      <c r="L14" s="22" t="s">
        <v>518</v>
      </c>
      <c r="M14" s="22" t="s">
        <v>90</v>
      </c>
      <c r="N14" s="22">
        <v>667785</v>
      </c>
      <c r="O14" s="22">
        <v>345474</v>
      </c>
      <c r="P14" s="6">
        <v>1</v>
      </c>
      <c r="Q14" s="25"/>
      <c r="R14" s="2"/>
      <c r="S14" s="3"/>
      <c r="T14" s="23">
        <f>S14*0.23</f>
        <v>0</v>
      </c>
      <c r="U14" s="24">
        <f>SUM(S14:T14)</f>
        <v>0</v>
      </c>
    </row>
    <row r="15" spans="1:21" x14ac:dyDescent="0.35">
      <c r="A15" s="20" t="s">
        <v>519</v>
      </c>
      <c r="B15" s="20" t="s">
        <v>16</v>
      </c>
      <c r="C15" s="20">
        <v>6341526</v>
      </c>
      <c r="D15" s="20" t="s">
        <v>520</v>
      </c>
      <c r="E15" s="21" t="s">
        <v>521</v>
      </c>
      <c r="F15" s="22" t="s">
        <v>17</v>
      </c>
      <c r="G15" s="22" t="s">
        <v>42</v>
      </c>
      <c r="H15" s="22" t="s">
        <v>515</v>
      </c>
      <c r="I15" s="22" t="s">
        <v>516</v>
      </c>
      <c r="J15" s="22" t="s">
        <v>515</v>
      </c>
      <c r="K15" s="22" t="s">
        <v>522</v>
      </c>
      <c r="L15" s="22" t="s">
        <v>523</v>
      </c>
      <c r="M15" s="22" t="s">
        <v>524</v>
      </c>
      <c r="N15" s="22">
        <v>670329</v>
      </c>
      <c r="O15" s="22">
        <v>346106</v>
      </c>
      <c r="P15" s="6">
        <v>1</v>
      </c>
      <c r="Q15" s="25"/>
      <c r="R15" s="2"/>
      <c r="S15" s="3"/>
      <c r="T15" s="23">
        <f t="shared" ref="T15:T25" si="2">S15*0.23</f>
        <v>0</v>
      </c>
      <c r="U15" s="24">
        <f t="shared" ref="U15:U25" si="3">SUM(S15:T15)</f>
        <v>0</v>
      </c>
    </row>
    <row r="16" spans="1:21" x14ac:dyDescent="0.35">
      <c r="A16" s="20" t="s">
        <v>530</v>
      </c>
      <c r="B16" s="20" t="s">
        <v>16</v>
      </c>
      <c r="C16" s="20">
        <v>6342519</v>
      </c>
      <c r="D16" s="20" t="s">
        <v>531</v>
      </c>
      <c r="E16" s="21" t="s">
        <v>532</v>
      </c>
      <c r="F16" s="22" t="s">
        <v>17</v>
      </c>
      <c r="G16" s="22" t="s">
        <v>42</v>
      </c>
      <c r="H16" s="22" t="s">
        <v>515</v>
      </c>
      <c r="I16" s="22" t="s">
        <v>516</v>
      </c>
      <c r="J16" s="22" t="s">
        <v>515</v>
      </c>
      <c r="K16" s="22" t="s">
        <v>533</v>
      </c>
      <c r="L16" s="22" t="s">
        <v>534</v>
      </c>
      <c r="M16" s="22" t="s">
        <v>75</v>
      </c>
      <c r="N16" s="22">
        <v>667822</v>
      </c>
      <c r="O16" s="22">
        <v>343425</v>
      </c>
      <c r="P16" s="6">
        <v>1</v>
      </c>
      <c r="Q16" s="25"/>
      <c r="R16" s="2"/>
      <c r="S16" s="3"/>
      <c r="T16" s="23">
        <f t="shared" si="2"/>
        <v>0</v>
      </c>
      <c r="U16" s="24">
        <f t="shared" si="3"/>
        <v>0</v>
      </c>
    </row>
    <row r="17" spans="1:21" x14ac:dyDescent="0.35">
      <c r="A17" s="20" t="s">
        <v>535</v>
      </c>
      <c r="B17" s="20" t="s">
        <v>16</v>
      </c>
      <c r="C17" s="20">
        <v>6345137</v>
      </c>
      <c r="D17" s="20" t="s">
        <v>536</v>
      </c>
      <c r="E17" s="21" t="s">
        <v>537</v>
      </c>
      <c r="F17" s="22" t="s">
        <v>17</v>
      </c>
      <c r="G17" s="22" t="s">
        <v>42</v>
      </c>
      <c r="H17" s="22" t="s">
        <v>515</v>
      </c>
      <c r="I17" s="22" t="s">
        <v>516</v>
      </c>
      <c r="J17" s="22" t="s">
        <v>515</v>
      </c>
      <c r="K17" s="22" t="s">
        <v>538</v>
      </c>
      <c r="L17" s="22" t="s">
        <v>539</v>
      </c>
      <c r="M17" s="22" t="s">
        <v>75</v>
      </c>
      <c r="N17" s="22">
        <v>665658</v>
      </c>
      <c r="O17" s="22">
        <v>342891</v>
      </c>
      <c r="P17" s="6">
        <v>1</v>
      </c>
      <c r="Q17" s="25"/>
      <c r="R17" s="2"/>
      <c r="S17" s="3"/>
      <c r="T17" s="23">
        <f t="shared" si="2"/>
        <v>0</v>
      </c>
      <c r="U17" s="24">
        <f t="shared" si="3"/>
        <v>0</v>
      </c>
    </row>
    <row r="18" spans="1:21" x14ac:dyDescent="0.35">
      <c r="A18" s="20" t="s">
        <v>566</v>
      </c>
      <c r="B18" s="20" t="s">
        <v>16</v>
      </c>
      <c r="C18" s="20">
        <v>6343029</v>
      </c>
      <c r="D18" s="20" t="s">
        <v>567</v>
      </c>
      <c r="E18" s="21" t="s">
        <v>568</v>
      </c>
      <c r="F18" s="22" t="s">
        <v>17</v>
      </c>
      <c r="G18" s="22" t="s">
        <v>42</v>
      </c>
      <c r="H18" s="22" t="s">
        <v>515</v>
      </c>
      <c r="I18" s="22" t="s">
        <v>516</v>
      </c>
      <c r="J18" s="22" t="s">
        <v>515</v>
      </c>
      <c r="K18" s="22" t="s">
        <v>569</v>
      </c>
      <c r="L18" s="22" t="s">
        <v>570</v>
      </c>
      <c r="M18" s="22" t="s">
        <v>78</v>
      </c>
      <c r="N18" s="22">
        <v>670013</v>
      </c>
      <c r="O18" s="22">
        <v>343289</v>
      </c>
      <c r="P18" s="6">
        <v>1</v>
      </c>
      <c r="Q18" s="25"/>
      <c r="R18" s="2"/>
      <c r="S18" s="3"/>
      <c r="T18" s="23">
        <f t="shared" si="2"/>
        <v>0</v>
      </c>
      <c r="U18" s="24">
        <f t="shared" si="3"/>
        <v>0</v>
      </c>
    </row>
    <row r="19" spans="1:21" x14ac:dyDescent="0.35">
      <c r="A19" s="20" t="s">
        <v>571</v>
      </c>
      <c r="B19" s="20" t="s">
        <v>16</v>
      </c>
      <c r="C19" s="20">
        <v>6345408</v>
      </c>
      <c r="D19" s="20" t="s">
        <v>572</v>
      </c>
      <c r="E19" s="21" t="s">
        <v>573</v>
      </c>
      <c r="F19" s="22" t="s">
        <v>17</v>
      </c>
      <c r="G19" s="22" t="s">
        <v>42</v>
      </c>
      <c r="H19" s="22" t="s">
        <v>515</v>
      </c>
      <c r="I19" s="22" t="s">
        <v>516</v>
      </c>
      <c r="J19" s="22" t="s">
        <v>515</v>
      </c>
      <c r="K19" s="22" t="s">
        <v>574</v>
      </c>
      <c r="L19" s="22" t="s">
        <v>575</v>
      </c>
      <c r="M19" s="22" t="s">
        <v>97</v>
      </c>
      <c r="N19" s="22">
        <v>668031</v>
      </c>
      <c r="O19" s="22">
        <v>342339</v>
      </c>
      <c r="P19" s="6">
        <v>1</v>
      </c>
      <c r="Q19" s="25"/>
      <c r="R19" s="2"/>
      <c r="S19" s="3"/>
      <c r="T19" s="23">
        <f t="shared" si="2"/>
        <v>0</v>
      </c>
      <c r="U19" s="24">
        <f t="shared" si="3"/>
        <v>0</v>
      </c>
    </row>
    <row r="20" spans="1:21" x14ac:dyDescent="0.35">
      <c r="A20" s="20" t="s">
        <v>576</v>
      </c>
      <c r="B20" s="20" t="s">
        <v>16</v>
      </c>
      <c r="C20" s="20">
        <v>7733469</v>
      </c>
      <c r="D20" s="20" t="s">
        <v>577</v>
      </c>
      <c r="E20" s="21" t="s">
        <v>578</v>
      </c>
      <c r="F20" s="22" t="s">
        <v>17</v>
      </c>
      <c r="G20" s="22" t="s">
        <v>42</v>
      </c>
      <c r="H20" s="22" t="s">
        <v>515</v>
      </c>
      <c r="I20" s="22" t="s">
        <v>516</v>
      </c>
      <c r="J20" s="22" t="s">
        <v>515</v>
      </c>
      <c r="K20" s="22" t="s">
        <v>579</v>
      </c>
      <c r="L20" s="22" t="s">
        <v>580</v>
      </c>
      <c r="M20" s="22" t="s">
        <v>90</v>
      </c>
      <c r="N20" s="22">
        <v>668553</v>
      </c>
      <c r="O20" s="22">
        <v>344709</v>
      </c>
      <c r="P20" s="6">
        <v>1</v>
      </c>
      <c r="Q20" s="25"/>
      <c r="R20" s="2"/>
      <c r="S20" s="3"/>
      <c r="T20" s="23">
        <f t="shared" si="2"/>
        <v>0</v>
      </c>
      <c r="U20" s="24">
        <f t="shared" si="3"/>
        <v>0</v>
      </c>
    </row>
    <row r="21" spans="1:21" x14ac:dyDescent="0.35">
      <c r="A21" s="20" t="s">
        <v>581</v>
      </c>
      <c r="B21" s="20" t="s">
        <v>16</v>
      </c>
      <c r="C21" s="20">
        <v>6341994</v>
      </c>
      <c r="D21" s="20" t="s">
        <v>582</v>
      </c>
      <c r="E21" s="21" t="s">
        <v>583</v>
      </c>
      <c r="F21" s="22" t="s">
        <v>17</v>
      </c>
      <c r="G21" s="22" t="s">
        <v>42</v>
      </c>
      <c r="H21" s="22" t="s">
        <v>515</v>
      </c>
      <c r="I21" s="22" t="s">
        <v>516</v>
      </c>
      <c r="J21" s="22" t="s">
        <v>515</v>
      </c>
      <c r="K21" s="22" t="s">
        <v>508</v>
      </c>
      <c r="L21" s="22" t="s">
        <v>509</v>
      </c>
      <c r="M21" s="22" t="s">
        <v>231</v>
      </c>
      <c r="N21" s="22">
        <v>667324</v>
      </c>
      <c r="O21" s="22">
        <v>344702</v>
      </c>
      <c r="P21" s="6">
        <v>1</v>
      </c>
      <c r="Q21" s="25"/>
      <c r="R21" s="2"/>
      <c r="S21" s="3"/>
      <c r="T21" s="23">
        <f t="shared" si="2"/>
        <v>0</v>
      </c>
      <c r="U21" s="24">
        <f t="shared" si="3"/>
        <v>0</v>
      </c>
    </row>
    <row r="22" spans="1:21" x14ac:dyDescent="0.35">
      <c r="A22" s="20" t="s">
        <v>589</v>
      </c>
      <c r="B22" s="20" t="s">
        <v>16</v>
      </c>
      <c r="C22" s="20">
        <v>6345552</v>
      </c>
      <c r="D22" s="20" t="s">
        <v>590</v>
      </c>
      <c r="E22" s="21" t="s">
        <v>591</v>
      </c>
      <c r="F22" s="22" t="s">
        <v>17</v>
      </c>
      <c r="G22" s="22" t="s">
        <v>42</v>
      </c>
      <c r="H22" s="22" t="s">
        <v>515</v>
      </c>
      <c r="I22" s="22" t="s">
        <v>516</v>
      </c>
      <c r="J22" s="22" t="s">
        <v>515</v>
      </c>
      <c r="K22" s="22" t="s">
        <v>282</v>
      </c>
      <c r="L22" s="22" t="s">
        <v>283</v>
      </c>
      <c r="M22" s="22" t="s">
        <v>73</v>
      </c>
      <c r="N22" s="22">
        <v>667603</v>
      </c>
      <c r="O22" s="22">
        <v>342903</v>
      </c>
      <c r="P22" s="6">
        <v>1</v>
      </c>
      <c r="Q22" s="25"/>
      <c r="R22" s="2"/>
      <c r="S22" s="3"/>
      <c r="T22" s="23">
        <f t="shared" si="2"/>
        <v>0</v>
      </c>
      <c r="U22" s="24">
        <f t="shared" si="3"/>
        <v>0</v>
      </c>
    </row>
    <row r="23" spans="1:21" x14ac:dyDescent="0.35">
      <c r="A23" s="20" t="s">
        <v>602</v>
      </c>
      <c r="B23" s="20" t="s">
        <v>16</v>
      </c>
      <c r="C23" s="20">
        <v>6339506</v>
      </c>
      <c r="D23" s="20" t="s">
        <v>603</v>
      </c>
      <c r="E23" s="21" t="s">
        <v>604</v>
      </c>
      <c r="F23" s="22" t="s">
        <v>17</v>
      </c>
      <c r="G23" s="22" t="s">
        <v>42</v>
      </c>
      <c r="H23" s="22" t="s">
        <v>515</v>
      </c>
      <c r="I23" s="22" t="s">
        <v>516</v>
      </c>
      <c r="J23" s="22" t="s">
        <v>515</v>
      </c>
      <c r="K23" s="22" t="s">
        <v>104</v>
      </c>
      <c r="L23" s="22" t="s">
        <v>105</v>
      </c>
      <c r="M23" s="22" t="s">
        <v>219</v>
      </c>
      <c r="N23" s="22">
        <v>666516</v>
      </c>
      <c r="O23" s="22">
        <v>344975</v>
      </c>
      <c r="P23" s="6">
        <v>1</v>
      </c>
      <c r="Q23" s="25"/>
      <c r="R23" s="2"/>
      <c r="S23" s="3"/>
      <c r="T23" s="23">
        <f t="shared" si="2"/>
        <v>0</v>
      </c>
      <c r="U23" s="24">
        <f t="shared" si="3"/>
        <v>0</v>
      </c>
    </row>
    <row r="24" spans="1:21" x14ac:dyDescent="0.35">
      <c r="A24" s="20" t="s">
        <v>613</v>
      </c>
      <c r="B24" s="20" t="s">
        <v>16</v>
      </c>
      <c r="C24" s="20">
        <v>8149255</v>
      </c>
      <c r="D24" s="20" t="s">
        <v>614</v>
      </c>
      <c r="E24" s="21" t="s">
        <v>615</v>
      </c>
      <c r="F24" s="22" t="s">
        <v>17</v>
      </c>
      <c r="G24" s="22" t="s">
        <v>42</v>
      </c>
      <c r="H24" s="22" t="s">
        <v>515</v>
      </c>
      <c r="I24" s="22" t="s">
        <v>516</v>
      </c>
      <c r="J24" s="22" t="s">
        <v>515</v>
      </c>
      <c r="K24" s="22" t="s">
        <v>616</v>
      </c>
      <c r="L24" s="22" t="s">
        <v>617</v>
      </c>
      <c r="M24" s="22" t="s">
        <v>100</v>
      </c>
      <c r="N24" s="22">
        <v>668994</v>
      </c>
      <c r="O24" s="22">
        <v>345254</v>
      </c>
      <c r="P24" s="6">
        <v>1</v>
      </c>
      <c r="Q24" s="25"/>
      <c r="R24" s="2"/>
      <c r="S24" s="3"/>
      <c r="T24" s="23">
        <f t="shared" si="2"/>
        <v>0</v>
      </c>
      <c r="U24" s="24">
        <f t="shared" si="3"/>
        <v>0</v>
      </c>
    </row>
    <row r="25" spans="1:21" x14ac:dyDescent="0.35">
      <c r="A25" s="20" t="s">
        <v>618</v>
      </c>
      <c r="B25" s="20" t="s">
        <v>16</v>
      </c>
      <c r="C25" s="20">
        <v>6345746</v>
      </c>
      <c r="D25" s="20" t="s">
        <v>619</v>
      </c>
      <c r="E25" s="21" t="s">
        <v>620</v>
      </c>
      <c r="F25" s="22" t="s">
        <v>17</v>
      </c>
      <c r="G25" s="22" t="s">
        <v>42</v>
      </c>
      <c r="H25" s="22" t="s">
        <v>515</v>
      </c>
      <c r="I25" s="22" t="s">
        <v>516</v>
      </c>
      <c r="J25" s="22" t="s">
        <v>515</v>
      </c>
      <c r="K25" s="22" t="s">
        <v>621</v>
      </c>
      <c r="L25" s="22" t="s">
        <v>622</v>
      </c>
      <c r="M25" s="22" t="s">
        <v>100</v>
      </c>
      <c r="N25" s="22">
        <v>666713</v>
      </c>
      <c r="O25" s="22">
        <v>345424</v>
      </c>
      <c r="P25" s="6">
        <v>1</v>
      </c>
      <c r="Q25" s="25"/>
      <c r="R25" s="2"/>
      <c r="S25" s="3"/>
      <c r="T25" s="23">
        <f t="shared" si="2"/>
        <v>0</v>
      </c>
      <c r="U25" s="24">
        <f t="shared" si="3"/>
        <v>0</v>
      </c>
    </row>
  </sheetData>
  <sheetProtection algorithmName="SHA-512" hashValue="kPstA+je/SVe+BHiFHF9B6QuaPG4Zg4KpvMzACdWnnwTKa74F4a0jYhbNtG6mlJaaIUNg8xb5vA5OZNIFPHbJQ==" saltValue="yORy9oeqZimwIS6X+Ivt6A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44</vt:lpstr>
      <vt:lpstr>45</vt:lpstr>
      <vt:lpstr>46</vt:lpstr>
      <vt:lpstr>47</vt:lpstr>
      <vt:lpstr>48</vt:lpstr>
      <vt:lpstr>49</vt:lpstr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dcterms:created xsi:type="dcterms:W3CDTF">2018-03-06T15:28:44Z</dcterms:created>
  <dcterms:modified xsi:type="dcterms:W3CDTF">2018-03-15T11:54:18Z</dcterms:modified>
</cp:coreProperties>
</file>