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ki\Documents\"/>
    </mc:Choice>
  </mc:AlternateContent>
  <xr:revisionPtr revIDLastSave="0" documentId="8_{2C41B7D8-054C-4EAE-A88E-A5A2DE396B9B}" xr6:coauthVersionLast="46" xr6:coauthVersionMax="46" xr10:uidLastSave="{00000000-0000-0000-0000-000000000000}"/>
  <bookViews>
    <workbookView xWindow="3264" yWindow="1764" windowWidth="17280" windowHeight="8976" tabRatio="666" xr2:uid="{F69377C0-9DA2-4A30-ADC2-C20B6F1C51C9}"/>
  </bookViews>
  <sheets>
    <sheet name="formularz cenowy" sheetId="1" r:id="rId1"/>
    <sheet name="Listy punktów styku" sheetId="2" r:id="rId2"/>
    <sheet name="Szczegółowe dane adresowe ogł" sheetId="7" r:id="rId3"/>
    <sheet name="Limity" sheetId="4" r:id="rId4"/>
  </sheets>
  <definedNames>
    <definedName name="_xlnm._FilterDatabase" localSheetId="0" hidden="1">'formularz cenowy'!$A$14:$V$863</definedName>
    <definedName name="_xlnm._FilterDatabase" localSheetId="2" hidden="1">'Szczegółowe dane adresowe ogł'!$A$2:$O$577</definedName>
    <definedName name="data_do">Limity!$D$5</definedName>
    <definedName name="data_od">Limity!$C$5</definedName>
    <definedName name="_xlnm.Print_Area" localSheetId="1">'Listy punktów styku'!$A$1:$C$60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'formularz cenowy'!$J$15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'formularz cenowy'!$14:$14</definedName>
    <definedName name="_xlnm.Print_Titles" localSheetId="2">'Szczegółowe dane adresowe ogł'!$2:$2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9" i="1" l="1"/>
  <c r="N589" i="1"/>
  <c r="N15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I586" i="1"/>
  <c r="L586" i="1"/>
  <c r="N586" i="1"/>
  <c r="O586" i="1"/>
  <c r="R586" i="1"/>
  <c r="T586" i="1"/>
  <c r="U586" i="1"/>
  <c r="I587" i="1"/>
  <c r="L587" i="1"/>
  <c r="N587" i="1"/>
  <c r="O587" i="1"/>
  <c r="R587" i="1"/>
  <c r="T587" i="1"/>
  <c r="U587" i="1"/>
  <c r="I588" i="1"/>
  <c r="L588" i="1"/>
  <c r="N588" i="1"/>
  <c r="O588" i="1"/>
  <c r="R588" i="1"/>
  <c r="T588" i="1"/>
  <c r="U588" i="1"/>
  <c r="I589" i="1"/>
  <c r="O589" i="1"/>
  <c r="R589" i="1"/>
  <c r="T589" i="1"/>
  <c r="U589" i="1"/>
  <c r="I590" i="1"/>
  <c r="L590" i="1"/>
  <c r="N590" i="1"/>
  <c r="O590" i="1"/>
  <c r="R590" i="1"/>
  <c r="T590" i="1"/>
  <c r="U590" i="1"/>
  <c r="I591" i="1"/>
  <c r="L591" i="1"/>
  <c r="N591" i="1"/>
  <c r="O591" i="1"/>
  <c r="R591" i="1"/>
  <c r="T591" i="1"/>
  <c r="U591" i="1"/>
  <c r="I592" i="1"/>
  <c r="L592" i="1"/>
  <c r="N592" i="1"/>
  <c r="O592" i="1"/>
  <c r="R592" i="1"/>
  <c r="T592" i="1"/>
  <c r="U592" i="1"/>
  <c r="I593" i="1"/>
  <c r="L593" i="1"/>
  <c r="N593" i="1"/>
  <c r="O593" i="1"/>
  <c r="R593" i="1"/>
  <c r="T593" i="1"/>
  <c r="U593" i="1"/>
  <c r="I594" i="1"/>
  <c r="L594" i="1"/>
  <c r="N594" i="1"/>
  <c r="O594" i="1"/>
  <c r="R594" i="1"/>
  <c r="T594" i="1"/>
  <c r="U594" i="1"/>
  <c r="I595" i="1"/>
  <c r="L595" i="1"/>
  <c r="N595" i="1"/>
  <c r="O595" i="1"/>
  <c r="R595" i="1"/>
  <c r="T595" i="1"/>
  <c r="U595" i="1"/>
  <c r="I596" i="1"/>
  <c r="L596" i="1"/>
  <c r="N596" i="1"/>
  <c r="O596" i="1"/>
  <c r="R596" i="1"/>
  <c r="T596" i="1"/>
  <c r="U596" i="1"/>
  <c r="I597" i="1"/>
  <c r="L597" i="1"/>
  <c r="N597" i="1"/>
  <c r="O597" i="1"/>
  <c r="R597" i="1"/>
  <c r="T597" i="1"/>
  <c r="U597" i="1"/>
  <c r="I598" i="1"/>
  <c r="L598" i="1"/>
  <c r="N598" i="1"/>
  <c r="O598" i="1"/>
  <c r="R598" i="1"/>
  <c r="T598" i="1"/>
  <c r="U598" i="1"/>
  <c r="I599" i="1"/>
  <c r="L599" i="1"/>
  <c r="N599" i="1"/>
  <c r="O599" i="1"/>
  <c r="R599" i="1"/>
  <c r="T599" i="1"/>
  <c r="U599" i="1"/>
  <c r="I600" i="1"/>
  <c r="L600" i="1"/>
  <c r="N600" i="1"/>
  <c r="O600" i="1"/>
  <c r="R600" i="1"/>
  <c r="T600" i="1"/>
  <c r="U600" i="1"/>
  <c r="I601" i="1"/>
  <c r="L601" i="1"/>
  <c r="N601" i="1"/>
  <c r="O601" i="1"/>
  <c r="R601" i="1"/>
  <c r="T601" i="1"/>
  <c r="U601" i="1"/>
  <c r="I602" i="1"/>
  <c r="L602" i="1"/>
  <c r="N602" i="1"/>
  <c r="O602" i="1"/>
  <c r="R602" i="1"/>
  <c r="T602" i="1"/>
  <c r="U602" i="1"/>
  <c r="I603" i="1"/>
  <c r="L603" i="1"/>
  <c r="N603" i="1"/>
  <c r="O603" i="1"/>
  <c r="R603" i="1"/>
  <c r="T603" i="1"/>
  <c r="U603" i="1"/>
  <c r="I604" i="1"/>
  <c r="L604" i="1"/>
  <c r="N604" i="1"/>
  <c r="O604" i="1"/>
  <c r="R604" i="1"/>
  <c r="T604" i="1"/>
  <c r="U604" i="1"/>
  <c r="I605" i="1"/>
  <c r="L605" i="1"/>
  <c r="N605" i="1"/>
  <c r="O605" i="1"/>
  <c r="R605" i="1"/>
  <c r="T605" i="1"/>
  <c r="U605" i="1"/>
  <c r="I606" i="1"/>
  <c r="L606" i="1"/>
  <c r="N606" i="1"/>
  <c r="O606" i="1"/>
  <c r="R606" i="1"/>
  <c r="T606" i="1"/>
  <c r="U606" i="1"/>
  <c r="I607" i="1"/>
  <c r="L607" i="1"/>
  <c r="N607" i="1"/>
  <c r="O607" i="1"/>
  <c r="R607" i="1"/>
  <c r="T607" i="1"/>
  <c r="U607" i="1"/>
  <c r="I608" i="1"/>
  <c r="L608" i="1"/>
  <c r="N608" i="1"/>
  <c r="O608" i="1"/>
  <c r="R608" i="1"/>
  <c r="T608" i="1"/>
  <c r="U608" i="1"/>
  <c r="I609" i="1"/>
  <c r="L609" i="1"/>
  <c r="N609" i="1"/>
  <c r="O609" i="1"/>
  <c r="R609" i="1"/>
  <c r="T609" i="1"/>
  <c r="U609" i="1"/>
  <c r="I610" i="1"/>
  <c r="L610" i="1"/>
  <c r="N610" i="1"/>
  <c r="O610" i="1"/>
  <c r="R610" i="1"/>
  <c r="T610" i="1"/>
  <c r="U610" i="1"/>
  <c r="I611" i="1"/>
  <c r="L611" i="1"/>
  <c r="N611" i="1"/>
  <c r="O611" i="1"/>
  <c r="R611" i="1"/>
  <c r="T611" i="1"/>
  <c r="U611" i="1"/>
  <c r="I612" i="1"/>
  <c r="L612" i="1"/>
  <c r="N612" i="1"/>
  <c r="O612" i="1"/>
  <c r="R612" i="1"/>
  <c r="T612" i="1"/>
  <c r="U612" i="1"/>
  <c r="I613" i="1"/>
  <c r="L613" i="1"/>
  <c r="N613" i="1"/>
  <c r="O613" i="1"/>
  <c r="R613" i="1"/>
  <c r="T613" i="1"/>
  <c r="U613" i="1"/>
  <c r="I614" i="1"/>
  <c r="L614" i="1"/>
  <c r="N614" i="1"/>
  <c r="O614" i="1"/>
  <c r="R614" i="1"/>
  <c r="T614" i="1"/>
  <c r="U614" i="1"/>
  <c r="I615" i="1"/>
  <c r="L615" i="1"/>
  <c r="N615" i="1"/>
  <c r="O615" i="1"/>
  <c r="R615" i="1"/>
  <c r="T615" i="1"/>
  <c r="U615" i="1"/>
  <c r="I616" i="1"/>
  <c r="L616" i="1"/>
  <c r="N616" i="1"/>
  <c r="O616" i="1"/>
  <c r="R616" i="1"/>
  <c r="T616" i="1"/>
  <c r="U616" i="1"/>
  <c r="I617" i="1"/>
  <c r="L617" i="1"/>
  <c r="N617" i="1"/>
  <c r="O617" i="1"/>
  <c r="R617" i="1"/>
  <c r="T617" i="1"/>
  <c r="U617" i="1"/>
  <c r="I618" i="1"/>
  <c r="L618" i="1"/>
  <c r="N618" i="1"/>
  <c r="O618" i="1"/>
  <c r="R618" i="1"/>
  <c r="T618" i="1"/>
  <c r="U618" i="1"/>
  <c r="I619" i="1"/>
  <c r="L619" i="1"/>
  <c r="N619" i="1"/>
  <c r="O619" i="1"/>
  <c r="R619" i="1"/>
  <c r="T619" i="1"/>
  <c r="U619" i="1"/>
  <c r="I620" i="1"/>
  <c r="L620" i="1"/>
  <c r="N620" i="1"/>
  <c r="O620" i="1"/>
  <c r="R620" i="1"/>
  <c r="T620" i="1"/>
  <c r="U620" i="1"/>
  <c r="I621" i="1"/>
  <c r="L621" i="1"/>
  <c r="N621" i="1"/>
  <c r="O621" i="1"/>
  <c r="R621" i="1"/>
  <c r="T621" i="1"/>
  <c r="U621" i="1"/>
  <c r="I622" i="1"/>
  <c r="L622" i="1"/>
  <c r="N622" i="1"/>
  <c r="O622" i="1"/>
  <c r="R622" i="1"/>
  <c r="T622" i="1"/>
  <c r="U622" i="1"/>
  <c r="I623" i="1"/>
  <c r="L623" i="1"/>
  <c r="N623" i="1"/>
  <c r="O623" i="1"/>
  <c r="R623" i="1"/>
  <c r="T623" i="1"/>
  <c r="U623" i="1"/>
  <c r="I624" i="1"/>
  <c r="L624" i="1"/>
  <c r="N624" i="1"/>
  <c r="O624" i="1"/>
  <c r="R624" i="1"/>
  <c r="T624" i="1"/>
  <c r="U624" i="1"/>
  <c r="I625" i="1"/>
  <c r="L625" i="1"/>
  <c r="N625" i="1"/>
  <c r="O625" i="1"/>
  <c r="R625" i="1"/>
  <c r="T625" i="1"/>
  <c r="U625" i="1"/>
  <c r="I626" i="1"/>
  <c r="L626" i="1"/>
  <c r="N626" i="1"/>
  <c r="O626" i="1"/>
  <c r="R626" i="1"/>
  <c r="T626" i="1"/>
  <c r="U626" i="1"/>
  <c r="I627" i="1"/>
  <c r="L627" i="1"/>
  <c r="N627" i="1"/>
  <c r="O627" i="1"/>
  <c r="R627" i="1"/>
  <c r="T627" i="1"/>
  <c r="U627" i="1"/>
  <c r="I628" i="1"/>
  <c r="L628" i="1"/>
  <c r="N628" i="1"/>
  <c r="O628" i="1"/>
  <c r="R628" i="1"/>
  <c r="T628" i="1"/>
  <c r="U628" i="1"/>
  <c r="I629" i="1"/>
  <c r="L629" i="1"/>
  <c r="N629" i="1"/>
  <c r="O629" i="1"/>
  <c r="R629" i="1"/>
  <c r="T629" i="1"/>
  <c r="U629" i="1"/>
  <c r="I630" i="1"/>
  <c r="L630" i="1"/>
  <c r="N630" i="1"/>
  <c r="O630" i="1"/>
  <c r="R630" i="1"/>
  <c r="T630" i="1"/>
  <c r="U630" i="1"/>
  <c r="I631" i="1"/>
  <c r="L631" i="1"/>
  <c r="N631" i="1"/>
  <c r="O631" i="1"/>
  <c r="R631" i="1"/>
  <c r="T631" i="1"/>
  <c r="U631" i="1"/>
  <c r="I632" i="1"/>
  <c r="L632" i="1"/>
  <c r="N632" i="1"/>
  <c r="O632" i="1"/>
  <c r="R632" i="1"/>
  <c r="T632" i="1"/>
  <c r="U632" i="1"/>
  <c r="I633" i="1"/>
  <c r="L633" i="1"/>
  <c r="N633" i="1"/>
  <c r="O633" i="1"/>
  <c r="R633" i="1"/>
  <c r="T633" i="1"/>
  <c r="U633" i="1"/>
  <c r="I634" i="1"/>
  <c r="L634" i="1"/>
  <c r="N634" i="1"/>
  <c r="O634" i="1"/>
  <c r="R634" i="1"/>
  <c r="T634" i="1"/>
  <c r="U634" i="1"/>
  <c r="I635" i="1"/>
  <c r="L635" i="1"/>
  <c r="N635" i="1"/>
  <c r="O635" i="1"/>
  <c r="R635" i="1"/>
  <c r="T635" i="1"/>
  <c r="U635" i="1"/>
  <c r="I636" i="1"/>
  <c r="L636" i="1"/>
  <c r="N636" i="1"/>
  <c r="O636" i="1"/>
  <c r="R636" i="1"/>
  <c r="T636" i="1"/>
  <c r="U636" i="1"/>
  <c r="I637" i="1"/>
  <c r="L637" i="1"/>
  <c r="N637" i="1"/>
  <c r="O637" i="1"/>
  <c r="R637" i="1"/>
  <c r="T637" i="1"/>
  <c r="U637" i="1"/>
  <c r="I638" i="1"/>
  <c r="L638" i="1"/>
  <c r="N638" i="1"/>
  <c r="O638" i="1"/>
  <c r="R638" i="1"/>
  <c r="T638" i="1"/>
  <c r="U638" i="1"/>
  <c r="I639" i="1"/>
  <c r="L639" i="1"/>
  <c r="N639" i="1"/>
  <c r="O639" i="1"/>
  <c r="R639" i="1"/>
  <c r="T639" i="1"/>
  <c r="U639" i="1"/>
  <c r="I640" i="1"/>
  <c r="L640" i="1"/>
  <c r="N640" i="1"/>
  <c r="O640" i="1"/>
  <c r="R640" i="1"/>
  <c r="T640" i="1"/>
  <c r="U640" i="1"/>
  <c r="I641" i="1"/>
  <c r="L641" i="1"/>
  <c r="N641" i="1"/>
  <c r="O641" i="1"/>
  <c r="R641" i="1"/>
  <c r="T641" i="1"/>
  <c r="U641" i="1"/>
  <c r="I642" i="1"/>
  <c r="L642" i="1"/>
  <c r="N642" i="1"/>
  <c r="O642" i="1"/>
  <c r="R642" i="1"/>
  <c r="T642" i="1"/>
  <c r="U642" i="1"/>
  <c r="I643" i="1"/>
  <c r="L643" i="1"/>
  <c r="N643" i="1"/>
  <c r="O643" i="1"/>
  <c r="R643" i="1"/>
  <c r="T643" i="1"/>
  <c r="U643" i="1"/>
  <c r="I644" i="1"/>
  <c r="L644" i="1"/>
  <c r="N644" i="1"/>
  <c r="O644" i="1"/>
  <c r="R644" i="1"/>
  <c r="T644" i="1"/>
  <c r="U644" i="1"/>
  <c r="I645" i="1"/>
  <c r="L645" i="1"/>
  <c r="N645" i="1"/>
  <c r="O645" i="1"/>
  <c r="R645" i="1"/>
  <c r="T645" i="1"/>
  <c r="U645" i="1"/>
  <c r="I646" i="1"/>
  <c r="L646" i="1"/>
  <c r="N646" i="1"/>
  <c r="O646" i="1"/>
  <c r="R646" i="1"/>
  <c r="T646" i="1"/>
  <c r="U646" i="1"/>
  <c r="I647" i="1"/>
  <c r="L647" i="1"/>
  <c r="N647" i="1"/>
  <c r="O647" i="1"/>
  <c r="R647" i="1"/>
  <c r="T647" i="1"/>
  <c r="U647" i="1"/>
  <c r="I648" i="1"/>
  <c r="L648" i="1"/>
  <c r="N648" i="1"/>
  <c r="O648" i="1"/>
  <c r="R648" i="1"/>
  <c r="T648" i="1"/>
  <c r="U648" i="1"/>
  <c r="I649" i="1"/>
  <c r="L649" i="1"/>
  <c r="N649" i="1"/>
  <c r="O649" i="1"/>
  <c r="R649" i="1"/>
  <c r="T649" i="1"/>
  <c r="U649" i="1"/>
  <c r="I650" i="1"/>
  <c r="L650" i="1"/>
  <c r="N650" i="1"/>
  <c r="O650" i="1"/>
  <c r="R650" i="1"/>
  <c r="T650" i="1"/>
  <c r="U650" i="1"/>
  <c r="I651" i="1"/>
  <c r="L651" i="1"/>
  <c r="N651" i="1"/>
  <c r="O651" i="1"/>
  <c r="R651" i="1"/>
  <c r="T651" i="1"/>
  <c r="U651" i="1"/>
  <c r="I652" i="1"/>
  <c r="L652" i="1"/>
  <c r="N652" i="1"/>
  <c r="O652" i="1"/>
  <c r="R652" i="1"/>
  <c r="T652" i="1"/>
  <c r="U652" i="1"/>
  <c r="I653" i="1"/>
  <c r="L653" i="1"/>
  <c r="N653" i="1"/>
  <c r="O653" i="1"/>
  <c r="R653" i="1"/>
  <c r="T653" i="1"/>
  <c r="U653" i="1"/>
  <c r="I654" i="1"/>
  <c r="L654" i="1"/>
  <c r="N654" i="1"/>
  <c r="O654" i="1"/>
  <c r="R654" i="1"/>
  <c r="T654" i="1"/>
  <c r="U654" i="1"/>
  <c r="I655" i="1"/>
  <c r="L655" i="1"/>
  <c r="N655" i="1"/>
  <c r="O655" i="1"/>
  <c r="R655" i="1"/>
  <c r="T655" i="1"/>
  <c r="U655" i="1"/>
  <c r="I656" i="1"/>
  <c r="L656" i="1"/>
  <c r="N656" i="1"/>
  <c r="O656" i="1"/>
  <c r="R656" i="1"/>
  <c r="T656" i="1"/>
  <c r="U656" i="1"/>
  <c r="I657" i="1"/>
  <c r="L657" i="1"/>
  <c r="N657" i="1"/>
  <c r="O657" i="1"/>
  <c r="R657" i="1"/>
  <c r="T657" i="1"/>
  <c r="U657" i="1"/>
  <c r="I658" i="1"/>
  <c r="L658" i="1"/>
  <c r="N658" i="1"/>
  <c r="O658" i="1"/>
  <c r="R658" i="1"/>
  <c r="T658" i="1"/>
  <c r="U658" i="1"/>
  <c r="I659" i="1"/>
  <c r="L659" i="1"/>
  <c r="N659" i="1"/>
  <c r="O659" i="1"/>
  <c r="R659" i="1"/>
  <c r="T659" i="1"/>
  <c r="U659" i="1"/>
  <c r="I660" i="1"/>
  <c r="L660" i="1"/>
  <c r="N660" i="1"/>
  <c r="O660" i="1"/>
  <c r="R660" i="1"/>
  <c r="T660" i="1"/>
  <c r="U660" i="1"/>
  <c r="I661" i="1"/>
  <c r="L661" i="1"/>
  <c r="N661" i="1"/>
  <c r="O661" i="1"/>
  <c r="R661" i="1"/>
  <c r="T661" i="1"/>
  <c r="U661" i="1"/>
  <c r="I662" i="1"/>
  <c r="L662" i="1"/>
  <c r="N662" i="1"/>
  <c r="O662" i="1"/>
  <c r="R662" i="1"/>
  <c r="T662" i="1"/>
  <c r="U662" i="1"/>
  <c r="I663" i="1"/>
  <c r="L663" i="1"/>
  <c r="N663" i="1"/>
  <c r="O663" i="1"/>
  <c r="R663" i="1"/>
  <c r="T663" i="1"/>
  <c r="U663" i="1"/>
  <c r="I664" i="1"/>
  <c r="L664" i="1"/>
  <c r="N664" i="1"/>
  <c r="O664" i="1"/>
  <c r="R664" i="1"/>
  <c r="T664" i="1"/>
  <c r="U664" i="1"/>
  <c r="I665" i="1"/>
  <c r="L665" i="1"/>
  <c r="N665" i="1"/>
  <c r="O665" i="1"/>
  <c r="R665" i="1"/>
  <c r="T665" i="1"/>
  <c r="U665" i="1"/>
  <c r="I666" i="1"/>
  <c r="L666" i="1"/>
  <c r="N666" i="1"/>
  <c r="O666" i="1"/>
  <c r="R666" i="1"/>
  <c r="T666" i="1"/>
  <c r="U666" i="1"/>
  <c r="I667" i="1"/>
  <c r="L667" i="1"/>
  <c r="N667" i="1"/>
  <c r="O667" i="1"/>
  <c r="R667" i="1"/>
  <c r="T667" i="1"/>
  <c r="U667" i="1"/>
  <c r="I668" i="1"/>
  <c r="L668" i="1"/>
  <c r="N668" i="1"/>
  <c r="O668" i="1"/>
  <c r="R668" i="1"/>
  <c r="T668" i="1"/>
  <c r="U668" i="1"/>
  <c r="I669" i="1"/>
  <c r="L669" i="1"/>
  <c r="N669" i="1"/>
  <c r="O669" i="1"/>
  <c r="R669" i="1"/>
  <c r="T669" i="1"/>
  <c r="U669" i="1"/>
  <c r="I670" i="1"/>
  <c r="L670" i="1"/>
  <c r="N670" i="1"/>
  <c r="O670" i="1"/>
  <c r="R670" i="1"/>
  <c r="T670" i="1"/>
  <c r="U670" i="1"/>
  <c r="I671" i="1"/>
  <c r="L671" i="1"/>
  <c r="N671" i="1"/>
  <c r="O671" i="1"/>
  <c r="R671" i="1"/>
  <c r="T671" i="1"/>
  <c r="U671" i="1"/>
  <c r="I672" i="1"/>
  <c r="L672" i="1"/>
  <c r="N672" i="1"/>
  <c r="O672" i="1"/>
  <c r="R672" i="1"/>
  <c r="T672" i="1"/>
  <c r="U672" i="1"/>
  <c r="I673" i="1"/>
  <c r="L673" i="1"/>
  <c r="N673" i="1"/>
  <c r="O673" i="1"/>
  <c r="R673" i="1"/>
  <c r="T673" i="1"/>
  <c r="U673" i="1"/>
  <c r="I674" i="1"/>
  <c r="L674" i="1"/>
  <c r="N674" i="1"/>
  <c r="O674" i="1"/>
  <c r="R674" i="1"/>
  <c r="T674" i="1"/>
  <c r="U674" i="1"/>
  <c r="I675" i="1"/>
  <c r="L675" i="1"/>
  <c r="N675" i="1"/>
  <c r="O675" i="1"/>
  <c r="R675" i="1"/>
  <c r="T675" i="1"/>
  <c r="U675" i="1"/>
  <c r="I676" i="1"/>
  <c r="L676" i="1"/>
  <c r="N676" i="1"/>
  <c r="O676" i="1"/>
  <c r="R676" i="1"/>
  <c r="T676" i="1"/>
  <c r="U676" i="1"/>
  <c r="I677" i="1"/>
  <c r="L677" i="1"/>
  <c r="N677" i="1"/>
  <c r="O677" i="1"/>
  <c r="R677" i="1"/>
  <c r="T677" i="1"/>
  <c r="U677" i="1"/>
  <c r="I678" i="1"/>
  <c r="L678" i="1"/>
  <c r="N678" i="1"/>
  <c r="O678" i="1"/>
  <c r="R678" i="1"/>
  <c r="T678" i="1"/>
  <c r="U678" i="1"/>
  <c r="I679" i="1"/>
  <c r="L679" i="1"/>
  <c r="N679" i="1"/>
  <c r="O679" i="1"/>
  <c r="R679" i="1"/>
  <c r="T679" i="1"/>
  <c r="U679" i="1"/>
  <c r="I680" i="1"/>
  <c r="L680" i="1"/>
  <c r="N680" i="1"/>
  <c r="O680" i="1"/>
  <c r="R680" i="1"/>
  <c r="T680" i="1"/>
  <c r="U680" i="1"/>
  <c r="I681" i="1"/>
  <c r="L681" i="1"/>
  <c r="N681" i="1"/>
  <c r="O681" i="1"/>
  <c r="R681" i="1"/>
  <c r="T681" i="1"/>
  <c r="U681" i="1"/>
  <c r="I682" i="1"/>
  <c r="L682" i="1"/>
  <c r="N682" i="1"/>
  <c r="O682" i="1"/>
  <c r="R682" i="1"/>
  <c r="T682" i="1"/>
  <c r="U682" i="1"/>
  <c r="I683" i="1"/>
  <c r="L683" i="1"/>
  <c r="N683" i="1"/>
  <c r="O683" i="1"/>
  <c r="R683" i="1"/>
  <c r="T683" i="1"/>
  <c r="U683" i="1"/>
  <c r="I684" i="1"/>
  <c r="L684" i="1"/>
  <c r="N684" i="1"/>
  <c r="O684" i="1"/>
  <c r="R684" i="1"/>
  <c r="T684" i="1"/>
  <c r="U684" i="1"/>
  <c r="I685" i="1"/>
  <c r="L685" i="1"/>
  <c r="N685" i="1"/>
  <c r="O685" i="1"/>
  <c r="R685" i="1"/>
  <c r="T685" i="1"/>
  <c r="U685" i="1"/>
  <c r="I686" i="1"/>
  <c r="L686" i="1"/>
  <c r="N686" i="1"/>
  <c r="O686" i="1"/>
  <c r="R686" i="1"/>
  <c r="T686" i="1"/>
  <c r="U686" i="1"/>
  <c r="I687" i="1"/>
  <c r="L687" i="1"/>
  <c r="N687" i="1"/>
  <c r="O687" i="1"/>
  <c r="R687" i="1"/>
  <c r="T687" i="1"/>
  <c r="U687" i="1"/>
  <c r="I688" i="1"/>
  <c r="L688" i="1"/>
  <c r="N688" i="1"/>
  <c r="O688" i="1"/>
  <c r="R688" i="1"/>
  <c r="T688" i="1"/>
  <c r="U688" i="1"/>
  <c r="I689" i="1"/>
  <c r="L689" i="1"/>
  <c r="N689" i="1"/>
  <c r="O689" i="1"/>
  <c r="R689" i="1"/>
  <c r="T689" i="1"/>
  <c r="U689" i="1"/>
  <c r="I690" i="1"/>
  <c r="L690" i="1"/>
  <c r="N690" i="1"/>
  <c r="O690" i="1"/>
  <c r="R690" i="1"/>
  <c r="T690" i="1"/>
  <c r="U690" i="1"/>
  <c r="I691" i="1"/>
  <c r="L691" i="1"/>
  <c r="N691" i="1"/>
  <c r="O691" i="1"/>
  <c r="R691" i="1"/>
  <c r="T691" i="1"/>
  <c r="U691" i="1"/>
  <c r="I692" i="1"/>
  <c r="L692" i="1"/>
  <c r="N692" i="1"/>
  <c r="O692" i="1"/>
  <c r="R692" i="1"/>
  <c r="T692" i="1"/>
  <c r="U692" i="1"/>
  <c r="I693" i="1"/>
  <c r="L693" i="1"/>
  <c r="N693" i="1"/>
  <c r="O693" i="1"/>
  <c r="R693" i="1"/>
  <c r="T693" i="1"/>
  <c r="U693" i="1"/>
  <c r="I694" i="1"/>
  <c r="L694" i="1"/>
  <c r="N694" i="1"/>
  <c r="O694" i="1"/>
  <c r="R694" i="1"/>
  <c r="T694" i="1"/>
  <c r="U694" i="1"/>
  <c r="I695" i="1"/>
  <c r="L695" i="1"/>
  <c r="N695" i="1"/>
  <c r="O695" i="1"/>
  <c r="R695" i="1"/>
  <c r="T695" i="1"/>
  <c r="U695" i="1"/>
  <c r="I696" i="1"/>
  <c r="L696" i="1"/>
  <c r="N696" i="1"/>
  <c r="O696" i="1"/>
  <c r="R696" i="1"/>
  <c r="T696" i="1"/>
  <c r="U696" i="1"/>
  <c r="I697" i="1"/>
  <c r="L697" i="1"/>
  <c r="N697" i="1"/>
  <c r="O697" i="1"/>
  <c r="R697" i="1"/>
  <c r="T697" i="1"/>
  <c r="U697" i="1"/>
  <c r="I698" i="1"/>
  <c r="L698" i="1"/>
  <c r="N698" i="1"/>
  <c r="O698" i="1"/>
  <c r="R698" i="1"/>
  <c r="T698" i="1"/>
  <c r="U698" i="1"/>
  <c r="I699" i="1"/>
  <c r="L699" i="1"/>
  <c r="N699" i="1"/>
  <c r="O699" i="1"/>
  <c r="R699" i="1"/>
  <c r="T699" i="1"/>
  <c r="U699" i="1"/>
  <c r="I700" i="1"/>
  <c r="L700" i="1"/>
  <c r="N700" i="1"/>
  <c r="O700" i="1"/>
  <c r="R700" i="1"/>
  <c r="T700" i="1"/>
  <c r="U700" i="1"/>
  <c r="I701" i="1"/>
  <c r="L701" i="1"/>
  <c r="N701" i="1"/>
  <c r="O701" i="1"/>
  <c r="R701" i="1"/>
  <c r="T701" i="1"/>
  <c r="U701" i="1"/>
  <c r="I702" i="1"/>
  <c r="L702" i="1"/>
  <c r="N702" i="1"/>
  <c r="O702" i="1"/>
  <c r="R702" i="1"/>
  <c r="T702" i="1"/>
  <c r="U702" i="1"/>
  <c r="I703" i="1"/>
  <c r="L703" i="1"/>
  <c r="N703" i="1"/>
  <c r="O703" i="1"/>
  <c r="R703" i="1"/>
  <c r="T703" i="1"/>
  <c r="U703" i="1"/>
  <c r="I704" i="1"/>
  <c r="L704" i="1"/>
  <c r="N704" i="1"/>
  <c r="O704" i="1"/>
  <c r="R704" i="1"/>
  <c r="T704" i="1"/>
  <c r="U704" i="1"/>
  <c r="I705" i="1"/>
  <c r="L705" i="1"/>
  <c r="N705" i="1"/>
  <c r="O705" i="1"/>
  <c r="R705" i="1"/>
  <c r="T705" i="1"/>
  <c r="U705" i="1"/>
  <c r="I706" i="1"/>
  <c r="L706" i="1"/>
  <c r="N706" i="1"/>
  <c r="O706" i="1"/>
  <c r="R706" i="1"/>
  <c r="T706" i="1"/>
  <c r="U706" i="1"/>
  <c r="I707" i="1"/>
  <c r="L707" i="1"/>
  <c r="N707" i="1"/>
  <c r="O707" i="1"/>
  <c r="R707" i="1"/>
  <c r="T707" i="1"/>
  <c r="U707" i="1"/>
  <c r="I708" i="1"/>
  <c r="L708" i="1"/>
  <c r="N708" i="1"/>
  <c r="O708" i="1"/>
  <c r="R708" i="1"/>
  <c r="T708" i="1"/>
  <c r="U708" i="1"/>
  <c r="I709" i="1"/>
  <c r="L709" i="1"/>
  <c r="N709" i="1"/>
  <c r="O709" i="1"/>
  <c r="R709" i="1"/>
  <c r="T709" i="1"/>
  <c r="U709" i="1"/>
  <c r="I710" i="1"/>
  <c r="L710" i="1"/>
  <c r="N710" i="1"/>
  <c r="O710" i="1"/>
  <c r="R710" i="1"/>
  <c r="T710" i="1"/>
  <c r="U710" i="1"/>
  <c r="I711" i="1"/>
  <c r="L711" i="1"/>
  <c r="N711" i="1"/>
  <c r="O711" i="1"/>
  <c r="R711" i="1"/>
  <c r="T711" i="1"/>
  <c r="U711" i="1"/>
  <c r="I712" i="1"/>
  <c r="L712" i="1"/>
  <c r="N712" i="1"/>
  <c r="O712" i="1"/>
  <c r="R712" i="1"/>
  <c r="T712" i="1"/>
  <c r="U712" i="1"/>
  <c r="I713" i="1"/>
  <c r="L713" i="1"/>
  <c r="N713" i="1"/>
  <c r="O713" i="1"/>
  <c r="R713" i="1"/>
  <c r="T713" i="1"/>
  <c r="U713" i="1"/>
  <c r="I714" i="1"/>
  <c r="L714" i="1"/>
  <c r="N714" i="1"/>
  <c r="O714" i="1"/>
  <c r="R714" i="1"/>
  <c r="T714" i="1"/>
  <c r="U714" i="1"/>
  <c r="I715" i="1"/>
  <c r="L715" i="1"/>
  <c r="N715" i="1"/>
  <c r="O715" i="1"/>
  <c r="R715" i="1"/>
  <c r="T715" i="1"/>
  <c r="U715" i="1"/>
  <c r="I716" i="1"/>
  <c r="L716" i="1"/>
  <c r="N716" i="1"/>
  <c r="O716" i="1"/>
  <c r="R716" i="1"/>
  <c r="T716" i="1"/>
  <c r="U716" i="1"/>
  <c r="I717" i="1"/>
  <c r="L717" i="1"/>
  <c r="N717" i="1"/>
  <c r="O717" i="1"/>
  <c r="R717" i="1"/>
  <c r="T717" i="1"/>
  <c r="U717" i="1"/>
  <c r="I718" i="1"/>
  <c r="L718" i="1"/>
  <c r="N718" i="1"/>
  <c r="O718" i="1"/>
  <c r="R718" i="1"/>
  <c r="T718" i="1"/>
  <c r="U718" i="1"/>
  <c r="I719" i="1"/>
  <c r="L719" i="1"/>
  <c r="N719" i="1"/>
  <c r="O719" i="1"/>
  <c r="R719" i="1"/>
  <c r="T719" i="1"/>
  <c r="U719" i="1"/>
  <c r="I720" i="1"/>
  <c r="L720" i="1"/>
  <c r="N720" i="1"/>
  <c r="O720" i="1"/>
  <c r="R720" i="1"/>
  <c r="T720" i="1"/>
  <c r="U720" i="1"/>
  <c r="I721" i="1"/>
  <c r="L721" i="1"/>
  <c r="N721" i="1"/>
  <c r="O721" i="1"/>
  <c r="R721" i="1"/>
  <c r="T721" i="1"/>
  <c r="U721" i="1"/>
  <c r="I722" i="1"/>
  <c r="L722" i="1"/>
  <c r="N722" i="1"/>
  <c r="O722" i="1"/>
  <c r="R722" i="1"/>
  <c r="T722" i="1"/>
  <c r="U722" i="1"/>
  <c r="I723" i="1"/>
  <c r="L723" i="1"/>
  <c r="N723" i="1"/>
  <c r="O723" i="1"/>
  <c r="R723" i="1"/>
  <c r="T723" i="1"/>
  <c r="U723" i="1"/>
  <c r="I724" i="1"/>
  <c r="L724" i="1"/>
  <c r="N724" i="1"/>
  <c r="O724" i="1"/>
  <c r="R724" i="1"/>
  <c r="T724" i="1"/>
  <c r="U724" i="1"/>
  <c r="I725" i="1"/>
  <c r="L725" i="1"/>
  <c r="N725" i="1"/>
  <c r="O725" i="1"/>
  <c r="R725" i="1"/>
  <c r="T725" i="1"/>
  <c r="U725" i="1"/>
  <c r="I726" i="1"/>
  <c r="L726" i="1"/>
  <c r="N726" i="1"/>
  <c r="O726" i="1"/>
  <c r="R726" i="1"/>
  <c r="T726" i="1"/>
  <c r="U726" i="1"/>
  <c r="I727" i="1"/>
  <c r="L727" i="1"/>
  <c r="N727" i="1"/>
  <c r="O727" i="1"/>
  <c r="R727" i="1"/>
  <c r="T727" i="1"/>
  <c r="U727" i="1"/>
  <c r="I728" i="1"/>
  <c r="L728" i="1"/>
  <c r="N728" i="1"/>
  <c r="O728" i="1"/>
  <c r="R728" i="1"/>
  <c r="T728" i="1"/>
  <c r="U728" i="1"/>
  <c r="I729" i="1"/>
  <c r="L729" i="1"/>
  <c r="N729" i="1"/>
  <c r="O729" i="1"/>
  <c r="R729" i="1"/>
  <c r="T729" i="1"/>
  <c r="U729" i="1"/>
  <c r="I730" i="1"/>
  <c r="L730" i="1"/>
  <c r="N730" i="1"/>
  <c r="O730" i="1"/>
  <c r="R730" i="1"/>
  <c r="T730" i="1"/>
  <c r="U730" i="1"/>
  <c r="I731" i="1"/>
  <c r="L731" i="1"/>
  <c r="N731" i="1"/>
  <c r="O731" i="1"/>
  <c r="R731" i="1"/>
  <c r="T731" i="1"/>
  <c r="U731" i="1"/>
  <c r="I732" i="1"/>
  <c r="L732" i="1"/>
  <c r="N732" i="1"/>
  <c r="O732" i="1"/>
  <c r="R732" i="1"/>
  <c r="T732" i="1"/>
  <c r="U732" i="1"/>
  <c r="I733" i="1"/>
  <c r="L733" i="1"/>
  <c r="N733" i="1"/>
  <c r="O733" i="1"/>
  <c r="R733" i="1"/>
  <c r="T733" i="1"/>
  <c r="U733" i="1"/>
  <c r="I734" i="1"/>
  <c r="L734" i="1"/>
  <c r="N734" i="1"/>
  <c r="O734" i="1"/>
  <c r="R734" i="1"/>
  <c r="T734" i="1"/>
  <c r="U734" i="1"/>
  <c r="I735" i="1"/>
  <c r="L735" i="1"/>
  <c r="N735" i="1"/>
  <c r="O735" i="1"/>
  <c r="R735" i="1"/>
  <c r="T735" i="1"/>
  <c r="U735" i="1"/>
  <c r="I736" i="1"/>
  <c r="L736" i="1"/>
  <c r="N736" i="1"/>
  <c r="O736" i="1"/>
  <c r="R736" i="1"/>
  <c r="T736" i="1"/>
  <c r="U736" i="1"/>
  <c r="I737" i="1"/>
  <c r="L737" i="1"/>
  <c r="N737" i="1"/>
  <c r="O737" i="1"/>
  <c r="R737" i="1"/>
  <c r="T737" i="1"/>
  <c r="U737" i="1"/>
  <c r="I738" i="1"/>
  <c r="L738" i="1"/>
  <c r="N738" i="1"/>
  <c r="O738" i="1"/>
  <c r="R738" i="1"/>
  <c r="T738" i="1"/>
  <c r="U738" i="1"/>
  <c r="I739" i="1"/>
  <c r="L739" i="1"/>
  <c r="N739" i="1"/>
  <c r="O739" i="1"/>
  <c r="R739" i="1"/>
  <c r="T739" i="1"/>
  <c r="U739" i="1"/>
  <c r="I740" i="1"/>
  <c r="L740" i="1"/>
  <c r="N740" i="1"/>
  <c r="O740" i="1"/>
  <c r="R740" i="1"/>
  <c r="T740" i="1"/>
  <c r="U740" i="1"/>
  <c r="I741" i="1"/>
  <c r="L741" i="1"/>
  <c r="N741" i="1"/>
  <c r="O741" i="1"/>
  <c r="R741" i="1"/>
  <c r="T741" i="1"/>
  <c r="U741" i="1"/>
  <c r="I742" i="1"/>
  <c r="L742" i="1"/>
  <c r="N742" i="1"/>
  <c r="O742" i="1"/>
  <c r="R742" i="1"/>
  <c r="T742" i="1"/>
  <c r="U742" i="1"/>
  <c r="I743" i="1"/>
  <c r="L743" i="1"/>
  <c r="N743" i="1"/>
  <c r="O743" i="1"/>
  <c r="R743" i="1"/>
  <c r="T743" i="1"/>
  <c r="U743" i="1"/>
  <c r="I744" i="1"/>
  <c r="L744" i="1"/>
  <c r="N744" i="1"/>
  <c r="O744" i="1"/>
  <c r="R744" i="1"/>
  <c r="T744" i="1"/>
  <c r="U744" i="1"/>
  <c r="I745" i="1"/>
  <c r="L745" i="1"/>
  <c r="N745" i="1"/>
  <c r="O745" i="1"/>
  <c r="R745" i="1"/>
  <c r="T745" i="1"/>
  <c r="U745" i="1"/>
  <c r="I746" i="1"/>
  <c r="L746" i="1"/>
  <c r="N746" i="1"/>
  <c r="O746" i="1"/>
  <c r="R746" i="1"/>
  <c r="T746" i="1"/>
  <c r="U746" i="1"/>
  <c r="I747" i="1"/>
  <c r="L747" i="1"/>
  <c r="N747" i="1"/>
  <c r="O747" i="1"/>
  <c r="R747" i="1"/>
  <c r="T747" i="1"/>
  <c r="U747" i="1"/>
  <c r="I748" i="1"/>
  <c r="L748" i="1"/>
  <c r="N748" i="1"/>
  <c r="O748" i="1"/>
  <c r="R748" i="1"/>
  <c r="T748" i="1"/>
  <c r="U748" i="1"/>
  <c r="I749" i="1"/>
  <c r="L749" i="1"/>
  <c r="N749" i="1"/>
  <c r="O749" i="1"/>
  <c r="R749" i="1"/>
  <c r="T749" i="1"/>
  <c r="U749" i="1"/>
  <c r="I750" i="1"/>
  <c r="L750" i="1"/>
  <c r="N750" i="1"/>
  <c r="O750" i="1"/>
  <c r="R750" i="1"/>
  <c r="T750" i="1"/>
  <c r="U750" i="1"/>
  <c r="I751" i="1"/>
  <c r="L751" i="1"/>
  <c r="N751" i="1"/>
  <c r="O751" i="1"/>
  <c r="R751" i="1"/>
  <c r="T751" i="1"/>
  <c r="U751" i="1"/>
  <c r="I752" i="1"/>
  <c r="L752" i="1"/>
  <c r="N752" i="1"/>
  <c r="O752" i="1"/>
  <c r="R752" i="1"/>
  <c r="T752" i="1"/>
  <c r="U752" i="1"/>
  <c r="I753" i="1"/>
  <c r="L753" i="1"/>
  <c r="N753" i="1"/>
  <c r="O753" i="1"/>
  <c r="R753" i="1"/>
  <c r="T753" i="1"/>
  <c r="U753" i="1"/>
  <c r="I754" i="1"/>
  <c r="L754" i="1"/>
  <c r="N754" i="1"/>
  <c r="O754" i="1"/>
  <c r="R754" i="1"/>
  <c r="T754" i="1"/>
  <c r="U754" i="1"/>
  <c r="I755" i="1"/>
  <c r="L755" i="1"/>
  <c r="N755" i="1"/>
  <c r="O755" i="1"/>
  <c r="R755" i="1"/>
  <c r="T755" i="1"/>
  <c r="U755" i="1"/>
  <c r="I756" i="1"/>
  <c r="L756" i="1"/>
  <c r="N756" i="1"/>
  <c r="O756" i="1"/>
  <c r="R756" i="1"/>
  <c r="T756" i="1"/>
  <c r="U756" i="1"/>
  <c r="I757" i="1"/>
  <c r="L757" i="1"/>
  <c r="N757" i="1"/>
  <c r="O757" i="1"/>
  <c r="R757" i="1"/>
  <c r="T757" i="1"/>
  <c r="U757" i="1"/>
  <c r="I758" i="1"/>
  <c r="L758" i="1"/>
  <c r="N758" i="1"/>
  <c r="O758" i="1"/>
  <c r="R758" i="1"/>
  <c r="T758" i="1"/>
  <c r="U758" i="1"/>
  <c r="I759" i="1"/>
  <c r="L759" i="1"/>
  <c r="N759" i="1"/>
  <c r="O759" i="1"/>
  <c r="R759" i="1"/>
  <c r="T759" i="1"/>
  <c r="U759" i="1"/>
  <c r="I760" i="1"/>
  <c r="L760" i="1"/>
  <c r="N760" i="1"/>
  <c r="O760" i="1"/>
  <c r="R760" i="1"/>
  <c r="T760" i="1"/>
  <c r="U760" i="1"/>
  <c r="I761" i="1"/>
  <c r="L761" i="1"/>
  <c r="N761" i="1"/>
  <c r="O761" i="1"/>
  <c r="R761" i="1"/>
  <c r="T761" i="1"/>
  <c r="U761" i="1"/>
  <c r="I762" i="1"/>
  <c r="L762" i="1"/>
  <c r="N762" i="1"/>
  <c r="O762" i="1"/>
  <c r="R762" i="1"/>
  <c r="T762" i="1"/>
  <c r="U762" i="1"/>
  <c r="I763" i="1"/>
  <c r="L763" i="1"/>
  <c r="N763" i="1"/>
  <c r="O763" i="1"/>
  <c r="R763" i="1"/>
  <c r="T763" i="1"/>
  <c r="U763" i="1"/>
  <c r="I764" i="1"/>
  <c r="L764" i="1"/>
  <c r="N764" i="1"/>
  <c r="O764" i="1"/>
  <c r="R764" i="1"/>
  <c r="T764" i="1"/>
  <c r="U764" i="1"/>
  <c r="I765" i="1"/>
  <c r="L765" i="1"/>
  <c r="N765" i="1"/>
  <c r="O765" i="1"/>
  <c r="R765" i="1"/>
  <c r="T765" i="1"/>
  <c r="U765" i="1"/>
  <c r="I766" i="1"/>
  <c r="L766" i="1"/>
  <c r="N766" i="1"/>
  <c r="O766" i="1"/>
  <c r="R766" i="1"/>
  <c r="T766" i="1"/>
  <c r="U766" i="1"/>
  <c r="I767" i="1"/>
  <c r="L767" i="1"/>
  <c r="N767" i="1"/>
  <c r="O767" i="1"/>
  <c r="R767" i="1"/>
  <c r="T767" i="1"/>
  <c r="U767" i="1"/>
  <c r="I768" i="1"/>
  <c r="L768" i="1"/>
  <c r="N768" i="1"/>
  <c r="O768" i="1"/>
  <c r="R768" i="1"/>
  <c r="T768" i="1"/>
  <c r="U768" i="1"/>
  <c r="I769" i="1"/>
  <c r="L769" i="1"/>
  <c r="N769" i="1"/>
  <c r="O769" i="1"/>
  <c r="R769" i="1"/>
  <c r="T769" i="1"/>
  <c r="U769" i="1"/>
  <c r="I770" i="1"/>
  <c r="L770" i="1"/>
  <c r="N770" i="1"/>
  <c r="O770" i="1"/>
  <c r="R770" i="1"/>
  <c r="T770" i="1"/>
  <c r="U770" i="1"/>
  <c r="I771" i="1"/>
  <c r="L771" i="1"/>
  <c r="N771" i="1"/>
  <c r="O771" i="1"/>
  <c r="R771" i="1"/>
  <c r="T771" i="1"/>
  <c r="U771" i="1"/>
  <c r="I772" i="1"/>
  <c r="L772" i="1"/>
  <c r="N772" i="1"/>
  <c r="O772" i="1"/>
  <c r="R772" i="1"/>
  <c r="T772" i="1"/>
  <c r="U772" i="1"/>
  <c r="I773" i="1"/>
  <c r="L773" i="1"/>
  <c r="N773" i="1"/>
  <c r="O773" i="1"/>
  <c r="R773" i="1"/>
  <c r="T773" i="1"/>
  <c r="U773" i="1"/>
  <c r="I774" i="1"/>
  <c r="L774" i="1"/>
  <c r="N774" i="1"/>
  <c r="O774" i="1"/>
  <c r="R774" i="1"/>
  <c r="T774" i="1"/>
  <c r="U774" i="1"/>
  <c r="I775" i="1"/>
  <c r="L775" i="1"/>
  <c r="N775" i="1"/>
  <c r="O775" i="1"/>
  <c r="R775" i="1"/>
  <c r="T775" i="1"/>
  <c r="U775" i="1"/>
  <c r="I776" i="1"/>
  <c r="L776" i="1"/>
  <c r="N776" i="1"/>
  <c r="O776" i="1"/>
  <c r="R776" i="1"/>
  <c r="T776" i="1"/>
  <c r="U776" i="1"/>
  <c r="I777" i="1"/>
  <c r="L777" i="1"/>
  <c r="N777" i="1"/>
  <c r="O777" i="1"/>
  <c r="R777" i="1"/>
  <c r="T777" i="1"/>
  <c r="U777" i="1"/>
  <c r="I778" i="1"/>
  <c r="L778" i="1"/>
  <c r="N778" i="1"/>
  <c r="O778" i="1"/>
  <c r="R778" i="1"/>
  <c r="T778" i="1"/>
  <c r="U778" i="1"/>
  <c r="I779" i="1"/>
  <c r="L779" i="1"/>
  <c r="N779" i="1"/>
  <c r="O779" i="1"/>
  <c r="R779" i="1"/>
  <c r="T779" i="1"/>
  <c r="U779" i="1"/>
  <c r="I780" i="1"/>
  <c r="L780" i="1"/>
  <c r="N780" i="1"/>
  <c r="O780" i="1"/>
  <c r="R780" i="1"/>
  <c r="T780" i="1"/>
  <c r="U780" i="1"/>
  <c r="I781" i="1"/>
  <c r="L781" i="1"/>
  <c r="N781" i="1"/>
  <c r="O781" i="1"/>
  <c r="R781" i="1"/>
  <c r="T781" i="1"/>
  <c r="U781" i="1"/>
  <c r="I782" i="1"/>
  <c r="L782" i="1"/>
  <c r="N782" i="1"/>
  <c r="O782" i="1"/>
  <c r="R782" i="1"/>
  <c r="T782" i="1"/>
  <c r="U782" i="1"/>
  <c r="I783" i="1"/>
  <c r="L783" i="1"/>
  <c r="N783" i="1"/>
  <c r="O783" i="1"/>
  <c r="R783" i="1"/>
  <c r="T783" i="1"/>
  <c r="U783" i="1"/>
  <c r="I784" i="1"/>
  <c r="L784" i="1"/>
  <c r="N784" i="1"/>
  <c r="O784" i="1"/>
  <c r="R784" i="1"/>
  <c r="T784" i="1"/>
  <c r="U784" i="1"/>
  <c r="I785" i="1"/>
  <c r="L785" i="1"/>
  <c r="N785" i="1"/>
  <c r="O785" i="1"/>
  <c r="R785" i="1"/>
  <c r="T785" i="1"/>
  <c r="U785" i="1"/>
  <c r="I786" i="1"/>
  <c r="L786" i="1"/>
  <c r="N786" i="1"/>
  <c r="O786" i="1"/>
  <c r="R786" i="1"/>
  <c r="T786" i="1"/>
  <c r="U786" i="1"/>
  <c r="I787" i="1"/>
  <c r="L787" i="1"/>
  <c r="N787" i="1"/>
  <c r="O787" i="1"/>
  <c r="R787" i="1"/>
  <c r="T787" i="1"/>
  <c r="U787" i="1"/>
  <c r="I788" i="1"/>
  <c r="L788" i="1"/>
  <c r="N788" i="1"/>
  <c r="O788" i="1"/>
  <c r="R788" i="1"/>
  <c r="T788" i="1"/>
  <c r="U788" i="1"/>
  <c r="I789" i="1"/>
  <c r="L789" i="1"/>
  <c r="N789" i="1"/>
  <c r="O789" i="1"/>
  <c r="R789" i="1"/>
  <c r="T789" i="1"/>
  <c r="U789" i="1"/>
  <c r="I790" i="1"/>
  <c r="L790" i="1"/>
  <c r="N790" i="1"/>
  <c r="O790" i="1"/>
  <c r="R790" i="1"/>
  <c r="T790" i="1"/>
  <c r="U790" i="1"/>
  <c r="I791" i="1"/>
  <c r="L791" i="1"/>
  <c r="N791" i="1"/>
  <c r="O791" i="1"/>
  <c r="R791" i="1"/>
  <c r="T791" i="1"/>
  <c r="U791" i="1"/>
  <c r="I792" i="1"/>
  <c r="L792" i="1"/>
  <c r="N792" i="1"/>
  <c r="O792" i="1"/>
  <c r="R792" i="1"/>
  <c r="T792" i="1"/>
  <c r="U792" i="1"/>
  <c r="I793" i="1"/>
  <c r="L793" i="1"/>
  <c r="N793" i="1"/>
  <c r="O793" i="1"/>
  <c r="R793" i="1"/>
  <c r="T793" i="1"/>
  <c r="U793" i="1"/>
  <c r="I794" i="1"/>
  <c r="L794" i="1"/>
  <c r="N794" i="1"/>
  <c r="O794" i="1"/>
  <c r="R794" i="1"/>
  <c r="T794" i="1"/>
  <c r="U794" i="1"/>
  <c r="I795" i="1"/>
  <c r="L795" i="1"/>
  <c r="N795" i="1"/>
  <c r="O795" i="1"/>
  <c r="R795" i="1"/>
  <c r="T795" i="1"/>
  <c r="U795" i="1"/>
  <c r="I796" i="1"/>
  <c r="L796" i="1"/>
  <c r="N796" i="1"/>
  <c r="O796" i="1"/>
  <c r="R796" i="1"/>
  <c r="T796" i="1"/>
  <c r="U796" i="1"/>
  <c r="I797" i="1"/>
  <c r="L797" i="1"/>
  <c r="N797" i="1"/>
  <c r="O797" i="1"/>
  <c r="R797" i="1"/>
  <c r="T797" i="1"/>
  <c r="U797" i="1"/>
  <c r="I798" i="1"/>
  <c r="L798" i="1"/>
  <c r="N798" i="1"/>
  <c r="O798" i="1"/>
  <c r="R798" i="1"/>
  <c r="T798" i="1"/>
  <c r="U798" i="1"/>
  <c r="I799" i="1"/>
  <c r="L799" i="1"/>
  <c r="N799" i="1"/>
  <c r="O799" i="1"/>
  <c r="R799" i="1"/>
  <c r="T799" i="1"/>
  <c r="U799" i="1"/>
  <c r="I800" i="1"/>
  <c r="L800" i="1"/>
  <c r="N800" i="1"/>
  <c r="O800" i="1"/>
  <c r="R800" i="1"/>
  <c r="T800" i="1"/>
  <c r="U800" i="1"/>
  <c r="I801" i="1"/>
  <c r="L801" i="1"/>
  <c r="N801" i="1"/>
  <c r="O801" i="1"/>
  <c r="R801" i="1"/>
  <c r="T801" i="1"/>
  <c r="U801" i="1"/>
  <c r="I802" i="1"/>
  <c r="L802" i="1"/>
  <c r="N802" i="1"/>
  <c r="O802" i="1"/>
  <c r="R802" i="1"/>
  <c r="T802" i="1"/>
  <c r="U802" i="1"/>
  <c r="I803" i="1"/>
  <c r="L803" i="1"/>
  <c r="N803" i="1"/>
  <c r="O803" i="1"/>
  <c r="R803" i="1"/>
  <c r="T803" i="1"/>
  <c r="U803" i="1"/>
  <c r="I804" i="1"/>
  <c r="L804" i="1"/>
  <c r="N804" i="1"/>
  <c r="O804" i="1"/>
  <c r="R804" i="1"/>
  <c r="T804" i="1"/>
  <c r="U804" i="1"/>
  <c r="I805" i="1"/>
  <c r="L805" i="1"/>
  <c r="N805" i="1"/>
  <c r="O805" i="1"/>
  <c r="R805" i="1"/>
  <c r="T805" i="1"/>
  <c r="U805" i="1"/>
  <c r="I806" i="1"/>
  <c r="L806" i="1"/>
  <c r="N806" i="1"/>
  <c r="O806" i="1"/>
  <c r="R806" i="1"/>
  <c r="T806" i="1"/>
  <c r="U806" i="1"/>
  <c r="I807" i="1"/>
  <c r="L807" i="1"/>
  <c r="N807" i="1"/>
  <c r="O807" i="1"/>
  <c r="R807" i="1"/>
  <c r="T807" i="1"/>
  <c r="U807" i="1"/>
  <c r="I808" i="1"/>
  <c r="L808" i="1"/>
  <c r="N808" i="1"/>
  <c r="O808" i="1"/>
  <c r="R808" i="1"/>
  <c r="T808" i="1"/>
  <c r="U808" i="1"/>
  <c r="I809" i="1"/>
  <c r="L809" i="1"/>
  <c r="N809" i="1"/>
  <c r="O809" i="1"/>
  <c r="R809" i="1"/>
  <c r="T809" i="1"/>
  <c r="U809" i="1"/>
  <c r="I810" i="1"/>
  <c r="L810" i="1"/>
  <c r="N810" i="1"/>
  <c r="O810" i="1"/>
  <c r="R810" i="1"/>
  <c r="T810" i="1"/>
  <c r="U810" i="1"/>
  <c r="I811" i="1"/>
  <c r="L811" i="1"/>
  <c r="N811" i="1"/>
  <c r="O811" i="1"/>
  <c r="R811" i="1"/>
  <c r="T811" i="1"/>
  <c r="U811" i="1"/>
  <c r="I812" i="1"/>
  <c r="L812" i="1"/>
  <c r="N812" i="1"/>
  <c r="O812" i="1"/>
  <c r="R812" i="1"/>
  <c r="T812" i="1"/>
  <c r="U812" i="1"/>
  <c r="I813" i="1"/>
  <c r="L813" i="1"/>
  <c r="N813" i="1"/>
  <c r="O813" i="1"/>
  <c r="R813" i="1"/>
  <c r="T813" i="1"/>
  <c r="U813" i="1"/>
  <c r="I814" i="1"/>
  <c r="L814" i="1"/>
  <c r="N814" i="1"/>
  <c r="O814" i="1"/>
  <c r="R814" i="1"/>
  <c r="T814" i="1"/>
  <c r="U814" i="1"/>
  <c r="I815" i="1"/>
  <c r="L815" i="1"/>
  <c r="N815" i="1"/>
  <c r="O815" i="1"/>
  <c r="R815" i="1"/>
  <c r="T815" i="1"/>
  <c r="U815" i="1"/>
  <c r="I816" i="1"/>
  <c r="L816" i="1"/>
  <c r="N816" i="1"/>
  <c r="O816" i="1"/>
  <c r="R816" i="1"/>
  <c r="T816" i="1"/>
  <c r="U816" i="1"/>
  <c r="I817" i="1"/>
  <c r="L817" i="1"/>
  <c r="N817" i="1"/>
  <c r="O817" i="1"/>
  <c r="R817" i="1"/>
  <c r="T817" i="1"/>
  <c r="U817" i="1"/>
  <c r="I818" i="1"/>
  <c r="L818" i="1"/>
  <c r="N818" i="1"/>
  <c r="O818" i="1"/>
  <c r="R818" i="1"/>
  <c r="T818" i="1"/>
  <c r="U818" i="1"/>
  <c r="I819" i="1"/>
  <c r="L819" i="1"/>
  <c r="N819" i="1"/>
  <c r="O819" i="1"/>
  <c r="R819" i="1"/>
  <c r="T819" i="1"/>
  <c r="U819" i="1"/>
  <c r="I820" i="1"/>
  <c r="L820" i="1"/>
  <c r="N820" i="1"/>
  <c r="O820" i="1"/>
  <c r="R820" i="1"/>
  <c r="T820" i="1"/>
  <c r="U820" i="1"/>
  <c r="I821" i="1"/>
  <c r="L821" i="1"/>
  <c r="N821" i="1"/>
  <c r="O821" i="1"/>
  <c r="R821" i="1"/>
  <c r="T821" i="1"/>
  <c r="U821" i="1"/>
  <c r="I822" i="1"/>
  <c r="L822" i="1"/>
  <c r="N822" i="1"/>
  <c r="O822" i="1"/>
  <c r="R822" i="1"/>
  <c r="T822" i="1"/>
  <c r="U822" i="1"/>
  <c r="I823" i="1"/>
  <c r="L823" i="1"/>
  <c r="N823" i="1"/>
  <c r="O823" i="1"/>
  <c r="R823" i="1"/>
  <c r="T823" i="1"/>
  <c r="U823" i="1"/>
  <c r="I824" i="1"/>
  <c r="L824" i="1"/>
  <c r="N824" i="1"/>
  <c r="O824" i="1"/>
  <c r="R824" i="1"/>
  <c r="T824" i="1"/>
  <c r="U824" i="1"/>
  <c r="I825" i="1"/>
  <c r="L825" i="1"/>
  <c r="N825" i="1"/>
  <c r="O825" i="1"/>
  <c r="R825" i="1"/>
  <c r="T825" i="1"/>
  <c r="U825" i="1"/>
  <c r="I826" i="1"/>
  <c r="L826" i="1"/>
  <c r="N826" i="1"/>
  <c r="O826" i="1"/>
  <c r="R826" i="1"/>
  <c r="T826" i="1"/>
  <c r="U826" i="1"/>
  <c r="I827" i="1"/>
  <c r="L827" i="1"/>
  <c r="N827" i="1"/>
  <c r="O827" i="1"/>
  <c r="R827" i="1"/>
  <c r="T827" i="1"/>
  <c r="U827" i="1"/>
  <c r="I828" i="1"/>
  <c r="L828" i="1"/>
  <c r="N828" i="1"/>
  <c r="O828" i="1"/>
  <c r="R828" i="1"/>
  <c r="T828" i="1"/>
  <c r="U828" i="1"/>
  <c r="I829" i="1"/>
  <c r="L829" i="1"/>
  <c r="N829" i="1"/>
  <c r="O829" i="1"/>
  <c r="R829" i="1"/>
  <c r="T829" i="1"/>
  <c r="U829" i="1"/>
  <c r="I830" i="1"/>
  <c r="L830" i="1"/>
  <c r="N830" i="1"/>
  <c r="O830" i="1"/>
  <c r="R830" i="1"/>
  <c r="T830" i="1"/>
  <c r="U830" i="1"/>
  <c r="I831" i="1"/>
  <c r="L831" i="1"/>
  <c r="N831" i="1"/>
  <c r="O831" i="1"/>
  <c r="R831" i="1"/>
  <c r="T831" i="1"/>
  <c r="U831" i="1"/>
  <c r="I832" i="1"/>
  <c r="L832" i="1"/>
  <c r="N832" i="1"/>
  <c r="O832" i="1"/>
  <c r="R832" i="1"/>
  <c r="T832" i="1"/>
  <c r="U832" i="1"/>
  <c r="I833" i="1"/>
  <c r="L833" i="1"/>
  <c r="N833" i="1"/>
  <c r="O833" i="1"/>
  <c r="R833" i="1"/>
  <c r="T833" i="1"/>
  <c r="U833" i="1"/>
  <c r="I834" i="1"/>
  <c r="L834" i="1"/>
  <c r="N834" i="1"/>
  <c r="O834" i="1"/>
  <c r="R834" i="1"/>
  <c r="T834" i="1"/>
  <c r="U834" i="1"/>
  <c r="I835" i="1"/>
  <c r="L835" i="1"/>
  <c r="N835" i="1"/>
  <c r="O835" i="1"/>
  <c r="R835" i="1"/>
  <c r="T835" i="1"/>
  <c r="U835" i="1"/>
  <c r="I836" i="1"/>
  <c r="L836" i="1"/>
  <c r="N836" i="1"/>
  <c r="O836" i="1"/>
  <c r="R836" i="1"/>
  <c r="T836" i="1"/>
  <c r="U836" i="1"/>
  <c r="I837" i="1"/>
  <c r="L837" i="1"/>
  <c r="N837" i="1"/>
  <c r="O837" i="1"/>
  <c r="R837" i="1"/>
  <c r="T837" i="1"/>
  <c r="U837" i="1"/>
  <c r="I838" i="1"/>
  <c r="L838" i="1"/>
  <c r="N838" i="1"/>
  <c r="O838" i="1"/>
  <c r="R838" i="1"/>
  <c r="T838" i="1"/>
  <c r="U838" i="1"/>
  <c r="I839" i="1"/>
  <c r="L839" i="1"/>
  <c r="N839" i="1"/>
  <c r="O839" i="1"/>
  <c r="R839" i="1"/>
  <c r="T839" i="1"/>
  <c r="U839" i="1"/>
  <c r="I840" i="1"/>
  <c r="L840" i="1"/>
  <c r="N840" i="1"/>
  <c r="O840" i="1"/>
  <c r="R840" i="1"/>
  <c r="T840" i="1"/>
  <c r="U840" i="1"/>
  <c r="I841" i="1"/>
  <c r="L841" i="1"/>
  <c r="N841" i="1"/>
  <c r="O841" i="1"/>
  <c r="R841" i="1"/>
  <c r="T841" i="1"/>
  <c r="U841" i="1"/>
  <c r="I842" i="1"/>
  <c r="L842" i="1"/>
  <c r="N842" i="1"/>
  <c r="O842" i="1"/>
  <c r="R842" i="1"/>
  <c r="T842" i="1"/>
  <c r="U842" i="1"/>
  <c r="I843" i="1"/>
  <c r="L843" i="1"/>
  <c r="N843" i="1"/>
  <c r="O843" i="1"/>
  <c r="R843" i="1"/>
  <c r="T843" i="1"/>
  <c r="U843" i="1"/>
  <c r="I844" i="1"/>
  <c r="L844" i="1"/>
  <c r="N844" i="1"/>
  <c r="O844" i="1"/>
  <c r="R844" i="1"/>
  <c r="T844" i="1"/>
  <c r="U844" i="1"/>
  <c r="I845" i="1"/>
  <c r="L845" i="1"/>
  <c r="N845" i="1"/>
  <c r="O845" i="1"/>
  <c r="R845" i="1"/>
  <c r="T845" i="1"/>
  <c r="U845" i="1"/>
  <c r="I846" i="1"/>
  <c r="L846" i="1"/>
  <c r="N846" i="1"/>
  <c r="O846" i="1"/>
  <c r="R846" i="1"/>
  <c r="T846" i="1"/>
  <c r="U846" i="1"/>
  <c r="I847" i="1"/>
  <c r="L847" i="1"/>
  <c r="N847" i="1"/>
  <c r="O847" i="1"/>
  <c r="R847" i="1"/>
  <c r="T847" i="1"/>
  <c r="U847" i="1"/>
  <c r="I848" i="1"/>
  <c r="L848" i="1"/>
  <c r="N848" i="1"/>
  <c r="O848" i="1"/>
  <c r="R848" i="1"/>
  <c r="T848" i="1"/>
  <c r="U848" i="1"/>
  <c r="I849" i="1"/>
  <c r="L849" i="1"/>
  <c r="N849" i="1"/>
  <c r="O849" i="1"/>
  <c r="R849" i="1"/>
  <c r="T849" i="1"/>
  <c r="U849" i="1"/>
  <c r="I850" i="1"/>
  <c r="L850" i="1"/>
  <c r="N850" i="1"/>
  <c r="O850" i="1"/>
  <c r="R850" i="1"/>
  <c r="T850" i="1"/>
  <c r="U850" i="1"/>
  <c r="I851" i="1"/>
  <c r="L851" i="1"/>
  <c r="N851" i="1"/>
  <c r="O851" i="1"/>
  <c r="R851" i="1"/>
  <c r="T851" i="1"/>
  <c r="U851" i="1"/>
  <c r="I852" i="1"/>
  <c r="L852" i="1"/>
  <c r="N852" i="1"/>
  <c r="O852" i="1"/>
  <c r="R852" i="1"/>
  <c r="T852" i="1"/>
  <c r="U852" i="1"/>
  <c r="I853" i="1"/>
  <c r="L853" i="1"/>
  <c r="N853" i="1"/>
  <c r="O853" i="1"/>
  <c r="R853" i="1"/>
  <c r="T853" i="1"/>
  <c r="U853" i="1"/>
  <c r="I854" i="1"/>
  <c r="L854" i="1"/>
  <c r="N854" i="1"/>
  <c r="O854" i="1"/>
  <c r="R854" i="1"/>
  <c r="T854" i="1"/>
  <c r="U854" i="1"/>
  <c r="I855" i="1"/>
  <c r="L855" i="1"/>
  <c r="N855" i="1"/>
  <c r="O855" i="1"/>
  <c r="R855" i="1"/>
  <c r="T855" i="1"/>
  <c r="U855" i="1"/>
  <c r="I856" i="1"/>
  <c r="L856" i="1"/>
  <c r="N856" i="1"/>
  <c r="O856" i="1"/>
  <c r="R856" i="1"/>
  <c r="T856" i="1"/>
  <c r="U856" i="1"/>
  <c r="I857" i="1"/>
  <c r="L857" i="1"/>
  <c r="N857" i="1"/>
  <c r="O857" i="1"/>
  <c r="R857" i="1"/>
  <c r="T857" i="1"/>
  <c r="U857" i="1"/>
  <c r="I858" i="1"/>
  <c r="L858" i="1"/>
  <c r="N858" i="1"/>
  <c r="O858" i="1"/>
  <c r="R858" i="1"/>
  <c r="T858" i="1"/>
  <c r="U858" i="1"/>
  <c r="I859" i="1"/>
  <c r="L859" i="1"/>
  <c r="N859" i="1"/>
  <c r="O859" i="1"/>
  <c r="R859" i="1"/>
  <c r="T859" i="1"/>
  <c r="U859" i="1"/>
  <c r="I860" i="1"/>
  <c r="L860" i="1"/>
  <c r="N860" i="1"/>
  <c r="O860" i="1"/>
  <c r="R860" i="1"/>
  <c r="T860" i="1"/>
  <c r="U860" i="1"/>
  <c r="I861" i="1"/>
  <c r="L861" i="1"/>
  <c r="N861" i="1"/>
  <c r="O861" i="1"/>
  <c r="R861" i="1"/>
  <c r="T861" i="1"/>
  <c r="U861" i="1"/>
  <c r="I862" i="1"/>
  <c r="L862" i="1"/>
  <c r="N862" i="1"/>
  <c r="O862" i="1"/>
  <c r="R862" i="1"/>
  <c r="T862" i="1"/>
  <c r="U862" i="1"/>
  <c r="I863" i="1"/>
  <c r="L863" i="1"/>
  <c r="N863" i="1"/>
  <c r="O863" i="1"/>
  <c r="R863" i="1"/>
  <c r="T863" i="1"/>
  <c r="U863" i="1"/>
  <c r="T383" i="1"/>
  <c r="U383" i="1"/>
  <c r="R383" i="1"/>
  <c r="N383" i="1"/>
  <c r="O383" i="1"/>
  <c r="I383" i="1"/>
  <c r="L383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59" i="1"/>
  <c r="U259" i="1"/>
  <c r="T260" i="1"/>
  <c r="U260" i="1"/>
  <c r="T261" i="1"/>
  <c r="U261" i="1"/>
  <c r="T262" i="1"/>
  <c r="U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T315" i="1"/>
  <c r="U315" i="1"/>
  <c r="T316" i="1"/>
  <c r="U316" i="1"/>
  <c r="T317" i="1"/>
  <c r="U317" i="1"/>
  <c r="T318" i="1"/>
  <c r="U318" i="1"/>
  <c r="T319" i="1"/>
  <c r="U319" i="1"/>
  <c r="T320" i="1"/>
  <c r="U320" i="1"/>
  <c r="T321" i="1"/>
  <c r="U321" i="1"/>
  <c r="T322" i="1"/>
  <c r="U322" i="1"/>
  <c r="T323" i="1"/>
  <c r="U323" i="1"/>
  <c r="T324" i="1"/>
  <c r="U324" i="1"/>
  <c r="T325" i="1"/>
  <c r="U325" i="1"/>
  <c r="T326" i="1"/>
  <c r="U326" i="1"/>
  <c r="T327" i="1"/>
  <c r="U327" i="1"/>
  <c r="T328" i="1"/>
  <c r="U328" i="1"/>
  <c r="T329" i="1"/>
  <c r="U329" i="1"/>
  <c r="T330" i="1"/>
  <c r="U330" i="1"/>
  <c r="T331" i="1"/>
  <c r="U331" i="1"/>
  <c r="T332" i="1"/>
  <c r="U332" i="1"/>
  <c r="T333" i="1"/>
  <c r="U333" i="1"/>
  <c r="T334" i="1"/>
  <c r="U334" i="1"/>
  <c r="T335" i="1"/>
  <c r="U335" i="1"/>
  <c r="T336" i="1"/>
  <c r="U336" i="1"/>
  <c r="T337" i="1"/>
  <c r="U337" i="1"/>
  <c r="T338" i="1"/>
  <c r="U338" i="1"/>
  <c r="T339" i="1"/>
  <c r="U339" i="1"/>
  <c r="T340" i="1"/>
  <c r="U340" i="1"/>
  <c r="T341" i="1"/>
  <c r="U341" i="1"/>
  <c r="T342" i="1"/>
  <c r="U342" i="1"/>
  <c r="T343" i="1"/>
  <c r="U343" i="1"/>
  <c r="T344" i="1"/>
  <c r="U344" i="1"/>
  <c r="T345" i="1"/>
  <c r="U345" i="1"/>
  <c r="T346" i="1"/>
  <c r="U346" i="1"/>
  <c r="T347" i="1"/>
  <c r="U347" i="1"/>
  <c r="T348" i="1"/>
  <c r="U348" i="1"/>
  <c r="T349" i="1"/>
  <c r="U349" i="1"/>
  <c r="T350" i="1"/>
  <c r="U350" i="1"/>
  <c r="T351" i="1"/>
  <c r="U351" i="1"/>
  <c r="T352" i="1"/>
  <c r="U352" i="1"/>
  <c r="T353" i="1"/>
  <c r="U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6" i="1"/>
  <c r="U366" i="1"/>
  <c r="T367" i="1"/>
  <c r="U367" i="1"/>
  <c r="T368" i="1"/>
  <c r="U368" i="1"/>
  <c r="T369" i="1"/>
  <c r="U369" i="1"/>
  <c r="T370" i="1"/>
  <c r="U370" i="1"/>
  <c r="T371" i="1"/>
  <c r="U371" i="1"/>
  <c r="T372" i="1"/>
  <c r="U372" i="1"/>
  <c r="T373" i="1"/>
  <c r="U373" i="1"/>
  <c r="T374" i="1"/>
  <c r="U374" i="1"/>
  <c r="T375" i="1"/>
  <c r="U375" i="1"/>
  <c r="T376" i="1"/>
  <c r="U376" i="1"/>
  <c r="T377" i="1"/>
  <c r="U377" i="1"/>
  <c r="T378" i="1"/>
  <c r="U378" i="1"/>
  <c r="T379" i="1"/>
  <c r="U379" i="1"/>
  <c r="T380" i="1"/>
  <c r="U380" i="1"/>
  <c r="T381" i="1"/>
  <c r="U381" i="1"/>
  <c r="T382" i="1"/>
  <c r="U382" i="1"/>
  <c r="T384" i="1"/>
  <c r="U384" i="1"/>
  <c r="T385" i="1"/>
  <c r="U385" i="1"/>
  <c r="T386" i="1"/>
  <c r="U386" i="1"/>
  <c r="T387" i="1"/>
  <c r="U387" i="1"/>
  <c r="T388" i="1"/>
  <c r="U388" i="1"/>
  <c r="T389" i="1"/>
  <c r="U389" i="1"/>
  <c r="T390" i="1"/>
  <c r="U390" i="1"/>
  <c r="T391" i="1"/>
  <c r="U391" i="1"/>
  <c r="T392" i="1"/>
  <c r="U392" i="1"/>
  <c r="T393" i="1"/>
  <c r="U393" i="1"/>
  <c r="T394" i="1"/>
  <c r="U394" i="1"/>
  <c r="T395" i="1"/>
  <c r="U395" i="1"/>
  <c r="T396" i="1"/>
  <c r="U396" i="1"/>
  <c r="T397" i="1"/>
  <c r="U397" i="1"/>
  <c r="T398" i="1"/>
  <c r="U398" i="1"/>
  <c r="T399" i="1"/>
  <c r="U399" i="1"/>
  <c r="T400" i="1"/>
  <c r="U400" i="1"/>
  <c r="T401" i="1"/>
  <c r="U401" i="1"/>
  <c r="T402" i="1"/>
  <c r="U402" i="1"/>
  <c r="T403" i="1"/>
  <c r="U403" i="1"/>
  <c r="T404" i="1"/>
  <c r="U404" i="1"/>
  <c r="T405" i="1"/>
  <c r="U405" i="1"/>
  <c r="T406" i="1"/>
  <c r="U406" i="1"/>
  <c r="T407" i="1"/>
  <c r="U407" i="1"/>
  <c r="T408" i="1"/>
  <c r="U408" i="1"/>
  <c r="T409" i="1"/>
  <c r="U409" i="1"/>
  <c r="T410" i="1"/>
  <c r="U410" i="1"/>
  <c r="T411" i="1"/>
  <c r="U411" i="1"/>
  <c r="T412" i="1"/>
  <c r="U412" i="1"/>
  <c r="T413" i="1"/>
  <c r="U413" i="1"/>
  <c r="T414" i="1"/>
  <c r="U414" i="1"/>
  <c r="T415" i="1"/>
  <c r="U415" i="1"/>
  <c r="T416" i="1"/>
  <c r="U416" i="1"/>
  <c r="T417" i="1"/>
  <c r="U417" i="1"/>
  <c r="T418" i="1"/>
  <c r="U418" i="1"/>
  <c r="T419" i="1"/>
  <c r="U419" i="1"/>
  <c r="T420" i="1"/>
  <c r="U420" i="1"/>
  <c r="T421" i="1"/>
  <c r="U421" i="1"/>
  <c r="T422" i="1"/>
  <c r="U422" i="1"/>
  <c r="T423" i="1"/>
  <c r="U423" i="1"/>
  <c r="T424" i="1"/>
  <c r="U424" i="1"/>
  <c r="T425" i="1"/>
  <c r="U425" i="1"/>
  <c r="T426" i="1"/>
  <c r="U426" i="1"/>
  <c r="T427" i="1"/>
  <c r="U427" i="1"/>
  <c r="T428" i="1"/>
  <c r="U428" i="1"/>
  <c r="T429" i="1"/>
  <c r="U429" i="1"/>
  <c r="T430" i="1"/>
  <c r="U430" i="1"/>
  <c r="T431" i="1"/>
  <c r="U431" i="1"/>
  <c r="T432" i="1"/>
  <c r="U432" i="1"/>
  <c r="T433" i="1"/>
  <c r="U433" i="1"/>
  <c r="T434" i="1"/>
  <c r="U434" i="1"/>
  <c r="T435" i="1"/>
  <c r="U435" i="1"/>
  <c r="T436" i="1"/>
  <c r="U436" i="1"/>
  <c r="T437" i="1"/>
  <c r="U437" i="1"/>
  <c r="T438" i="1"/>
  <c r="U438" i="1"/>
  <c r="T439" i="1"/>
  <c r="U439" i="1"/>
  <c r="T440" i="1"/>
  <c r="U440" i="1"/>
  <c r="T441" i="1"/>
  <c r="U441" i="1"/>
  <c r="T442" i="1"/>
  <c r="U442" i="1"/>
  <c r="T443" i="1"/>
  <c r="U443" i="1"/>
  <c r="T444" i="1"/>
  <c r="U444" i="1"/>
  <c r="T445" i="1"/>
  <c r="U445" i="1"/>
  <c r="T446" i="1"/>
  <c r="U446" i="1"/>
  <c r="T447" i="1"/>
  <c r="U447" i="1"/>
  <c r="T448" i="1"/>
  <c r="U448" i="1"/>
  <c r="T449" i="1"/>
  <c r="U449" i="1"/>
  <c r="T450" i="1"/>
  <c r="U450" i="1"/>
  <c r="T451" i="1"/>
  <c r="U451" i="1"/>
  <c r="T452" i="1"/>
  <c r="U452" i="1"/>
  <c r="T453" i="1"/>
  <c r="U453" i="1"/>
  <c r="T454" i="1"/>
  <c r="U454" i="1"/>
  <c r="T455" i="1"/>
  <c r="U455" i="1"/>
  <c r="T456" i="1"/>
  <c r="U456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7" i="1"/>
  <c r="U477" i="1"/>
  <c r="T478" i="1"/>
  <c r="U478" i="1"/>
  <c r="T479" i="1"/>
  <c r="U479" i="1"/>
  <c r="T480" i="1"/>
  <c r="U480" i="1"/>
  <c r="T481" i="1"/>
  <c r="U481" i="1"/>
  <c r="T482" i="1"/>
  <c r="U482" i="1"/>
  <c r="T483" i="1"/>
  <c r="U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T491" i="1"/>
  <c r="U491" i="1"/>
  <c r="T492" i="1"/>
  <c r="U492" i="1"/>
  <c r="T493" i="1"/>
  <c r="U493" i="1"/>
  <c r="T494" i="1"/>
  <c r="U494" i="1"/>
  <c r="T495" i="1"/>
  <c r="U495" i="1"/>
  <c r="T496" i="1"/>
  <c r="U496" i="1"/>
  <c r="T497" i="1"/>
  <c r="U497" i="1"/>
  <c r="T498" i="1"/>
  <c r="U498" i="1"/>
  <c r="T499" i="1"/>
  <c r="U499" i="1"/>
  <c r="T500" i="1"/>
  <c r="U500" i="1"/>
  <c r="T501" i="1"/>
  <c r="U501" i="1"/>
  <c r="T502" i="1"/>
  <c r="U502" i="1"/>
  <c r="T503" i="1"/>
  <c r="U503" i="1"/>
  <c r="T504" i="1"/>
  <c r="U504" i="1"/>
  <c r="T505" i="1"/>
  <c r="U505" i="1"/>
  <c r="T506" i="1"/>
  <c r="U506" i="1"/>
  <c r="T507" i="1"/>
  <c r="U507" i="1"/>
  <c r="T508" i="1"/>
  <c r="U508" i="1"/>
  <c r="T509" i="1"/>
  <c r="U509" i="1"/>
  <c r="T510" i="1"/>
  <c r="U510" i="1"/>
  <c r="T511" i="1"/>
  <c r="U511" i="1"/>
  <c r="T512" i="1"/>
  <c r="U512" i="1"/>
  <c r="T513" i="1"/>
  <c r="U513" i="1"/>
  <c r="T514" i="1"/>
  <c r="U514" i="1"/>
  <c r="T515" i="1"/>
  <c r="U515" i="1"/>
  <c r="T516" i="1"/>
  <c r="U516" i="1"/>
  <c r="T517" i="1"/>
  <c r="U517" i="1"/>
  <c r="T518" i="1"/>
  <c r="U518" i="1"/>
  <c r="T519" i="1"/>
  <c r="U519" i="1"/>
  <c r="T520" i="1"/>
  <c r="U520" i="1"/>
  <c r="T521" i="1"/>
  <c r="U521" i="1"/>
  <c r="T522" i="1"/>
  <c r="U522" i="1"/>
  <c r="T523" i="1"/>
  <c r="U523" i="1"/>
  <c r="T524" i="1"/>
  <c r="U524" i="1"/>
  <c r="T525" i="1"/>
  <c r="U525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5" i="1"/>
  <c r="U545" i="1"/>
  <c r="T546" i="1"/>
  <c r="U546" i="1"/>
  <c r="T547" i="1"/>
  <c r="U547" i="1"/>
  <c r="T548" i="1"/>
  <c r="U548" i="1"/>
  <c r="T549" i="1"/>
  <c r="U549" i="1"/>
  <c r="T550" i="1"/>
  <c r="U550" i="1"/>
  <c r="T551" i="1"/>
  <c r="U551" i="1"/>
  <c r="T552" i="1"/>
  <c r="U552" i="1"/>
  <c r="T553" i="1"/>
  <c r="U553" i="1"/>
  <c r="T554" i="1"/>
  <c r="U554" i="1"/>
  <c r="T555" i="1"/>
  <c r="U555" i="1"/>
  <c r="T556" i="1"/>
  <c r="U556" i="1"/>
  <c r="T557" i="1"/>
  <c r="U557" i="1"/>
  <c r="T558" i="1"/>
  <c r="U558" i="1"/>
  <c r="T559" i="1"/>
  <c r="U559" i="1"/>
  <c r="T560" i="1"/>
  <c r="U560" i="1"/>
  <c r="T561" i="1"/>
  <c r="U561" i="1"/>
  <c r="T562" i="1"/>
  <c r="U562" i="1"/>
  <c r="T563" i="1"/>
  <c r="U563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T580" i="1"/>
  <c r="U580" i="1"/>
  <c r="T581" i="1"/>
  <c r="U581" i="1"/>
  <c r="T582" i="1"/>
  <c r="U582" i="1"/>
  <c r="T583" i="1"/>
  <c r="U583" i="1"/>
  <c r="T584" i="1"/>
  <c r="U584" i="1"/>
  <c r="T585" i="1"/>
  <c r="U58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428" i="1" l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B9" i="2" l="1"/>
  <c r="U5" i="1" l="1"/>
  <c r="B16" i="2" l="1"/>
  <c r="B17" i="2"/>
  <c r="B18" i="2"/>
  <c r="B19" i="2"/>
  <c r="B20" i="2"/>
  <c r="B21" i="2"/>
  <c r="B22" i="2"/>
  <c r="E8" i="1" l="1"/>
  <c r="E7" i="1"/>
  <c r="T15" i="1" l="1"/>
  <c r="R15" i="1"/>
  <c r="O15" i="1"/>
  <c r="L15" i="1"/>
  <c r="I15" i="1"/>
  <c r="F8" i="1"/>
  <c r="F7" i="1"/>
  <c r="C4" i="2" l="1"/>
  <c r="C3" i="2"/>
  <c r="U15" i="1"/>
  <c r="B40" i="2" l="1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15" i="2"/>
  <c r="B14" i="2"/>
  <c r="B13" i="2"/>
  <c r="B12" i="2"/>
  <c r="B11" i="2"/>
  <c r="V15" i="1" s="1"/>
  <c r="K10" i="1"/>
  <c r="E11" i="4" l="1"/>
  <c r="B8" i="2" s="1"/>
  <c r="E3" i="1" s="1"/>
  <c r="S13" i="1"/>
  <c r="M13" i="1"/>
  <c r="Q13" i="1"/>
  <c r="G13" i="1"/>
  <c r="K13" i="1"/>
  <c r="C8" i="1"/>
  <c r="C7" i="1"/>
  <c r="O5" i="1" l="1"/>
</calcChain>
</file>

<file path=xl/sharedStrings.xml><?xml version="1.0" encoding="utf-8"?>
<sst xmlns="http://schemas.openxmlformats.org/spreadsheetml/2006/main" count="6207" uniqueCount="2437">
  <si>
    <t>WARIANT A - PWR proponuje Wykonawca (Załącznik nr 1 do Zapytania Ofertowego - SOPZ pkt 2.1.1)</t>
  </si>
  <si>
    <t>WARIANT B - Wykonawca wybiera FPS z listy Węzłów OSE (Załącznik nr 1 do Zapytania ofertowego - SOPZ pkt 2.1.3)</t>
  </si>
  <si>
    <t>ID_2017</t>
  </si>
  <si>
    <t>ID_PODMIOT_SZKOŁA
RSPO</t>
  </si>
  <si>
    <t>NR_DOMU</t>
  </si>
  <si>
    <t xml:space="preserve">Abonament miesięczny netto za świadczenie usługi Transmisji Danych (TD) o przepustowości 100Mbps/100Mbps w całym okresie obowiązywania umowy </t>
  </si>
  <si>
    <t>ID FPS wybranego przez Wykonawcę</t>
  </si>
  <si>
    <t>Część</t>
  </si>
  <si>
    <t xml:space="preserve">Zestawienie dostępu na porcie 1 GE dla poziomu Ethernet </t>
  </si>
  <si>
    <t xml:space="preserve">Zestawienie dostępu na porcie 10 GE dla poziomu Ethernet </t>
  </si>
  <si>
    <t>ID PWR</t>
  </si>
  <si>
    <t>Adres: Kod pocztowy, miasto, ulica, nr budynku</t>
  </si>
  <si>
    <t>ID FPS</t>
  </si>
  <si>
    <t>Uwagi</t>
  </si>
  <si>
    <t>Opis</t>
  </si>
  <si>
    <t>Podpis:</t>
  </si>
  <si>
    <t>wartość najmniejsza</t>
  </si>
  <si>
    <t>wartość największa</t>
  </si>
  <si>
    <t>Zestawienie dostępu na porcie 1 GE dla poziomu Ethernet - opłata jednorazowa netto</t>
  </si>
  <si>
    <t>Zestawienie dostępu na porcie 10 GE dla poziomu Ethernet  - opłata jednorazowa netto</t>
  </si>
  <si>
    <t>Abonament miesięczny netto za świadczenie usługi Transmisji Danych (TD) o przepustowości 100Mbps/100Mbps w całym okresie obowiązywania umowy dla Wariantu A</t>
  </si>
  <si>
    <t>Abonament miesięczny netto za świadczenie usługi Transmisji Danych (TD) o przepustowości 100Mbps/100Mbps w całym okresie obowiązywania umowy dla Wariantu B</t>
  </si>
  <si>
    <t>Abonament miesięczny netto za świadczenie usługi Transmisji Danych (TD) o przepustowości 100Mbps/100Mbps w całym okresie obowiązywania umowy dla - różnica pomiędzy Wariantem B i A</t>
  </si>
  <si>
    <t>data gotowości</t>
  </si>
  <si>
    <t>FPS_1</t>
  </si>
  <si>
    <t>FPS_2</t>
  </si>
  <si>
    <t>FPS_3</t>
  </si>
  <si>
    <t>FPS_4</t>
  </si>
  <si>
    <t>FPS_5</t>
  </si>
  <si>
    <t>FPS_6</t>
  </si>
  <si>
    <t>FPS_7</t>
  </si>
  <si>
    <t>FPS_8</t>
  </si>
  <si>
    <t>FPS_9</t>
  </si>
  <si>
    <t>FPS_10</t>
  </si>
  <si>
    <t>FPS_11</t>
  </si>
  <si>
    <t>FPS_12</t>
  </si>
  <si>
    <t>FPS_13</t>
  </si>
  <si>
    <t>FPS_14</t>
  </si>
  <si>
    <t>FPS_15</t>
  </si>
  <si>
    <t>FPS_16</t>
  </si>
  <si>
    <t>FPS_17</t>
  </si>
  <si>
    <t>WARIANT B - Lista FPS będąca listą Węzłów OSE  (lista Węzłów OSE jest wskazana w pkt 6 Załącznika nr 1 do Zapytania ofertowego  - SOPZ)</t>
  </si>
  <si>
    <t>Maksymalna liczba wskazywanych PWR</t>
  </si>
  <si>
    <t>czy błąd?</t>
  </si>
  <si>
    <t>Data gotowości Operatora do przyjęcia Zamówienia
(rrrr-mm-dd)</t>
  </si>
  <si>
    <t>Cena jednostkowa netto</t>
  </si>
  <si>
    <t>Stawka podatku VAT:</t>
  </si>
  <si>
    <t>ID proponowanego przez Wykonawcę PWR</t>
  </si>
  <si>
    <t>Wartość brutto świadczenia Usługi TD przez cały okres 60. miesięcy w Wariancie A</t>
  </si>
  <si>
    <t>Abonament miesięczny netto za świadczenie usługi Transmisji Danych (TD) o przepustowości 100Mbps/100Mbps w całym okresie obowiązywania umowy</t>
  </si>
  <si>
    <t>Abonament miesięczny netto za zwiększenie przepustowości łącza o każde kolejne 50Mbps/50Mbps powyżej 100Mbps/100Mbps dla danej Lokalizacji</t>
  </si>
  <si>
    <t>Wykonawca:</t>
  </si>
  <si>
    <t>(nazwa)</t>
  </si>
  <si>
    <t>(adres)</t>
  </si>
  <si>
    <t>Abonament miesięczny netto za zwiększenie przepustowości łącza o każde kolejne 50Mbps/50Mbps powyżej 100Mbps/100Mbps dla danej Lokalizacji dla Wariantu A</t>
  </si>
  <si>
    <t>Abonament miesięczny netto za zwiększenie przepustowości łącza o każde kolejne 50Mbps/50Mbps powyżej 100Mbps/100Mbps dla danej Lokalizacji dla Wariantu B</t>
  </si>
  <si>
    <t>Jednorazowa opłata instalacyjna za uruchomienie usługi TD na łączu Abonenckim brutto</t>
  </si>
  <si>
    <t>Jednorazowa opłata instalacyjna za uruchomienie usługi TD na łączu Abonenckim netto</t>
  </si>
  <si>
    <t xml:space="preserve">Abonament miesięczny brutto za świadczenie usługi Transmisji Danych (TD) o przepustowości 100Mbps/100Mbps w całym okresie obowiązywania umowy </t>
  </si>
  <si>
    <t>Abonament miesięczny brutto za zwiększenie przepustowości łącza o każde kolejne 50Mbps/50Mbps powyżej 100Mbps/100Mbps dla danej Lokalizacji</t>
  </si>
  <si>
    <t>Abonament miesięczny brutto za świadczenie usługi Transmisji Danych (TD) o przepustowości 100Mbps/100Mbps w całym okresie obowiązywania umowy</t>
  </si>
  <si>
    <t>62-081 Przeźmierowo, Wysogotowo, ul. Wierzbowa 84, Kolokacja INEA, ODF szafa NASK_ODF_3 oraz NASK_ODF_5</t>
  </si>
  <si>
    <t xml:space="preserve">15-351 Białystok, ul. Wiejska 45a, Politechnika Białostocka, Węzeł OSE znajduje się w łączniku pomiędzy budynkami B i C. </t>
  </si>
  <si>
    <t>30-716 Kraków, ul. Albatrosów 16B, Kolokacja TMPL, w obrębie powierzchni  kolokacyjnych w budynku ODF: ODF51004L/3, ODF: ODF51004L/4</t>
  </si>
  <si>
    <t>35-615 Rzeszów, ul. Witolda 6A, Kolokacja TMPL, w obrębie powierzchni  kolokacyjnych w budynku ODF: ODF 58001C/ 21, ODF: ODF 58001C/ 22, ODF: ODF 58001C/ 22</t>
  </si>
  <si>
    <t>54-207 Wrocław, ul. Na Ostatnim Groszu 112a, Kolokacja TMPL, w obrębie powierzchni  kolokacyjnych w budynku ODF46300I/4, ODF46300I/5</t>
  </si>
  <si>
    <t>80-392 Gdańsk, ul. Szczecińska 49, Kolokacja TMPL, w obrębie powierzchni  kolokacyjnych w budynku ODF30990B/23, ODF30990B/24</t>
  </si>
  <si>
    <t>71-069 Szczecin, ul. Europejska 29, Kolokacja TMPL, w obrębie powierzchni  kolokacyjnych w budynku ODF33093A/28, ODF33093A/29</t>
  </si>
  <si>
    <t>91-212 Łódź, ul. Wersalska 50, Kolokacja TMPL, w obrębie powierzchni  kolokacyjnych w budynku ODF29990D/21, ODF29990D/22</t>
  </si>
  <si>
    <t xml:space="preserve">87-100 Toruń, ul. Włocławska 167, Kolokacja EXEA, w obrębie powierzchni  kolokacyjnych w budynku EXEA pom. P17 ODF w szafie P17.105, </t>
  </si>
  <si>
    <t>20-601 Lublin, ul. T. Zana 32a, Kolokacja Safe Center, w obrębie powierzchni  kolokacyjnych w budynku ODF NASK w szafie krosowej 1</t>
  </si>
  <si>
    <t>45-839 Opole, ul. Technologiczna 2, Kolokacja Park Naukowo-Technologiczny w Opolu, w obrębie powierzchni  kolokacyjnych w budynku 96J (1-48J do CPD.03 ; 49-96J do CPD.04)</t>
  </si>
  <si>
    <t>10-062 Olsztyn, ul. Jagiellończyka 26, Kolokacja Sprint, w obrębie powierzchni  kolokacyjnych w budynku ODF_NASK_1, ODF_NASK_2</t>
  </si>
  <si>
    <t>67-100 Nowa Sól, ul. Inżynierska 8, Kolokacja Sinersio Polska, w obrębie powierzchni  kolokacyjnych w budynku BOX_C8_1, BOX_C8_2, BOX_C8_3</t>
  </si>
  <si>
    <t>25-663 Kielce, ul. Karola Olszewskiego 6, Kolokacja Gmina Kielce - Kielecki Park Technologiczny, w obrębie powierzchni  kolokacyjnych w budynku ODF_NASK_1, ODF_NASK_2</t>
  </si>
  <si>
    <t>GML_ID</t>
  </si>
  <si>
    <t>SIMC</t>
  </si>
  <si>
    <t>ULIC</t>
  </si>
  <si>
    <t>X92</t>
  </si>
  <si>
    <t>Y92</t>
  </si>
  <si>
    <t>DOLNOŚLĄSKIE</t>
  </si>
  <si>
    <t>Cena jednostkowa
brutto</t>
  </si>
  <si>
    <t>Miejscowość</t>
  </si>
  <si>
    <t>Ulica</t>
  </si>
  <si>
    <t>Gmina</t>
  </si>
  <si>
    <t>Powiat</t>
  </si>
  <si>
    <t>Wojewodztwo</t>
  </si>
  <si>
    <t>Wartość brutto świadczenia Usługi TD przez cały okres 60. miesięcy w Wariancie B</t>
  </si>
  <si>
    <r>
      <t xml:space="preserve">Wykonawca:
             </t>
    </r>
    <r>
      <rPr>
        <sz val="8"/>
        <color theme="1"/>
        <rFont val="Calibri"/>
        <family val="2"/>
        <charset val="238"/>
        <scheme val="minor"/>
      </rPr>
      <t>(nazwa)</t>
    </r>
  </si>
  <si>
    <t>Potwierdzam poniższą listę proponowanych PWR</t>
  </si>
  <si>
    <t>03-446 Warszawa, ul. 11 listpada 23, Budynek NASK S.A., w obrębie powierzchni  kolokacyjnych w budynku ODF zlokalizowany w MMR1 oraz MMR2</t>
  </si>
  <si>
    <t>00-697 Warszawa, Al. Jerozlimskie 65/79, Budynek LIM, Piętro: +3, Sala B , Szafa krosownicza ROW 0 RACK 5</t>
  </si>
  <si>
    <r>
      <t>Uwaga! Przed wydrukowaniem proszę usunąć błędy w arkuszach oraz za pomocą filtru w komórce</t>
    </r>
    <r>
      <rPr>
        <b/>
        <sz val="9"/>
        <color rgb="FF00B050"/>
        <rFont val="Calibri"/>
        <family val="2"/>
        <charset val="238"/>
        <scheme val="minor"/>
      </rPr>
      <t xml:space="preserve"> G14 </t>
    </r>
    <r>
      <rPr>
        <b/>
        <sz val="9"/>
        <color theme="1"/>
        <rFont val="Calibri"/>
        <family val="2"/>
        <charset val="238"/>
        <scheme val="minor"/>
      </rPr>
      <t>ukryć wiersze puste.</t>
    </r>
  </si>
  <si>
    <r>
      <rPr>
        <b/>
        <u/>
        <sz val="10"/>
        <color theme="1"/>
        <rFont val="Calibri"/>
        <family val="2"/>
        <charset val="238"/>
        <scheme val="minor"/>
      </rPr>
      <t>UWAGA</t>
    </r>
    <r>
      <rPr>
        <sz val="10"/>
        <color theme="1"/>
        <rFont val="Calibri"/>
        <family val="2"/>
        <charset val="238"/>
        <scheme val="minor"/>
      </rPr>
      <t xml:space="preserve">
Pola wskazujące adresy proponowanych PWR, </t>
    </r>
    <r>
      <rPr>
        <b/>
        <sz val="10"/>
        <color rgb="FFFFC000"/>
        <rFont val="Calibri"/>
        <family val="2"/>
        <charset val="238"/>
        <scheme val="minor"/>
      </rPr>
      <t>oznaczone w tle kolorem pomarańczowym</t>
    </r>
    <r>
      <rPr>
        <sz val="10"/>
        <color theme="1"/>
        <rFont val="Calibri"/>
        <family val="2"/>
        <charset val="238"/>
        <scheme val="minor"/>
      </rPr>
      <t xml:space="preserve"> powinny zostać wypełnione dla wszystkich PWR proponowanych przez Wykonawcę. Nieużywane pola adresu w tabeli PWR należy pozostawić puste.</t>
    </r>
  </si>
  <si>
    <t>40-432 Katowice, ul. Gospodarcza 12, Kolokacja 3S, Budynek DC2, w obrębie powierzchni  kolokacyjnych w budynku ODF Zlokalizowany w MMR1 oraz MMR2</t>
  </si>
  <si>
    <t>Poniżej składamy ofertę cenową na poszczególne części postępowania</t>
  </si>
  <si>
    <r>
      <rPr>
        <b/>
        <u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
1. Wszystkie pola dotyczące części postępowania na które Wykonawca składa ofertę oraz wspólne dla wszystkich części postępowania (dane Wykonawcy oraz ceny zestawienia dostępu na portach 1 GE i 10 GE),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C000"/>
        <rFont val="Calibri"/>
        <family val="2"/>
        <charset val="238"/>
        <scheme val="minor"/>
      </rPr>
      <t>oznaczone w tle kolorem pomarańczowym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2. Dla Wariantu A - brak wskazania PWR z rozwijanej listy spowoduje odrzucenie oferty Wykonawcy. PWR z rozwiajanej listy należy wybać po wypełnieniu w zakładce Lista punktów styku tabeli "WARIANT A - lista PWR proponowanych przez Wykonawcę" 
3. Dla Wariantu B - brak wskazania FPS z rozwijanej listy spowoduje odrzucenie oferty Wykonawcy.
4. Przed wydrukowaniem proszę usunąć błędy w arkuszach oraz za pomocą filtru w komórce </t>
    </r>
    <r>
      <rPr>
        <b/>
        <sz val="11"/>
        <color rgb="FF00B050"/>
        <rFont val="Calibri"/>
        <family val="2"/>
        <charset val="238"/>
        <scheme val="minor"/>
      </rPr>
      <t>G14</t>
    </r>
    <r>
      <rPr>
        <sz val="11"/>
        <color theme="1"/>
        <rFont val="Calibri"/>
        <family val="2"/>
        <charset val="238"/>
        <scheme val="minor"/>
      </rPr>
      <t xml:space="preserve"> ukryć wiersze puste.</t>
    </r>
  </si>
  <si>
    <t>BOLESŁAWIECKI</t>
  </si>
  <si>
    <t>11596</t>
  </si>
  <si>
    <t>UL. ŁĄKOWA</t>
  </si>
  <si>
    <t/>
  </si>
  <si>
    <t>KAMIENNOGÓRSKI</t>
  </si>
  <si>
    <t>UL. PARKOWA</t>
  </si>
  <si>
    <t>ŚWIDNICKI</t>
  </si>
  <si>
    <t>UL. GŁÓWNA</t>
  </si>
  <si>
    <t>11926</t>
  </si>
  <si>
    <t>UL. 1 MAJA</t>
  </si>
  <si>
    <t>WROCŁAWSKI</t>
  </si>
  <si>
    <t>KĄTY WROCŁAWSKIE</t>
  </si>
  <si>
    <t>UL. SZKOLNA</t>
  </si>
  <si>
    <t>KUJAWSKO-POMORSKIE</t>
  </si>
  <si>
    <t>99999</t>
  </si>
  <si>
    <t>NAKIELSKI</t>
  </si>
  <si>
    <t>KCYNIA</t>
  </si>
  <si>
    <t>21970</t>
  </si>
  <si>
    <t>LUBELSKIE</t>
  </si>
  <si>
    <t>CHEŁMSKI</t>
  </si>
  <si>
    <t>PIASKI</t>
  </si>
  <si>
    <t>09282</t>
  </si>
  <si>
    <t>UL. MIKOŁAJA KOPERNIKA</t>
  </si>
  <si>
    <t>TOMASZOWSKI</t>
  </si>
  <si>
    <t>ZAMOJSKI</t>
  </si>
  <si>
    <t>LUBUSKIE</t>
  </si>
  <si>
    <t>24628</t>
  </si>
  <si>
    <t>UL. WOJSKA POLSKIEGO</t>
  </si>
  <si>
    <t>ŁÓDZKIE</t>
  </si>
  <si>
    <t>RADOMSZCZAŃSKI</t>
  </si>
  <si>
    <t>SIERADZKI</t>
  </si>
  <si>
    <t>1014011</t>
  </si>
  <si>
    <t>SIERADZ</t>
  </si>
  <si>
    <t>0976050</t>
  </si>
  <si>
    <t>MAŁOPOLSKIE</t>
  </si>
  <si>
    <t>09582</t>
  </si>
  <si>
    <t>UL. TADEUSZA KOŚCIUSZKI</t>
  </si>
  <si>
    <t>KRAKOWSKI</t>
  </si>
  <si>
    <t>1206012</t>
  </si>
  <si>
    <t>CZERNICHÓW</t>
  </si>
  <si>
    <t>09546</t>
  </si>
  <si>
    <t>UL. KOŚCIELNA</t>
  </si>
  <si>
    <t>07123</t>
  </si>
  <si>
    <t>UL. JANA PAWŁA II</t>
  </si>
  <si>
    <t>JERZMANOWICE-PRZEGINIA</t>
  </si>
  <si>
    <t>KRZESZOWICE</t>
  </si>
  <si>
    <t>07078</t>
  </si>
  <si>
    <t>UL. ŚW. JAKUBA</t>
  </si>
  <si>
    <t>WIELKA WIEŚ</t>
  </si>
  <si>
    <t>09796</t>
  </si>
  <si>
    <t>UL. KRAKOWSKA</t>
  </si>
  <si>
    <t>KRAKÓW</t>
  </si>
  <si>
    <t>0950463</t>
  </si>
  <si>
    <t>MIECHOWSKI</t>
  </si>
  <si>
    <t>CHARSZNICA</t>
  </si>
  <si>
    <t>KSIĄŻ WIELKI</t>
  </si>
  <si>
    <t>MIECHÓW</t>
  </si>
  <si>
    <t>NOWOTARSKI</t>
  </si>
  <si>
    <t>PROSZOWICKI</t>
  </si>
  <si>
    <t>KONIUSZA</t>
  </si>
  <si>
    <t>KOSZYCE</t>
  </si>
  <si>
    <t>NOWE BRZESKO</t>
  </si>
  <si>
    <t>PROSZOWICE</t>
  </si>
  <si>
    <t>MAZOWIECKIE</t>
  </si>
  <si>
    <t>LIPSKI</t>
  </si>
  <si>
    <t>PŁOCKI</t>
  </si>
  <si>
    <t>BIELSK</t>
  </si>
  <si>
    <t>KRZYŻANOWICE</t>
  </si>
  <si>
    <t>SZYDŁOWIECKI</t>
  </si>
  <si>
    <t>WARSZAWSKI ZACHODNI</t>
  </si>
  <si>
    <t>OPOLSKIE</t>
  </si>
  <si>
    <t>NYSKI</t>
  </si>
  <si>
    <t>65B</t>
  </si>
  <si>
    <t>OPOLSKI</t>
  </si>
  <si>
    <t>PODKARPACKIE</t>
  </si>
  <si>
    <t>JAROSŁAWSKI</t>
  </si>
  <si>
    <t>RADYMNO</t>
  </si>
  <si>
    <t>PODLASKIE</t>
  </si>
  <si>
    <t>BIAŁOSTOCKI</t>
  </si>
  <si>
    <t>WYSOKOMAZOWIECKI</t>
  </si>
  <si>
    <t>POMORSKIE</t>
  </si>
  <si>
    <t>ŚLĄSKIE</t>
  </si>
  <si>
    <t>KOŚCIELEC</t>
  </si>
  <si>
    <t>RACIBORSKI</t>
  </si>
  <si>
    <t>ŚWIĘTOKRZYSKIE</t>
  </si>
  <si>
    <t>KIELCE</t>
  </si>
  <si>
    <t>0945930</t>
  </si>
  <si>
    <t>OPATOWSKI</t>
  </si>
  <si>
    <t>WARMIŃSKO-MAZURSKIE</t>
  </si>
  <si>
    <t>06260</t>
  </si>
  <si>
    <t>UL. GRUNWALDZKA</t>
  </si>
  <si>
    <t>WIELKOPOLSKIE</t>
  </si>
  <si>
    <t>NOWOTOMYSKI</t>
  </si>
  <si>
    <t>NOWY TOMYŚL</t>
  </si>
  <si>
    <t>POZNAŃSKI</t>
  </si>
  <si>
    <t>UL. POZNAŃSKA</t>
  </si>
  <si>
    <t>ZACHODNIOPOMORSKIE</t>
  </si>
  <si>
    <t>SŁAWIEŃSKI</t>
  </si>
  <si>
    <t>SZCZECIN</t>
  </si>
  <si>
    <t>0977976</t>
  </si>
  <si>
    <t>NOWOGRODZIEC</t>
  </si>
  <si>
    <t>0191589</t>
  </si>
  <si>
    <t>WYKROTY</t>
  </si>
  <si>
    <t>0207022</t>
  </si>
  <si>
    <t>KAMIENNA GÓRA</t>
  </si>
  <si>
    <t>0190029</t>
  </si>
  <si>
    <t>SZAROCIN</t>
  </si>
  <si>
    <t>15710</t>
  </si>
  <si>
    <t>STRZELIŃSKI</t>
  </si>
  <si>
    <t>STRZELIN</t>
  </si>
  <si>
    <t>0880544</t>
  </si>
  <si>
    <t>MIKOSZÓW</t>
  </si>
  <si>
    <t>INOWROCŁAWSKI</t>
  </si>
  <si>
    <t>0407011</t>
  </si>
  <si>
    <t>INOWROCŁAW</t>
  </si>
  <si>
    <t>0928989</t>
  </si>
  <si>
    <t>10712</t>
  </si>
  <si>
    <t>UL. BP. ANTONIEGO LAUBITZA</t>
  </si>
  <si>
    <t>0618042</t>
  </si>
  <si>
    <t>KRYNICE</t>
  </si>
  <si>
    <t>0891795</t>
  </si>
  <si>
    <t>HUTA DZIERĄŻYŃSKA</t>
  </si>
  <si>
    <t>21985</t>
  </si>
  <si>
    <t>UL. SZLACHECKA</t>
  </si>
  <si>
    <t>0315896</t>
  </si>
  <si>
    <t>KŁOKOCZYN</t>
  </si>
  <si>
    <t>0315991</t>
  </si>
  <si>
    <t>PRZEGINIA DUCHOWNA</t>
  </si>
  <si>
    <t>0316111</t>
  </si>
  <si>
    <t>RUSOCICE</t>
  </si>
  <si>
    <t>0321572</t>
  </si>
  <si>
    <t>SZKLARY</t>
  </si>
  <si>
    <t>0341853</t>
  </si>
  <si>
    <t>BĘDKOWICE</t>
  </si>
  <si>
    <t>02276</t>
  </si>
  <si>
    <t>UL. BRZOZOWA</t>
  </si>
  <si>
    <t>ZABIERZÓW</t>
  </si>
  <si>
    <t>0343645</t>
  </si>
  <si>
    <t>BRZEZIE</t>
  </si>
  <si>
    <t>0343786</t>
  </si>
  <si>
    <t>KOBYLANY</t>
  </si>
  <si>
    <t>0233684</t>
  </si>
  <si>
    <t>POGWIZDÓW</t>
  </si>
  <si>
    <t>GOŁCZA</t>
  </si>
  <si>
    <t>0319279</t>
  </si>
  <si>
    <t>0319492</t>
  </si>
  <si>
    <t>SZRENIAWA</t>
  </si>
  <si>
    <t>0319629</t>
  </si>
  <si>
    <t>WYSOCICE</t>
  </si>
  <si>
    <t>0246304</t>
  </si>
  <si>
    <t>ANTOLKA</t>
  </si>
  <si>
    <t>0246563</t>
  </si>
  <si>
    <t>KSIĄŻ MAŁY</t>
  </si>
  <si>
    <t>0251593</t>
  </si>
  <si>
    <t>POJAŁOWICE</t>
  </si>
  <si>
    <t>0251759</t>
  </si>
  <si>
    <t>PSTROSZYCE PIERWSZE</t>
  </si>
  <si>
    <t>SŁABOSZÓW</t>
  </si>
  <si>
    <t>0268346</t>
  </si>
  <si>
    <t>DZIADUSZYCE</t>
  </si>
  <si>
    <t>0268381</t>
  </si>
  <si>
    <t>JANOWICE</t>
  </si>
  <si>
    <t>SZCZAWNICA</t>
  </si>
  <si>
    <t>JAWORKI</t>
  </si>
  <si>
    <t>UL. CZARNA WODA</t>
  </si>
  <si>
    <t>0322991</t>
  </si>
  <si>
    <t>GLEWIEC</t>
  </si>
  <si>
    <t>0323140</t>
  </si>
  <si>
    <t>KARWIN</t>
  </si>
  <si>
    <t>0323720</t>
  </si>
  <si>
    <t>RZĘDOWICE</t>
  </si>
  <si>
    <t>0244660</t>
  </si>
  <si>
    <t>KSIĄŻNICE WIELKIE</t>
  </si>
  <si>
    <t>0329674</t>
  </si>
  <si>
    <t>MNISZÓW</t>
  </si>
  <si>
    <t>0329817</t>
  </si>
  <si>
    <t>SIEROSŁAWICE</t>
  </si>
  <si>
    <t>PAŁECZNICA</t>
  </si>
  <si>
    <t>0259614</t>
  </si>
  <si>
    <t>0331903</t>
  </si>
  <si>
    <t>KOCZANÓW</t>
  </si>
  <si>
    <t>0331910</t>
  </si>
  <si>
    <t>0332096</t>
  </si>
  <si>
    <t>OSTRÓW</t>
  </si>
  <si>
    <t>0332200</t>
  </si>
  <si>
    <t>SZCZYTNIKI</t>
  </si>
  <si>
    <t>91A</t>
  </si>
  <si>
    <t>0332400</t>
  </si>
  <si>
    <t>ŻĘBOCIN</t>
  </si>
  <si>
    <t>RADZIEMICE</t>
  </si>
  <si>
    <t>0333397</t>
  </si>
  <si>
    <t>ŁĘTKOWICE</t>
  </si>
  <si>
    <t>0333575</t>
  </si>
  <si>
    <t>WADOWICKI</t>
  </si>
  <si>
    <t>UL. DŁUGA</t>
  </si>
  <si>
    <t>09186</t>
  </si>
  <si>
    <t>UL. MARII KONOPNICKIEJ</t>
  </si>
  <si>
    <t>ŚMIŁOWO</t>
  </si>
  <si>
    <t>ŁOMIANKI</t>
  </si>
  <si>
    <t>DOBRZYNIEWO DUŻE</t>
  </si>
  <si>
    <t>0027298</t>
  </si>
  <si>
    <t>POGORZAŁKI</t>
  </si>
  <si>
    <t>CHOJNICKI</t>
  </si>
  <si>
    <t>CHOJNICE</t>
  </si>
  <si>
    <t>09556</t>
  </si>
  <si>
    <t>UL. KOŚCIERSKA</t>
  </si>
  <si>
    <t>CZERSK</t>
  </si>
  <si>
    <t>0083233</t>
  </si>
  <si>
    <t>RYTEL</t>
  </si>
  <si>
    <t>27171</t>
  </si>
  <si>
    <t>UL. KS. ANTONIEGO KOWALKOWSKIEGO</t>
  </si>
  <si>
    <t>KOŚCIERSKI</t>
  </si>
  <si>
    <t>SŁUPSKI</t>
  </si>
  <si>
    <t>KĘPICE</t>
  </si>
  <si>
    <t>0977344</t>
  </si>
  <si>
    <t>0215479</t>
  </si>
  <si>
    <t>CHAŁUPKI</t>
  </si>
  <si>
    <t>0215634</t>
  </si>
  <si>
    <t>ZABEŁKÓW</t>
  </si>
  <si>
    <t>19243</t>
  </si>
  <si>
    <t>UL. RYMERA</t>
  </si>
  <si>
    <t>ZAWIERCIAŃSKI</t>
  </si>
  <si>
    <t>OŻARÓW</t>
  </si>
  <si>
    <t>0980777</t>
  </si>
  <si>
    <t>25146</t>
  </si>
  <si>
    <t>OS. WZGÓRZE</t>
  </si>
  <si>
    <t>PISKI</t>
  </si>
  <si>
    <t>BIAŁA PISKA</t>
  </si>
  <si>
    <t>0754785</t>
  </si>
  <si>
    <t>DRYGAŁY</t>
  </si>
  <si>
    <t>17394</t>
  </si>
  <si>
    <t>MALECHOWO</t>
  </si>
  <si>
    <t>0307862</t>
  </si>
  <si>
    <t>OSTROWIEC</t>
  </si>
  <si>
    <t>POSTOMINO</t>
  </si>
  <si>
    <t>0749034</t>
  </si>
  <si>
    <t>JAROSŁAWIEC</t>
  </si>
  <si>
    <t>00656</t>
  </si>
  <si>
    <t>UL. BAŁTYCKA</t>
  </si>
  <si>
    <t>13967</t>
  </si>
  <si>
    <t>UL. ZOFII NAŁKOWSKIEJ</t>
  </si>
  <si>
    <t>03839</t>
  </si>
  <si>
    <t>0963514</t>
  </si>
  <si>
    <t>0559990</t>
  </si>
  <si>
    <t>KĘDZIERZYŃSKO-KOZIELSKI</t>
  </si>
  <si>
    <t>KRAPKOWICKI</t>
  </si>
  <si>
    <t>KRAPKOWICE</t>
  </si>
  <si>
    <t>OLESKI</t>
  </si>
  <si>
    <t>PRASZKA</t>
  </si>
  <si>
    <t>0932353</t>
  </si>
  <si>
    <t>1A</t>
  </si>
  <si>
    <t>DĄBROWA</t>
  </si>
  <si>
    <t>TARNÓW OPOLSKI</t>
  </si>
  <si>
    <t>0503942</t>
  </si>
  <si>
    <t>KĄTY OPOLSKIE</t>
  </si>
  <si>
    <t>05635</t>
  </si>
  <si>
    <t>11139</t>
  </si>
  <si>
    <t>UL. LIPOWA</t>
  </si>
  <si>
    <t>15095</t>
  </si>
  <si>
    <t>UL. OPOLSKA</t>
  </si>
  <si>
    <t>STRZELECKI</t>
  </si>
  <si>
    <t>LEŚNICA</t>
  </si>
  <si>
    <t>RASZOWA</t>
  </si>
  <si>
    <t>TERC</t>
  </si>
  <si>
    <t>19184, 19181</t>
  </si>
  <si>
    <t>0201011</t>
  </si>
  <si>
    <t>BOLESŁAWIEC</t>
  </si>
  <si>
    <t>0935989</t>
  </si>
  <si>
    <t>00692</t>
  </si>
  <si>
    <t>UL. BANKOWA</t>
  </si>
  <si>
    <t>0201043</t>
  </si>
  <si>
    <t>12740</t>
  </si>
  <si>
    <t>UL. ADAMA MICKIEWICZA</t>
  </si>
  <si>
    <t>GŁOGOWSKI</t>
  </si>
  <si>
    <t>0203011</t>
  </si>
  <si>
    <t>GŁOGÓW</t>
  </si>
  <si>
    <t>0954082</t>
  </si>
  <si>
    <t>GÓROWSKI</t>
  </si>
  <si>
    <t>0204043</t>
  </si>
  <si>
    <t>WĄSOSZ</t>
  </si>
  <si>
    <t>0377331</t>
  </si>
  <si>
    <t>PŁOSKI</t>
  </si>
  <si>
    <t>JELENIOGÓRSKI</t>
  </si>
  <si>
    <t>0207033</t>
  </si>
  <si>
    <t>LUBAWKA</t>
  </si>
  <si>
    <t>0190495</t>
  </si>
  <si>
    <t>MISZKOWICE</t>
  </si>
  <si>
    <t>LEGNICA</t>
  </si>
  <si>
    <t>0262011</t>
  </si>
  <si>
    <t>0954047</t>
  </si>
  <si>
    <t>LUBAŃSKI</t>
  </si>
  <si>
    <t>0210062</t>
  </si>
  <si>
    <t>PLATERÓWKA</t>
  </si>
  <si>
    <t>0192028</t>
  </si>
  <si>
    <t>WŁOSIEŃ</t>
  </si>
  <si>
    <t>LUBIŃSKI</t>
  </si>
  <si>
    <t>OSIEK</t>
  </si>
  <si>
    <t>OLEŚNICKI</t>
  </si>
  <si>
    <t>0214032</t>
  </si>
  <si>
    <t>DOBROSZYCE</t>
  </si>
  <si>
    <t>0874147</t>
  </si>
  <si>
    <t>DOBRZEŃ</t>
  </si>
  <si>
    <t>9A</t>
  </si>
  <si>
    <t>OŁAWSKI</t>
  </si>
  <si>
    <t>0215033</t>
  </si>
  <si>
    <t>JELCZ-LASKOWICE</t>
  </si>
  <si>
    <t>0874704</t>
  </si>
  <si>
    <t>WÓJCICE</t>
  </si>
  <si>
    <t>0215042</t>
  </si>
  <si>
    <t>OŁAWA</t>
  </si>
  <si>
    <t>0879340</t>
  </si>
  <si>
    <t>CHWALIBOŻYCE</t>
  </si>
  <si>
    <t>1C</t>
  </si>
  <si>
    <t>121208, 104820</t>
  </si>
  <si>
    <t>0217043</t>
  </si>
  <si>
    <t>TRZEBNICKI</t>
  </si>
  <si>
    <t>0220023</t>
  </si>
  <si>
    <t>PRUSICE</t>
  </si>
  <si>
    <t>0879950</t>
  </si>
  <si>
    <t>STRUPINA</t>
  </si>
  <si>
    <t>19253</t>
  </si>
  <si>
    <t>UL. RYNEK</t>
  </si>
  <si>
    <t>0220042</t>
  </si>
  <si>
    <t>WISZNIA MAŁA</t>
  </si>
  <si>
    <t>0883117</t>
  </si>
  <si>
    <t>SZEWCE</t>
  </si>
  <si>
    <t>21394</t>
  </si>
  <si>
    <t>UL. STRZESZOWSKA</t>
  </si>
  <si>
    <t>WAŁBRZYCH</t>
  </si>
  <si>
    <t>0265011</t>
  </si>
  <si>
    <t>0983681</t>
  </si>
  <si>
    <t>03620</t>
  </si>
  <si>
    <t>PL. MARCELINY DAROWSKIEJ</t>
  </si>
  <si>
    <t>21359</t>
  </si>
  <si>
    <t>UL. STRZEGOMSKA</t>
  </si>
  <si>
    <t>WAŁBRZYSKI</t>
  </si>
  <si>
    <t>0221011</t>
  </si>
  <si>
    <t>BOGUSZÓW-GORCE</t>
  </si>
  <si>
    <t>0983824</t>
  </si>
  <si>
    <t>21071</t>
  </si>
  <si>
    <t>UL. STANISŁAWA STASZICA</t>
  </si>
  <si>
    <t>14A</t>
  </si>
  <si>
    <t>0223043</t>
  </si>
  <si>
    <t>0875046</t>
  </si>
  <si>
    <t>MAŁKOWICE</t>
  </si>
  <si>
    <t>0223092</t>
  </si>
  <si>
    <t>ŻÓRAWINA</t>
  </si>
  <si>
    <t>0884708</t>
  </si>
  <si>
    <t>POLAKOWICE</t>
  </si>
  <si>
    <t>0884803</t>
  </si>
  <si>
    <t>WILCZKÓW</t>
  </si>
  <si>
    <t>ZĄBKOWICKI</t>
  </si>
  <si>
    <t>0224053</t>
  </si>
  <si>
    <t>ZĄBKOWICE ŚLĄSKIE</t>
  </si>
  <si>
    <t>0984692</t>
  </si>
  <si>
    <t>17372</t>
  </si>
  <si>
    <t>UL. POWSTAŃCÓW WARSZAWY</t>
  </si>
  <si>
    <t>8C</t>
  </si>
  <si>
    <t>BYDGOSKI</t>
  </si>
  <si>
    <t>KORONOWO</t>
  </si>
  <si>
    <t>0089187</t>
  </si>
  <si>
    <t>SITOWIEC</t>
  </si>
  <si>
    <t>0089371</t>
  </si>
  <si>
    <t>WITOLDOWO</t>
  </si>
  <si>
    <t>0403072</t>
  </si>
  <si>
    <t>SICIENKO</t>
  </si>
  <si>
    <t>0095590</t>
  </si>
  <si>
    <t>SAMSIECZNO</t>
  </si>
  <si>
    <t xml:space="preserve">34A </t>
  </si>
  <si>
    <t>0095756</t>
  </si>
  <si>
    <t>WOJNOWO</t>
  </si>
  <si>
    <t xml:space="preserve">1A </t>
  </si>
  <si>
    <t>UL. 23 STYCZNIA</t>
  </si>
  <si>
    <t>CHEŁMIŃSKI</t>
  </si>
  <si>
    <t>0404011</t>
  </si>
  <si>
    <t>CHEŁMNO</t>
  </si>
  <si>
    <t>0983066</t>
  </si>
  <si>
    <t>04102</t>
  </si>
  <si>
    <t>UL. DOMINIKAŃSKA</t>
  </si>
  <si>
    <t>0407042</t>
  </si>
  <si>
    <t>0086243</t>
  </si>
  <si>
    <t>SŁAWĘCINEK</t>
  </si>
  <si>
    <t>MOGILEŃSKI</t>
  </si>
  <si>
    <t>0409012</t>
  </si>
  <si>
    <t>0083606</t>
  </si>
  <si>
    <t>0409033</t>
  </si>
  <si>
    <t>MOGILNO</t>
  </si>
  <si>
    <t>0091563</t>
  </si>
  <si>
    <t>KWIECISZEWO</t>
  </si>
  <si>
    <t>0091936</t>
  </si>
  <si>
    <t>WYLATOWO</t>
  </si>
  <si>
    <t>60093, 266073, 55733, 58359</t>
  </si>
  <si>
    <t>0409043</t>
  </si>
  <si>
    <t>STRZELNO</t>
  </si>
  <si>
    <t>0929598</t>
  </si>
  <si>
    <t>22880</t>
  </si>
  <si>
    <t>UL. TOPOLOWA</t>
  </si>
  <si>
    <t>0410013</t>
  </si>
  <si>
    <t>0087969</t>
  </si>
  <si>
    <t>CHWALISZEWO</t>
  </si>
  <si>
    <t>0088006</t>
  </si>
  <si>
    <t>DOBIESZEWO</t>
  </si>
  <si>
    <t>0088182</t>
  </si>
  <si>
    <t>LASKOWNICA</t>
  </si>
  <si>
    <t>RADZIEJOWSKI</t>
  </si>
  <si>
    <t>0411011</t>
  </si>
  <si>
    <t>RADZIEJÓW</t>
  </si>
  <si>
    <t>0986060</t>
  </si>
  <si>
    <t>09572</t>
  </si>
  <si>
    <t>UL. KOŚCIUSZKI</t>
  </si>
  <si>
    <t>RYPIŃSKI</t>
  </si>
  <si>
    <t>0412062</t>
  </si>
  <si>
    <t>WĄPIELSK</t>
  </si>
  <si>
    <t>0850388</t>
  </si>
  <si>
    <t>PÓŁWIESK MAŁY</t>
  </si>
  <si>
    <t>SĘPOLEŃSKI</t>
  </si>
  <si>
    <t>0413013</t>
  </si>
  <si>
    <t>KAMIEŃ KRAJEŃSKI</t>
  </si>
  <si>
    <t>0929210</t>
  </si>
  <si>
    <t>17742</t>
  </si>
  <si>
    <t>UL. PRZEMYSŁOWA</t>
  </si>
  <si>
    <t>TORUŃSKI</t>
  </si>
  <si>
    <t>0415022</t>
  </si>
  <si>
    <t>CHEŁMŻA</t>
  </si>
  <si>
    <t>0842199</t>
  </si>
  <si>
    <t>SŁAWKOWO</t>
  </si>
  <si>
    <t>91895, 92030</t>
  </si>
  <si>
    <t>WŁOCŁAWSKI</t>
  </si>
  <si>
    <t>0418063</t>
  </si>
  <si>
    <t>CHODECZ</t>
  </si>
  <si>
    <t>0860814</t>
  </si>
  <si>
    <t>LUBIENIEC</t>
  </si>
  <si>
    <t>71811, 71810</t>
  </si>
  <si>
    <t>0418011</t>
  </si>
  <si>
    <t>KOWAL</t>
  </si>
  <si>
    <t>0985786</t>
  </si>
  <si>
    <t>0418092</t>
  </si>
  <si>
    <t>0864226</t>
  </si>
  <si>
    <t>WIĘSŁAWICE</t>
  </si>
  <si>
    <t>ŻNIŃSKI</t>
  </si>
  <si>
    <t>0419013</t>
  </si>
  <si>
    <t>BARCIN</t>
  </si>
  <si>
    <t>0079384</t>
  </si>
  <si>
    <t>MAMLICZ</t>
  </si>
  <si>
    <t>0419043</t>
  </si>
  <si>
    <t>ŁABISZYN</t>
  </si>
  <si>
    <t>0091072</t>
  </si>
  <si>
    <t>NOWE DĄBIE</t>
  </si>
  <si>
    <t>0091149</t>
  </si>
  <si>
    <t>OJRZANOWO</t>
  </si>
  <si>
    <t>BIALSKI</t>
  </si>
  <si>
    <t>0601182</t>
  </si>
  <si>
    <t>WISZNICE</t>
  </si>
  <si>
    <t>0021686</t>
  </si>
  <si>
    <t>DOŁHOLISKA</t>
  </si>
  <si>
    <t>23682</t>
  </si>
  <si>
    <t>UL. WARSZAWSKA</t>
  </si>
  <si>
    <t>07029</t>
  </si>
  <si>
    <t>UL. JAGIELLOŃSKA</t>
  </si>
  <si>
    <t>0603082</t>
  </si>
  <si>
    <t>REJOWIEC FABRYCZNY</t>
  </si>
  <si>
    <t>0105874</t>
  </si>
  <si>
    <t>KRASNE</t>
  </si>
  <si>
    <t>32A</t>
  </si>
  <si>
    <t>JANOWSKI</t>
  </si>
  <si>
    <t>0605042</t>
  </si>
  <si>
    <t>GODZISZÓW</t>
  </si>
  <si>
    <t>0791148</t>
  </si>
  <si>
    <t>ANDRZEJÓW</t>
  </si>
  <si>
    <t>0791190</t>
  </si>
  <si>
    <t>GODZISZÓW PIERWSZY</t>
  </si>
  <si>
    <t>0791208</t>
  </si>
  <si>
    <t>GODZISZÓW TRZECI</t>
  </si>
  <si>
    <t>0605055</t>
  </si>
  <si>
    <t>JANÓW LUBELSKI</t>
  </si>
  <si>
    <t>0794448</t>
  </si>
  <si>
    <t>BIAŁA DRUGA</t>
  </si>
  <si>
    <t>0794655</t>
  </si>
  <si>
    <t>MOMOTY GÓRNE</t>
  </si>
  <si>
    <t>0605072</t>
  </si>
  <si>
    <t>POTOK WIELKI</t>
  </si>
  <si>
    <t>0804017</t>
  </si>
  <si>
    <t>0803963</t>
  </si>
  <si>
    <t>POTOK-STANY</t>
  </si>
  <si>
    <t>KRAŚNICKI</t>
  </si>
  <si>
    <t>0607023</t>
  </si>
  <si>
    <t>ANNOPOL</t>
  </si>
  <si>
    <t>0786213</t>
  </si>
  <si>
    <t>LUBARTOWSKI</t>
  </si>
  <si>
    <t>0608063</t>
  </si>
  <si>
    <t>KOCK</t>
  </si>
  <si>
    <t>0956069</t>
  </si>
  <si>
    <t>17635</t>
  </si>
  <si>
    <t>UL. PRZECHODNIA</t>
  </si>
  <si>
    <t>13912, 14087</t>
  </si>
  <si>
    <t>LUBELSKI</t>
  </si>
  <si>
    <t>0609062</t>
  </si>
  <si>
    <t>JABŁONNA</t>
  </si>
  <si>
    <t>0381210</t>
  </si>
  <si>
    <t>CZERNIEJÓW</t>
  </si>
  <si>
    <t>0381249</t>
  </si>
  <si>
    <t>JABŁONNA DRUGA</t>
  </si>
  <si>
    <t>LUBLIN</t>
  </si>
  <si>
    <t>0612053</t>
  </si>
  <si>
    <t>OPOLE LUBELSKIE</t>
  </si>
  <si>
    <t>0388464</t>
  </si>
  <si>
    <t>PUSZNO GODOWSKIE</t>
  </si>
  <si>
    <t>PUŁAWSKI</t>
  </si>
  <si>
    <t>KAZIMIERZ DOLNY</t>
  </si>
  <si>
    <t>0955905</t>
  </si>
  <si>
    <t>38355</t>
  </si>
  <si>
    <t>UL. ALBRECHTÓWKA</t>
  </si>
  <si>
    <t>0614102</t>
  </si>
  <si>
    <t>WĄWOLNICA</t>
  </si>
  <si>
    <t>0393117</t>
  </si>
  <si>
    <t>24A</t>
  </si>
  <si>
    <t>RADZYŃSKI</t>
  </si>
  <si>
    <t>0615032</t>
  </si>
  <si>
    <t>CZEMIERNIKI</t>
  </si>
  <si>
    <t>0011179</t>
  </si>
  <si>
    <t>08749</t>
  </si>
  <si>
    <t>UL. KOCKA</t>
  </si>
  <si>
    <t>0615082</t>
  </si>
  <si>
    <t>WOHYŃ</t>
  </si>
  <si>
    <t>0022527</t>
  </si>
  <si>
    <t>16264</t>
  </si>
  <si>
    <t>UL. JÓZEFA PIŁSUDSKIEGO</t>
  </si>
  <si>
    <t>RYCKI</t>
  </si>
  <si>
    <t>0616011</t>
  </si>
  <si>
    <t>DĘBLIN</t>
  </si>
  <si>
    <t>0955740</t>
  </si>
  <si>
    <t>23270</t>
  </si>
  <si>
    <t>UL. TYSIĄCLECIA</t>
  </si>
  <si>
    <t>0617022</t>
  </si>
  <si>
    <t>MEŁGIEW</t>
  </si>
  <si>
    <t>0385939</t>
  </si>
  <si>
    <t>PODZAMCZE</t>
  </si>
  <si>
    <t>0617033</t>
  </si>
  <si>
    <t>0389469</t>
  </si>
  <si>
    <t>WOLA PIASECKA</t>
  </si>
  <si>
    <t>WŁODAWSKI</t>
  </si>
  <si>
    <t>0619062</t>
  </si>
  <si>
    <t>WŁODAWA</t>
  </si>
  <si>
    <t>0620032</t>
  </si>
  <si>
    <t>KOMARÓW-OSADA</t>
  </si>
  <si>
    <t>0890956</t>
  </si>
  <si>
    <t>ŚNIATYCZE</t>
  </si>
  <si>
    <t>LIPSKO</t>
  </si>
  <si>
    <t>WYSOKIE</t>
  </si>
  <si>
    <t>GORZOWSKI</t>
  </si>
  <si>
    <t>0801032</t>
  </si>
  <si>
    <t>DESZCZNO</t>
  </si>
  <si>
    <t>0179513</t>
  </si>
  <si>
    <t>CIECIERZYCE</t>
  </si>
  <si>
    <t>01835</t>
  </si>
  <si>
    <t>UL. BORKOWSKA</t>
  </si>
  <si>
    <t>0801052</t>
  </si>
  <si>
    <t>LUBISZYN</t>
  </si>
  <si>
    <t>0182567</t>
  </si>
  <si>
    <t>BACZYNA</t>
  </si>
  <si>
    <t>0801062</t>
  </si>
  <si>
    <t>SANTOK</t>
  </si>
  <si>
    <t>0186654</t>
  </si>
  <si>
    <t>LIPKI WIELKIE</t>
  </si>
  <si>
    <t>14330</t>
  </si>
  <si>
    <t>UL. NOWA</t>
  </si>
  <si>
    <t>28006, 28623, 28531</t>
  </si>
  <si>
    <t>22050</t>
  </si>
  <si>
    <t>UL. SZOSOWA</t>
  </si>
  <si>
    <t>0801075</t>
  </si>
  <si>
    <t>WITNICA</t>
  </si>
  <si>
    <t>0188274</t>
  </si>
  <si>
    <t>KAMIEŃ WIELKI</t>
  </si>
  <si>
    <t>0188392</t>
  </si>
  <si>
    <t>SOSNY</t>
  </si>
  <si>
    <t>81097, 7435, 79175</t>
  </si>
  <si>
    <t>KROŚNIEŃSKI</t>
  </si>
  <si>
    <t>0802011</t>
  </si>
  <si>
    <t>GUBIN</t>
  </si>
  <si>
    <t>0988394</t>
  </si>
  <si>
    <t>38362</t>
  </si>
  <si>
    <t>UL. GENERAŁA PUŁASKIEGO</t>
  </si>
  <si>
    <t>09911</t>
  </si>
  <si>
    <t>UL. KRESOWA</t>
  </si>
  <si>
    <t>0802072</t>
  </si>
  <si>
    <t>MASZEWO</t>
  </si>
  <si>
    <t>ŚWIEBODZIŃSKI</t>
  </si>
  <si>
    <t>0808053</t>
  </si>
  <si>
    <t>ŚWIEBODZIN</t>
  </si>
  <si>
    <t>0988626</t>
  </si>
  <si>
    <t>11795</t>
  </si>
  <si>
    <t>OS. ŁUŻYCKIE</t>
  </si>
  <si>
    <t>22073</t>
  </si>
  <si>
    <t>UL. SZPITALNA</t>
  </si>
  <si>
    <t>BEŁCHATOWSKI</t>
  </si>
  <si>
    <t>1001011</t>
  </si>
  <si>
    <t>BEŁCHATÓW</t>
  </si>
  <si>
    <t>0967647</t>
  </si>
  <si>
    <t>1001042</t>
  </si>
  <si>
    <t>KLESZCZÓW</t>
  </si>
  <si>
    <t>0541486</t>
  </si>
  <si>
    <t>0541517</t>
  </si>
  <si>
    <t>ŁĘKIŃSKO</t>
  </si>
  <si>
    <t>ŁOWICKI</t>
  </si>
  <si>
    <t>1005082</t>
  </si>
  <si>
    <t>ŁYSZKOWICE</t>
  </si>
  <si>
    <t>0730997</t>
  </si>
  <si>
    <t>SELIGÓW</t>
  </si>
  <si>
    <t>PAJĘCZAŃSKI</t>
  </si>
  <si>
    <t>1009013</t>
  </si>
  <si>
    <t>DZIAŁOSZYN</t>
  </si>
  <si>
    <t>0703411</t>
  </si>
  <si>
    <t>TRĘBACZEW</t>
  </si>
  <si>
    <t>1009072</t>
  </si>
  <si>
    <t>STRZELCE WIELKIE</t>
  </si>
  <si>
    <t>0145922</t>
  </si>
  <si>
    <t>03458</t>
  </si>
  <si>
    <t>UL. CZĘSTOCHOWSKA</t>
  </si>
  <si>
    <t>8A</t>
  </si>
  <si>
    <t>0145997</t>
  </si>
  <si>
    <t>WIEWIEC</t>
  </si>
  <si>
    <t>1009082</t>
  </si>
  <si>
    <t>SULMIERZYCE</t>
  </si>
  <si>
    <t>0552892</t>
  </si>
  <si>
    <t>PIOTRKOWSKI</t>
  </si>
  <si>
    <t>1010022</t>
  </si>
  <si>
    <t>CZARNOCIN</t>
  </si>
  <si>
    <t>0537183</t>
  </si>
  <si>
    <t>SZYNCZYCE</t>
  </si>
  <si>
    <t>1010113</t>
  </si>
  <si>
    <t>WOLBÓRZ</t>
  </si>
  <si>
    <t>0556275</t>
  </si>
  <si>
    <t>KOMORNIKI</t>
  </si>
  <si>
    <t>0556648</t>
  </si>
  <si>
    <t>13186</t>
  </si>
  <si>
    <t>UL. MODRZEWSKIEGO</t>
  </si>
  <si>
    <t>1012032</t>
  </si>
  <si>
    <t>GIDLE</t>
  </si>
  <si>
    <t>0131506</t>
  </si>
  <si>
    <t>CIĘŻKOWICE</t>
  </si>
  <si>
    <t>1012072</t>
  </si>
  <si>
    <t>KODRĄB</t>
  </si>
  <si>
    <t>0543516</t>
  </si>
  <si>
    <t>10898</t>
  </si>
  <si>
    <t>UL. LEŚNA</t>
  </si>
  <si>
    <t>SKIERNIEWICKI</t>
  </si>
  <si>
    <t>1015072</t>
  </si>
  <si>
    <t>NOWY KAWĘCZYN</t>
  </si>
  <si>
    <t>0734570</t>
  </si>
  <si>
    <t>TRZCIANNA</t>
  </si>
  <si>
    <t>10A</t>
  </si>
  <si>
    <t>BRZESKI</t>
  </si>
  <si>
    <t>36029</t>
  </si>
  <si>
    <t>UL. MARSZAŁKA JÓZEFA PIŁSUDSKIEGO</t>
  </si>
  <si>
    <t>1206042</t>
  </si>
  <si>
    <t>1206063</t>
  </si>
  <si>
    <t>0324145</t>
  </si>
  <si>
    <t>FILIPOWICE</t>
  </si>
  <si>
    <t>1206152</t>
  </si>
  <si>
    <t>0342031</t>
  </si>
  <si>
    <t>MODLNICZKA</t>
  </si>
  <si>
    <t>32936</t>
  </si>
  <si>
    <t>UL. ŚW. FAUSTYNY</t>
  </si>
  <si>
    <t>1206162</t>
  </si>
  <si>
    <t>1261011</t>
  </si>
  <si>
    <t>00432</t>
  </si>
  <si>
    <t>UL. ARMII KRAJOWEJ</t>
  </si>
  <si>
    <t>12B</t>
  </si>
  <si>
    <t>25579</t>
  </si>
  <si>
    <t>UL. JANA ZAMOYSKIEGO</t>
  </si>
  <si>
    <t>21381</t>
  </si>
  <si>
    <t>UL. STRZELECKA</t>
  </si>
  <si>
    <t>LIMANOWSKI</t>
  </si>
  <si>
    <t>TYMBARK</t>
  </si>
  <si>
    <t>1208012</t>
  </si>
  <si>
    <t>0233945</t>
  </si>
  <si>
    <t>UNIEJÓW RĘDZINY</t>
  </si>
  <si>
    <t>1208022</t>
  </si>
  <si>
    <t>1208042</t>
  </si>
  <si>
    <t>128716, 128712</t>
  </si>
  <si>
    <t>0246617</t>
  </si>
  <si>
    <t>24459</t>
  </si>
  <si>
    <t>UL. WINCENTEGO WITOSA</t>
  </si>
  <si>
    <t>1208053</t>
  </si>
  <si>
    <t>0251274</t>
  </si>
  <si>
    <t>JAKSICE</t>
  </si>
  <si>
    <t>23371, 23433</t>
  </si>
  <si>
    <t>0947225</t>
  </si>
  <si>
    <t>17577</t>
  </si>
  <si>
    <t>UL. BOLESŁAWA PRUSA</t>
  </si>
  <si>
    <t>2b</t>
  </si>
  <si>
    <t>1208072</t>
  </si>
  <si>
    <t>NOWOSĄDECKI</t>
  </si>
  <si>
    <t>1210011</t>
  </si>
  <si>
    <t>GRYBÓW</t>
  </si>
  <si>
    <t>0960042</t>
  </si>
  <si>
    <t>1210052</t>
  </si>
  <si>
    <t>KAMIONKA WIELKA</t>
  </si>
  <si>
    <t>0434307</t>
  </si>
  <si>
    <t>BOGUSZA</t>
  </si>
  <si>
    <t>0434945</t>
  </si>
  <si>
    <t>KRÓLOWA GÓRNA</t>
  </si>
  <si>
    <t>0435011</t>
  </si>
  <si>
    <t>KRÓLOWA POLSKA</t>
  </si>
  <si>
    <t>1210062</t>
  </si>
  <si>
    <t>KORZENNA</t>
  </si>
  <si>
    <t>0435710</t>
  </si>
  <si>
    <t>JASIENNA</t>
  </si>
  <si>
    <t>1210122</t>
  </si>
  <si>
    <t>NAWOJOWA</t>
  </si>
  <si>
    <t>0455798</t>
  </si>
  <si>
    <t>ŻELEŹNIKOWA MAŁA</t>
  </si>
  <si>
    <t>1211032</t>
  </si>
  <si>
    <t>CZARNY DUNAJEC</t>
  </si>
  <si>
    <t>0421635</t>
  </si>
  <si>
    <t>CZERWIENNE</t>
  </si>
  <si>
    <t>1211023</t>
  </si>
  <si>
    <t>40852</t>
  </si>
  <si>
    <t>133605, 64873</t>
  </si>
  <si>
    <t>NOWY SĄCZ</t>
  </si>
  <si>
    <t>1262011</t>
  </si>
  <si>
    <t>0959435</t>
  </si>
  <si>
    <t>11074</t>
  </si>
  <si>
    <t>UL. BOLESŁAWA LIMANOWSKIEGO</t>
  </si>
  <si>
    <t>26081</t>
  </si>
  <si>
    <t>UL. ZIELONA</t>
  </si>
  <si>
    <t>1214012</t>
  </si>
  <si>
    <t>0323230</t>
  </si>
  <si>
    <t>1214022</t>
  </si>
  <si>
    <t>0244630</t>
  </si>
  <si>
    <t>UL. CURIE-SKŁODOWSKIEJ</t>
  </si>
  <si>
    <t>1214033</t>
  </si>
  <si>
    <t>1214042</t>
  </si>
  <si>
    <t>0259459</t>
  </si>
  <si>
    <t>IBRAMOWICE</t>
  </si>
  <si>
    <t>6832, 113761</t>
  </si>
  <si>
    <t>1214053</t>
  </si>
  <si>
    <t>3198, 4900</t>
  </si>
  <si>
    <t>1214062</t>
  </si>
  <si>
    <t>TARNOWSKI</t>
  </si>
  <si>
    <t>1216112</t>
  </si>
  <si>
    <t>WIERZCHOSŁAWICE</t>
  </si>
  <si>
    <t>0835510</t>
  </si>
  <si>
    <t>MIKOŁAJOWICE</t>
  </si>
  <si>
    <t>4A</t>
  </si>
  <si>
    <t>TATRZAŃSKI</t>
  </si>
  <si>
    <t>1217052</t>
  </si>
  <si>
    <t>PORONIN</t>
  </si>
  <si>
    <t>0468737</t>
  </si>
  <si>
    <t>NOWE BYSTRE</t>
  </si>
  <si>
    <t>180B</t>
  </si>
  <si>
    <t>1218013</t>
  </si>
  <si>
    <t>ANDRYCHÓW</t>
  </si>
  <si>
    <t>0924023</t>
  </si>
  <si>
    <t>20254</t>
  </si>
  <si>
    <t>UL. SŁONECZNA</t>
  </si>
  <si>
    <t>GARWOLIŃSKI</t>
  </si>
  <si>
    <t>1403132</t>
  </si>
  <si>
    <t>WILGA</t>
  </si>
  <si>
    <t>0694095</t>
  </si>
  <si>
    <t>OSIEDLE WILGA</t>
  </si>
  <si>
    <t>GOSTYNIŃSKI</t>
  </si>
  <si>
    <t>1404022</t>
  </si>
  <si>
    <t>GOSTYNIN</t>
  </si>
  <si>
    <t>0565009</t>
  </si>
  <si>
    <t>ZWOLEŃ</t>
  </si>
  <si>
    <t xml:space="preserve">35/36 </t>
  </si>
  <si>
    <t>GRÓJECKI</t>
  </si>
  <si>
    <t>106619, 106618, 106608</t>
  </si>
  <si>
    <t>1406092</t>
  </si>
  <si>
    <t>PNIEWY</t>
  </si>
  <si>
    <t>0631440</t>
  </si>
  <si>
    <t>JURKI</t>
  </si>
  <si>
    <t>KOZIENICKI</t>
  </si>
  <si>
    <t>1407012</t>
  </si>
  <si>
    <t>GARBATKA-LETNISKO</t>
  </si>
  <si>
    <t>0618562</t>
  </si>
  <si>
    <t>BOGUCIN</t>
  </si>
  <si>
    <t>23739, 23616</t>
  </si>
  <si>
    <t>1407072</t>
  </si>
  <si>
    <t>SIECIECHÓW</t>
  </si>
  <si>
    <t>0636063</t>
  </si>
  <si>
    <t>OPACTWO</t>
  </si>
  <si>
    <t>LEGIONOWSKI</t>
  </si>
  <si>
    <t>1408022</t>
  </si>
  <si>
    <t>0003004</t>
  </si>
  <si>
    <t>02868</t>
  </si>
  <si>
    <t>UL. CHOTOMOWSKA</t>
  </si>
  <si>
    <t>1408032</t>
  </si>
  <si>
    <t>NIEPORĘT</t>
  </si>
  <si>
    <t>07117</t>
  </si>
  <si>
    <t>UL. JANA KAZIMIERZA</t>
  </si>
  <si>
    <t>0005693</t>
  </si>
  <si>
    <t>STANISŁAWÓW PIERWSZY</t>
  </si>
  <si>
    <t>1409033</t>
  </si>
  <si>
    <t>16A</t>
  </si>
  <si>
    <t>OSTROWSKI</t>
  </si>
  <si>
    <t>1416052</t>
  </si>
  <si>
    <t>MAŁKINIA GÓRNA</t>
  </si>
  <si>
    <t>0514242</t>
  </si>
  <si>
    <t>GLINA</t>
  </si>
  <si>
    <t>0514325</t>
  </si>
  <si>
    <t>KIEŁCZEW</t>
  </si>
  <si>
    <t>UL. PRYMASA TYSIĄCLECIA</t>
  </si>
  <si>
    <t>OSTRÓW MAZOWIECKA</t>
  </si>
  <si>
    <t>OTWOCKI</t>
  </si>
  <si>
    <t>1417032</t>
  </si>
  <si>
    <t>CELESTYNÓW</t>
  </si>
  <si>
    <t>0000780</t>
  </si>
  <si>
    <t>24870</t>
  </si>
  <si>
    <t>UL. WRZOSOWA</t>
  </si>
  <si>
    <t>1419012</t>
  </si>
  <si>
    <t>PŁOŃSKI</t>
  </si>
  <si>
    <t>1420102</t>
  </si>
  <si>
    <t>RACIĄŻ</t>
  </si>
  <si>
    <t>0123694</t>
  </si>
  <si>
    <t>KRASZEWO-CZUBAKI</t>
  </si>
  <si>
    <t>23B</t>
  </si>
  <si>
    <t>PRUSZKOWSKI</t>
  </si>
  <si>
    <t>106785, 106051</t>
  </si>
  <si>
    <t>PRZYSUSKI</t>
  </si>
  <si>
    <t>1423012</t>
  </si>
  <si>
    <t>BORKOWICE</t>
  </si>
  <si>
    <t>0615374</t>
  </si>
  <si>
    <t>16448</t>
  </si>
  <si>
    <t>UL. PLATANOWA</t>
  </si>
  <si>
    <t>272074, 196293</t>
  </si>
  <si>
    <t>0615486</t>
  </si>
  <si>
    <t>RUSINÓW</t>
  </si>
  <si>
    <t>0615500</t>
  </si>
  <si>
    <t>RUSZKOWICE</t>
  </si>
  <si>
    <t>272073, 272063, 262733, 196236</t>
  </si>
  <si>
    <t>1423022</t>
  </si>
  <si>
    <t>GIELNIÓW</t>
  </si>
  <si>
    <t>0618830</t>
  </si>
  <si>
    <t>GOŹDZIKÓW</t>
  </si>
  <si>
    <t>119757, 128350</t>
  </si>
  <si>
    <t>1423042</t>
  </si>
  <si>
    <t>ODRZYWÓŁ</t>
  </si>
  <si>
    <t>0630149</t>
  </si>
  <si>
    <t>KOLONIA OSSA</t>
  </si>
  <si>
    <t>11038, 11001</t>
  </si>
  <si>
    <t>1423063</t>
  </si>
  <si>
    <t>PRZYSUCHA</t>
  </si>
  <si>
    <t>0973777</t>
  </si>
  <si>
    <t>07120</t>
  </si>
  <si>
    <t>AL. JANA PAWŁA II</t>
  </si>
  <si>
    <t>92633, 9630</t>
  </si>
  <si>
    <t>12032, 11396</t>
  </si>
  <si>
    <t>03635</t>
  </si>
  <si>
    <t>UL. DASZYŃSKIEGO</t>
  </si>
  <si>
    <t>RADOM</t>
  </si>
  <si>
    <t>1463011</t>
  </si>
  <si>
    <t>0972750</t>
  </si>
  <si>
    <t>08416</t>
  </si>
  <si>
    <t>UL. KIERZKOWSKA</t>
  </si>
  <si>
    <t>1430032</t>
  </si>
  <si>
    <t>MIRÓW</t>
  </si>
  <si>
    <t>0629086</t>
  </si>
  <si>
    <t>BIESZKÓW DOLNY</t>
  </si>
  <si>
    <t>0629152</t>
  </si>
  <si>
    <t>MIRÓW STARY</t>
  </si>
  <si>
    <t>0629175</t>
  </si>
  <si>
    <t>ZBIJÓW MAŁY</t>
  </si>
  <si>
    <t>WARSZAWA</t>
  </si>
  <si>
    <t>1465011</t>
  </si>
  <si>
    <t>0918123</t>
  </si>
  <si>
    <t>45210</t>
  </si>
  <si>
    <t>AL. ALEJA MARSZ. JÓZEFA PIŁSUDSKIEGO</t>
  </si>
  <si>
    <t>45565</t>
  </si>
  <si>
    <t>AL. ALEJA RZECZYPOSPOLITEJ</t>
  </si>
  <si>
    <t xml:space="preserve">23B </t>
  </si>
  <si>
    <t>52306</t>
  </si>
  <si>
    <t>10048</t>
  </si>
  <si>
    <t>UL. KRUSZYNY</t>
  </si>
  <si>
    <t>10016</t>
  </si>
  <si>
    <t>UL. LEONA KRUCZKOWSKIEGO</t>
  </si>
  <si>
    <t>18747</t>
  </si>
  <si>
    <t>UL. ROGALIŃSKA</t>
  </si>
  <si>
    <t>22659</t>
  </si>
  <si>
    <t>UL. TARGOWA</t>
  </si>
  <si>
    <t>1432053</t>
  </si>
  <si>
    <t>STARE BABICE</t>
  </si>
  <si>
    <t>WĘGROWSKI</t>
  </si>
  <si>
    <t>1433042</t>
  </si>
  <si>
    <t>LIW</t>
  </si>
  <si>
    <t>0678044</t>
  </si>
  <si>
    <t>RUCHNA</t>
  </si>
  <si>
    <t>0678200</t>
  </si>
  <si>
    <t>WYSZKÓW</t>
  </si>
  <si>
    <t>29A</t>
  </si>
  <si>
    <t>0678239</t>
  </si>
  <si>
    <t>ZAJĄC</t>
  </si>
  <si>
    <t>1433053</t>
  </si>
  <si>
    <t>ŁOCHÓW</t>
  </si>
  <si>
    <t>0975492</t>
  </si>
  <si>
    <t>WYSZKOWSKI</t>
  </si>
  <si>
    <t>1435032</t>
  </si>
  <si>
    <t>RZĄŚNIK</t>
  </si>
  <si>
    <t>0518754</t>
  </si>
  <si>
    <t>BIELINO</t>
  </si>
  <si>
    <t>0519191</t>
  </si>
  <si>
    <t>STARY LUBIEL</t>
  </si>
  <si>
    <t>22A</t>
  </si>
  <si>
    <t>ZWOLEŃSKI</t>
  </si>
  <si>
    <t>1601022</t>
  </si>
  <si>
    <t>SKARBIMIERZ</t>
  </si>
  <si>
    <t>0990280</t>
  </si>
  <si>
    <t>SKARBIMIERZ-OSIEDLE</t>
  </si>
  <si>
    <t>00157</t>
  </si>
  <si>
    <t>UL. AKACJOWA</t>
  </si>
  <si>
    <t>GŁUBCZYCKI</t>
  </si>
  <si>
    <t>1602033</t>
  </si>
  <si>
    <t>GŁUBCZYCE</t>
  </si>
  <si>
    <t>0965329</t>
  </si>
  <si>
    <t>04434</t>
  </si>
  <si>
    <t>UL. DWORCOWA</t>
  </si>
  <si>
    <t>1602043</t>
  </si>
  <si>
    <t>KIETRZ</t>
  </si>
  <si>
    <t>0496076</t>
  </si>
  <si>
    <t>NASIEDLE</t>
  </si>
  <si>
    <t>0496099</t>
  </si>
  <si>
    <t>NOWA CEREKWIA</t>
  </si>
  <si>
    <t>18782</t>
  </si>
  <si>
    <t>UL. ROGOŻAŃSKA</t>
  </si>
  <si>
    <t>1603042</t>
  </si>
  <si>
    <t>PAWŁOWICZKI</t>
  </si>
  <si>
    <t>1605023</t>
  </si>
  <si>
    <t>19830</t>
  </si>
  <si>
    <t>UL. SIENKIEWICZA</t>
  </si>
  <si>
    <t>NAMYSŁOWSKI</t>
  </si>
  <si>
    <t>1606032</t>
  </si>
  <si>
    <t>POKÓJ</t>
  </si>
  <si>
    <t>0502049</t>
  </si>
  <si>
    <t>ZAWIŚĆ</t>
  </si>
  <si>
    <t>14757</t>
  </si>
  <si>
    <t>UL. ODRODZENIA POLSKI</t>
  </si>
  <si>
    <t>1607013</t>
  </si>
  <si>
    <t>GŁUCHOŁAZY</t>
  </si>
  <si>
    <t>1607073</t>
  </si>
  <si>
    <t>PACZKÓW</t>
  </si>
  <si>
    <t>0501268</t>
  </si>
  <si>
    <t>KAMIENICA</t>
  </si>
  <si>
    <t>0965855</t>
  </si>
  <si>
    <t>1608013</t>
  </si>
  <si>
    <t>DOBRODZIEŃ</t>
  </si>
  <si>
    <t>0931454</t>
  </si>
  <si>
    <t>16046</t>
  </si>
  <si>
    <t>UL. PIASTOWSKA</t>
  </si>
  <si>
    <t>0131386</t>
  </si>
  <si>
    <t>TURZA</t>
  </si>
  <si>
    <t>08828</t>
  </si>
  <si>
    <t>UL. KOLEJOWA</t>
  </si>
  <si>
    <t>1608043</t>
  </si>
  <si>
    <t>11211</t>
  </si>
  <si>
    <t>UL. LISTOPADOWA</t>
  </si>
  <si>
    <t>20683</t>
  </si>
  <si>
    <t>UL. SPORTOWA</t>
  </si>
  <si>
    <t>OPOLE</t>
  </si>
  <si>
    <t>1661011</t>
  </si>
  <si>
    <t>0965016</t>
  </si>
  <si>
    <t>12189</t>
  </si>
  <si>
    <t>UL. MAŁOPOLSKA</t>
  </si>
  <si>
    <t>1609032</t>
  </si>
  <si>
    <t>DOBRZEŃ WIELKI</t>
  </si>
  <si>
    <t>1609112</t>
  </si>
  <si>
    <t>1611012</t>
  </si>
  <si>
    <t>IZBICKO</t>
  </si>
  <si>
    <t>1611043</t>
  </si>
  <si>
    <t>BIESZCZADZKI</t>
  </si>
  <si>
    <t>1801052</t>
  </si>
  <si>
    <t>LUTOWISKA</t>
  </si>
  <si>
    <t>0356205</t>
  </si>
  <si>
    <t>1804082</t>
  </si>
  <si>
    <t>1807083</t>
  </si>
  <si>
    <t>RYMANÓW</t>
  </si>
  <si>
    <t>0359008</t>
  </si>
  <si>
    <t>PUŁAWY</t>
  </si>
  <si>
    <t>MIELECKI</t>
  </si>
  <si>
    <t>WADOWICE GÓRNE</t>
  </si>
  <si>
    <t>0835153</t>
  </si>
  <si>
    <t>WAMPIERZÓW</t>
  </si>
  <si>
    <t>NIŻAŃSKI</t>
  </si>
  <si>
    <t>PRZEMYŚL</t>
  </si>
  <si>
    <t>1862011</t>
  </si>
  <si>
    <t>0971672</t>
  </si>
  <si>
    <t>22674</t>
  </si>
  <si>
    <t>UL. TARNIOWA</t>
  </si>
  <si>
    <t>2002032</t>
  </si>
  <si>
    <t>2002042</t>
  </si>
  <si>
    <t>GRÓDEK</t>
  </si>
  <si>
    <t>0029417</t>
  </si>
  <si>
    <t>ZAŁUKI</t>
  </si>
  <si>
    <t>2002112</t>
  </si>
  <si>
    <t>TUROŚŃ KOŚCIELNA</t>
  </si>
  <si>
    <t>0043009</t>
  </si>
  <si>
    <t>01184</t>
  </si>
  <si>
    <t>UL. BIAŁOSTOCKA</t>
  </si>
  <si>
    <t>WASILKÓW</t>
  </si>
  <si>
    <t>0923526</t>
  </si>
  <si>
    <t>HAJNOWSKI</t>
  </si>
  <si>
    <t>2005022</t>
  </si>
  <si>
    <t>BIAŁOWIEŻA</t>
  </si>
  <si>
    <t>0023076</t>
  </si>
  <si>
    <t>04527</t>
  </si>
  <si>
    <t>PARK DYREKCYJNY</t>
  </si>
  <si>
    <t>30489</t>
  </si>
  <si>
    <t>2005062</t>
  </si>
  <si>
    <t>HAJNÓWKA</t>
  </si>
  <si>
    <t>0029908</t>
  </si>
  <si>
    <t>ORZESZKOWO</t>
  </si>
  <si>
    <t>131353, 131303</t>
  </si>
  <si>
    <t>SIEMIATYCKI</t>
  </si>
  <si>
    <t>2010024</t>
  </si>
  <si>
    <t>DROHICZYN</t>
  </si>
  <si>
    <t>0922998</t>
  </si>
  <si>
    <t>09871</t>
  </si>
  <si>
    <t>UL. JÓZEFA IGNACEGO KRASZEWSKIEGO</t>
  </si>
  <si>
    <t>2010023</t>
  </si>
  <si>
    <t>0027542</t>
  </si>
  <si>
    <t>MIŁKOWICE-JANKI</t>
  </si>
  <si>
    <t>2013042</t>
  </si>
  <si>
    <t>KLUKOWO</t>
  </si>
  <si>
    <t>0398669</t>
  </si>
  <si>
    <t>ŁUNIEWO MAŁE</t>
  </si>
  <si>
    <t>2013052</t>
  </si>
  <si>
    <t>KOBYLIN-BORZYMY</t>
  </si>
  <si>
    <t>0398971</t>
  </si>
  <si>
    <t>0399315</t>
  </si>
  <si>
    <t>WNORY-KUŻELE</t>
  </si>
  <si>
    <t>2013072</t>
  </si>
  <si>
    <t>NOWE PIEKUTY</t>
  </si>
  <si>
    <t>0402081</t>
  </si>
  <si>
    <t>JABŁOŃ KOŚCIELNA</t>
  </si>
  <si>
    <t>12540</t>
  </si>
  <si>
    <t>UL. MAZOWIECKA</t>
  </si>
  <si>
    <t>0402299</t>
  </si>
  <si>
    <t>2202023</t>
  </si>
  <si>
    <t>BRUSY</t>
  </si>
  <si>
    <t>0079668</t>
  </si>
  <si>
    <t>CZAPIEWICE</t>
  </si>
  <si>
    <t>0079705</t>
  </si>
  <si>
    <t>CZYCZKOWY</t>
  </si>
  <si>
    <t>0080111</t>
  </si>
  <si>
    <t>MĘCIKAŁ</t>
  </si>
  <si>
    <t>0080246</t>
  </si>
  <si>
    <t>PRZYMUSZEWO</t>
  </si>
  <si>
    <t>2202032</t>
  </si>
  <si>
    <t>0081582</t>
  </si>
  <si>
    <t>KŁODAWA</t>
  </si>
  <si>
    <t>0081889</t>
  </si>
  <si>
    <t>NIEŻYCHOWICE</t>
  </si>
  <si>
    <t>0081949</t>
  </si>
  <si>
    <t>NOWA CERKIEW</t>
  </si>
  <si>
    <t>0081990</t>
  </si>
  <si>
    <t>OGORZELINY</t>
  </si>
  <si>
    <t>14578</t>
  </si>
  <si>
    <t>UL. OBKASKA</t>
  </si>
  <si>
    <t>0082245</t>
  </si>
  <si>
    <t>SŁAWĘCIN</t>
  </si>
  <si>
    <t>0082297</t>
  </si>
  <si>
    <t>SWORNEGACIE</t>
  </si>
  <si>
    <t>2202043</t>
  </si>
  <si>
    <t>0928920</t>
  </si>
  <si>
    <t>49531, 50270, 49344</t>
  </si>
  <si>
    <t>CZŁUCHOWSKI</t>
  </si>
  <si>
    <t>2203023</t>
  </si>
  <si>
    <t>CZARNE</t>
  </si>
  <si>
    <t>0977309</t>
  </si>
  <si>
    <t>2203032</t>
  </si>
  <si>
    <t>CZŁUCHÓW</t>
  </si>
  <si>
    <t>0743250</t>
  </si>
  <si>
    <t>WIERZCHOWO-DWORZEC</t>
  </si>
  <si>
    <t>GDAŃSK</t>
  </si>
  <si>
    <t>2261011</t>
  </si>
  <si>
    <t>0933016</t>
  </si>
  <si>
    <t>UL. JANA SOBIESKIEGO</t>
  </si>
  <si>
    <t>GDAŃSKI</t>
  </si>
  <si>
    <t>2204052</t>
  </si>
  <si>
    <t>PRZYWIDZ</t>
  </si>
  <si>
    <t>0170110</t>
  </si>
  <si>
    <t>03098</t>
  </si>
  <si>
    <t>UL. CISOWA</t>
  </si>
  <si>
    <t>KARTUSKI</t>
  </si>
  <si>
    <t>2206062</t>
  </si>
  <si>
    <t>LIPUSZ</t>
  </si>
  <si>
    <t>0166410</t>
  </si>
  <si>
    <t>TUSZKOWY</t>
  </si>
  <si>
    <t>2206082</t>
  </si>
  <si>
    <t>STARA KISZEWA</t>
  </si>
  <si>
    <t>0173120</t>
  </si>
  <si>
    <t>25133</t>
  </si>
  <si>
    <t>UL. WYZWOLENIA</t>
  </si>
  <si>
    <t>11A</t>
  </si>
  <si>
    <t>LĘBORSKI</t>
  </si>
  <si>
    <t>2208032</t>
  </si>
  <si>
    <t>CEWICE</t>
  </si>
  <si>
    <t>0741788</t>
  </si>
  <si>
    <t>POPOWO</t>
  </si>
  <si>
    <t>0741794</t>
  </si>
  <si>
    <t>SIEMIROWICE</t>
  </si>
  <si>
    <t>PUCKI</t>
  </si>
  <si>
    <t>2211052</t>
  </si>
  <si>
    <t>KOSAKOWO</t>
  </si>
  <si>
    <t>0164115</t>
  </si>
  <si>
    <t>DĘBOGÓRZE</t>
  </si>
  <si>
    <t>17088</t>
  </si>
  <si>
    <t>UL. POMORSKA</t>
  </si>
  <si>
    <t>2212053</t>
  </si>
  <si>
    <t>2212062</t>
  </si>
  <si>
    <t>KOBYLNICA</t>
  </si>
  <si>
    <t>0745361</t>
  </si>
  <si>
    <t>KWAKOWO</t>
  </si>
  <si>
    <t>20316</t>
  </si>
  <si>
    <t>UL. SŁUPSKA</t>
  </si>
  <si>
    <t>2212082</t>
  </si>
  <si>
    <t>SŁUPSK</t>
  </si>
  <si>
    <t>SZTUMSKI</t>
  </si>
  <si>
    <t>2216042</t>
  </si>
  <si>
    <t>STARY TARG</t>
  </si>
  <si>
    <t>WEJHEROWSKI</t>
  </si>
  <si>
    <t>2215062</t>
  </si>
  <si>
    <t>LINIA</t>
  </si>
  <si>
    <t>0165617</t>
  </si>
  <si>
    <t>POBŁOCIE</t>
  </si>
  <si>
    <t>2215102</t>
  </si>
  <si>
    <t>WEJHEROWO</t>
  </si>
  <si>
    <t>1066811</t>
  </si>
  <si>
    <t>GOWINO</t>
  </si>
  <si>
    <t>23842</t>
  </si>
  <si>
    <t>UL. WEJHEROWSKA</t>
  </si>
  <si>
    <t>2215031</t>
  </si>
  <si>
    <t>0934984</t>
  </si>
  <si>
    <t xml:space="preserve">20A </t>
  </si>
  <si>
    <t>CIESZYŃSKI</t>
  </si>
  <si>
    <t>CZĘSTOCHOWA</t>
  </si>
  <si>
    <t>2464011</t>
  </si>
  <si>
    <t>0930868</t>
  </si>
  <si>
    <t>18934</t>
  </si>
  <si>
    <t>UL. ROZDOLNA</t>
  </si>
  <si>
    <t>CZĘSTOCHOWSKI</t>
  </si>
  <si>
    <t>2404102</t>
  </si>
  <si>
    <t>MSTÓW</t>
  </si>
  <si>
    <t>0138483</t>
  </si>
  <si>
    <t>BRZYSZÓW</t>
  </si>
  <si>
    <t>2404122</t>
  </si>
  <si>
    <t>OLSZTYN</t>
  </si>
  <si>
    <t>0140646</t>
  </si>
  <si>
    <t>KUSIĘTA</t>
  </si>
  <si>
    <t>DĄBROWA GÓRNICZA</t>
  </si>
  <si>
    <t>2465011</t>
  </si>
  <si>
    <t>0939473</t>
  </si>
  <si>
    <t>51807</t>
  </si>
  <si>
    <t>UL. WIRGILIUSZA GRYNIA</t>
  </si>
  <si>
    <t>24048</t>
  </si>
  <si>
    <t>PSZCZYŃSKI</t>
  </si>
  <si>
    <t>2410053</t>
  </si>
  <si>
    <t>PSZCZYNA</t>
  </si>
  <si>
    <t>0942222</t>
  </si>
  <si>
    <t>2411042</t>
  </si>
  <si>
    <t>2416053</t>
  </si>
  <si>
    <t>ŁAZY</t>
  </si>
  <si>
    <t>0216763</t>
  </si>
  <si>
    <t>NIEGOWONICE</t>
  </si>
  <si>
    <t>6919, 6937, 6931</t>
  </si>
  <si>
    <t>BUSKI</t>
  </si>
  <si>
    <t>2601013</t>
  </si>
  <si>
    <t>BUSKO-ZDRÓJ</t>
  </si>
  <si>
    <t>0946651</t>
  </si>
  <si>
    <t>10493</t>
  </si>
  <si>
    <t>UL. JANUSZA KUSOCIŃSKIEGO</t>
  </si>
  <si>
    <t>3B</t>
  </si>
  <si>
    <t>JĘDRZEJOWSKI</t>
  </si>
  <si>
    <t>2602023</t>
  </si>
  <si>
    <t>JĘDRZEJÓW</t>
  </si>
  <si>
    <t>0240260</t>
  </si>
  <si>
    <t>JASIONNA</t>
  </si>
  <si>
    <t>2661011</t>
  </si>
  <si>
    <t>12400</t>
  </si>
  <si>
    <t>UL. MARSZAŁKOWSKA</t>
  </si>
  <si>
    <t>KIELECKI</t>
  </si>
  <si>
    <t>2604023</t>
  </si>
  <si>
    <t>BODZENTYN</t>
  </si>
  <si>
    <t>0230102</t>
  </si>
  <si>
    <t>19258</t>
  </si>
  <si>
    <t>UL. RYNEK GÓRNY</t>
  </si>
  <si>
    <t>7877, 7684, 7646</t>
  </si>
  <si>
    <t>21506</t>
  </si>
  <si>
    <t>UL. SUCHEDNIOWSKA</t>
  </si>
  <si>
    <t>0230480</t>
  </si>
  <si>
    <t>ŚNIADKA DRUGA</t>
  </si>
  <si>
    <t>2604043</t>
  </si>
  <si>
    <t>CHMIELNIK</t>
  </si>
  <si>
    <t>0946906</t>
  </si>
  <si>
    <t>12781</t>
  </si>
  <si>
    <t>UL. MIELCZARSKIEGO</t>
  </si>
  <si>
    <t>2604182</t>
  </si>
  <si>
    <t>STRAWCZYN</t>
  </si>
  <si>
    <t>0273502</t>
  </si>
  <si>
    <t>KUŹNIAKI</t>
  </si>
  <si>
    <t xml:space="preserve">32A </t>
  </si>
  <si>
    <t>20068</t>
  </si>
  <si>
    <t>KONECKI</t>
  </si>
  <si>
    <t>2605042</t>
  </si>
  <si>
    <t>RADOSZYCE</t>
  </si>
  <si>
    <t>0265075</t>
  </si>
  <si>
    <t>WILCZKOWICE</t>
  </si>
  <si>
    <t>2605062</t>
  </si>
  <si>
    <t>SŁUPIA (KONECKA)</t>
  </si>
  <si>
    <t>90196, 89761</t>
  </si>
  <si>
    <t>2606053</t>
  </si>
  <si>
    <t>133220, 22730, 22691, 22669</t>
  </si>
  <si>
    <t>STASZOWSKI</t>
  </si>
  <si>
    <t>2612043</t>
  </si>
  <si>
    <t>0802254</t>
  </si>
  <si>
    <t>SUCHOWOLA</t>
  </si>
  <si>
    <t>2612053</t>
  </si>
  <si>
    <t>POŁANIEC</t>
  </si>
  <si>
    <t>0980783</t>
  </si>
  <si>
    <t>26398</t>
  </si>
  <si>
    <t>UL. ŻAPNIOWSKA</t>
  </si>
  <si>
    <t>2612073</t>
  </si>
  <si>
    <t>STASZÓW</t>
  </si>
  <si>
    <t>0807582</t>
  </si>
  <si>
    <t>SMERDYNA</t>
  </si>
  <si>
    <t>NOWOMIEJSKI</t>
  </si>
  <si>
    <t>2812042</t>
  </si>
  <si>
    <t>KURZĘTNIK</t>
  </si>
  <si>
    <t>0845654</t>
  </si>
  <si>
    <t>10410, 10421</t>
  </si>
  <si>
    <t>2812052</t>
  </si>
  <si>
    <t>NOWE MIASTO LUBAWSKIE</t>
  </si>
  <si>
    <t>0847140</t>
  </si>
  <si>
    <t>JAMIELNIK</t>
  </si>
  <si>
    <t>107105, 16475</t>
  </si>
  <si>
    <t>2812011</t>
  </si>
  <si>
    <t>0983563</t>
  </si>
  <si>
    <t>OLECKI</t>
  </si>
  <si>
    <t>2813032</t>
  </si>
  <si>
    <t>KOWALE OLECKIE</t>
  </si>
  <si>
    <t>0760521</t>
  </si>
  <si>
    <t>STOŻNE</t>
  </si>
  <si>
    <t>2813043</t>
  </si>
  <si>
    <t>OLECKO</t>
  </si>
  <si>
    <t>0763258</t>
  </si>
  <si>
    <t>BABKI OLECKIE</t>
  </si>
  <si>
    <t>0763360</t>
  </si>
  <si>
    <t>GĄSKI</t>
  </si>
  <si>
    <t>0763442</t>
  </si>
  <si>
    <t>JUDZIKI</t>
  </si>
  <si>
    <t>2813052</t>
  </si>
  <si>
    <t>ŚWIĘTAJNO</t>
  </si>
  <si>
    <t>0770590</t>
  </si>
  <si>
    <t>CICHY</t>
  </si>
  <si>
    <t>0770778</t>
  </si>
  <si>
    <t>MAZURY</t>
  </si>
  <si>
    <t>0770850</t>
  </si>
  <si>
    <t>54A</t>
  </si>
  <si>
    <t>OLSZTYŃSKI</t>
  </si>
  <si>
    <t>2814072</t>
  </si>
  <si>
    <t>JONKOWO</t>
  </si>
  <si>
    <t>0477133</t>
  </si>
  <si>
    <t>NOWE KAWKOWO</t>
  </si>
  <si>
    <t>2816013</t>
  </si>
  <si>
    <t>0754727</t>
  </si>
  <si>
    <t>BEMOWO PISKIE</t>
  </si>
  <si>
    <t>UL. GEN. JÓZEFA BEMA</t>
  </si>
  <si>
    <t>2816033</t>
  </si>
  <si>
    <t>PISZ</t>
  </si>
  <si>
    <t>0764571</t>
  </si>
  <si>
    <t>TRZONKI</t>
  </si>
  <si>
    <t>SZCZYCIEŃSKI</t>
  </si>
  <si>
    <t>2817011</t>
  </si>
  <si>
    <t>SZCZYTNO</t>
  </si>
  <si>
    <t>0964991</t>
  </si>
  <si>
    <t>WĘGORZEWSKI</t>
  </si>
  <si>
    <t>2819022</t>
  </si>
  <si>
    <t>POZEZDRZE</t>
  </si>
  <si>
    <t>0765257</t>
  </si>
  <si>
    <t>CZARNKOWSKO-TRZCIANECKI</t>
  </si>
  <si>
    <t>3002083</t>
  </si>
  <si>
    <t>WIELEŃ</t>
  </si>
  <si>
    <t>0967334</t>
  </si>
  <si>
    <t>GNIEŹNIEŃSKI</t>
  </si>
  <si>
    <t>3003032</t>
  </si>
  <si>
    <t>GNIEZNO</t>
  </si>
  <si>
    <t>0583533</t>
  </si>
  <si>
    <t>MODLISZEWKO</t>
  </si>
  <si>
    <t>KOLSKI</t>
  </si>
  <si>
    <t>3009092</t>
  </si>
  <si>
    <t>OLSZÓWKA</t>
  </si>
  <si>
    <t>0290162</t>
  </si>
  <si>
    <t>ŁUBIANKA</t>
  </si>
  <si>
    <t>KONIN</t>
  </si>
  <si>
    <t>0948667</t>
  </si>
  <si>
    <t>KONIŃSKI</t>
  </si>
  <si>
    <t>3010073</t>
  </si>
  <si>
    <t>RYCHWAŁ</t>
  </si>
  <si>
    <t>0293226</t>
  </si>
  <si>
    <t>BIAŁA PANIEŃSKA</t>
  </si>
  <si>
    <t>3015043</t>
  </si>
  <si>
    <t>3015063</t>
  </si>
  <si>
    <t>POZNAŃ</t>
  </si>
  <si>
    <t>3064011</t>
  </si>
  <si>
    <t>0969400</t>
  </si>
  <si>
    <t>3021163</t>
  </si>
  <si>
    <t>SWARZĘDZ</t>
  </si>
  <si>
    <t>0595677</t>
  </si>
  <si>
    <t>WIERZONKA</t>
  </si>
  <si>
    <t>08055</t>
  </si>
  <si>
    <t>UL. KARŁOWICKA</t>
  </si>
  <si>
    <t>ŚREDZKI</t>
  </si>
  <si>
    <t>3025012</t>
  </si>
  <si>
    <t>DOMINOWO</t>
  </si>
  <si>
    <t>0582580</t>
  </si>
  <si>
    <t>GIECZ</t>
  </si>
  <si>
    <t>3025052</t>
  </si>
  <si>
    <t>ZANIEMYŚL</t>
  </si>
  <si>
    <t>0598411</t>
  </si>
  <si>
    <t>PIGŁOWICE</t>
  </si>
  <si>
    <t>TURECKI</t>
  </si>
  <si>
    <t>3027022</t>
  </si>
  <si>
    <t>BRUDZEW</t>
  </si>
  <si>
    <t>0281654</t>
  </si>
  <si>
    <t>KOŹMIN</t>
  </si>
  <si>
    <t>GRYFICKI</t>
  </si>
  <si>
    <t>3205023</t>
  </si>
  <si>
    <t>GRYFICE</t>
  </si>
  <si>
    <t>0776083</t>
  </si>
  <si>
    <t>TRZYGŁÓW</t>
  </si>
  <si>
    <t>71613, 71614, 71615, 71617</t>
  </si>
  <si>
    <t>GRYFIŃSKI</t>
  </si>
  <si>
    <t>3206033</t>
  </si>
  <si>
    <t>CHOJNA</t>
  </si>
  <si>
    <t>0978786</t>
  </si>
  <si>
    <t>26523</t>
  </si>
  <si>
    <t>UL. ŻÓŁKIEWSKIEGO</t>
  </si>
  <si>
    <t>3206043</t>
  </si>
  <si>
    <t>GRYFINO</t>
  </si>
  <si>
    <t>0776380</t>
  </si>
  <si>
    <t>NOWE CZARNOWO</t>
  </si>
  <si>
    <t>3206053</t>
  </si>
  <si>
    <t>MIESZKOWICE</t>
  </si>
  <si>
    <t>0779176</t>
  </si>
  <si>
    <t>CZELIN</t>
  </si>
  <si>
    <t>KOŁOBRZESKI</t>
  </si>
  <si>
    <t>3208011</t>
  </si>
  <si>
    <t>KOŁOBRZEG</t>
  </si>
  <si>
    <t>0950026</t>
  </si>
  <si>
    <t>00393</t>
  </si>
  <si>
    <t>UL. KRZYSZTOFA ARCISZEWSKIEGO</t>
  </si>
  <si>
    <t>126297, 130360</t>
  </si>
  <si>
    <t>KOSZALIN</t>
  </si>
  <si>
    <t>3261011</t>
  </si>
  <si>
    <t>0949448</t>
  </si>
  <si>
    <t>PYRZYCKI</t>
  </si>
  <si>
    <t>3212055</t>
  </si>
  <si>
    <t>PYRZYCE</t>
  </si>
  <si>
    <t>0781954</t>
  </si>
  <si>
    <t>NOWIELIN</t>
  </si>
  <si>
    <t>DARŁOWO</t>
  </si>
  <si>
    <t>3213032</t>
  </si>
  <si>
    <t>3213042</t>
  </si>
  <si>
    <t>3213052</t>
  </si>
  <si>
    <t>STARGARDZKI</t>
  </si>
  <si>
    <t>3214033</t>
  </si>
  <si>
    <t>DOBRZANY</t>
  </si>
  <si>
    <t>0978875</t>
  </si>
  <si>
    <t>3262011</t>
  </si>
  <si>
    <t>14926, 79675</t>
  </si>
  <si>
    <t>00868</t>
  </si>
  <si>
    <t>UL. BATALIONÓW CHŁOPSKICH</t>
  </si>
  <si>
    <t>03704</t>
  </si>
  <si>
    <t>UL. DĄBSKA</t>
  </si>
  <si>
    <t>19124, 18882, 19200</t>
  </si>
  <si>
    <t>06351</t>
  </si>
  <si>
    <t>UL. GRZYMIŃSKA</t>
  </si>
  <si>
    <t>07394</t>
  </si>
  <si>
    <t>UL. JAWOROWA</t>
  </si>
  <si>
    <t>08096</t>
  </si>
  <si>
    <t>UL. KARPACKA</t>
  </si>
  <si>
    <t>03702</t>
  </si>
  <si>
    <t>UL. KSIĘŻNEJ DĄBRÓWKI</t>
  </si>
  <si>
    <t>19208</t>
  </si>
  <si>
    <t>UL. LUCJANA RYDLA</t>
  </si>
  <si>
    <t>16019</t>
  </si>
  <si>
    <t>UL. PIASECZNA</t>
  </si>
  <si>
    <t>26842</t>
  </si>
  <si>
    <t>UL. STRZAŁOWSKA</t>
  </si>
  <si>
    <t>27A</t>
  </si>
  <si>
    <t>BRANEW SZLACHECKA</t>
  </si>
  <si>
    <t>HARASIUKI</t>
  </si>
  <si>
    <t>WERBLINIA</t>
  </si>
  <si>
    <t>UL. JULIANA BRUNA</t>
  </si>
  <si>
    <t>SUWALSKI</t>
  </si>
  <si>
    <t>DZWOLA</t>
  </si>
  <si>
    <t>PUCK</t>
  </si>
  <si>
    <t>BRODNICKI</t>
  </si>
  <si>
    <t>0402011</t>
  </si>
  <si>
    <t>BRODNICA</t>
  </si>
  <si>
    <t>0982954</t>
  </si>
  <si>
    <t>22717</t>
  </si>
  <si>
    <t>UL. TATRZAŃSKA</t>
  </si>
  <si>
    <t>0911670</t>
  </si>
  <si>
    <t>GĘSTOWICE</t>
  </si>
  <si>
    <t>02842</t>
  </si>
  <si>
    <t>PARK CHOPINA</t>
  </si>
  <si>
    <t>21545</t>
  </si>
  <si>
    <t>UL. SULECHOWSKA</t>
  </si>
  <si>
    <t>1005062</t>
  </si>
  <si>
    <t>KOCIERZEW POŁUDNIOWY</t>
  </si>
  <si>
    <t>0728954</t>
  </si>
  <si>
    <t>GĄGOLIN POŁUDNIOWY</t>
  </si>
  <si>
    <t>ZDUŃSKOWOLSKI</t>
  </si>
  <si>
    <t>1019011</t>
  </si>
  <si>
    <t>ZDUŃSKA WOLA</t>
  </si>
  <si>
    <t>0976675</t>
  </si>
  <si>
    <t>0434371</t>
  </si>
  <si>
    <t>1211112</t>
  </si>
  <si>
    <t>RABA WYŻNA</t>
  </si>
  <si>
    <t>0461416</t>
  </si>
  <si>
    <t>HARKABUZ</t>
  </si>
  <si>
    <t>28081</t>
  </si>
  <si>
    <t>UL. HUGO KOŁŁĄTAJA</t>
  </si>
  <si>
    <t>03851</t>
  </si>
  <si>
    <t>UL. JANA DŁUGOSZA</t>
  </si>
  <si>
    <t>08728</t>
  </si>
  <si>
    <t>UL. JANA KOCHANOWSKIEGO</t>
  </si>
  <si>
    <t>0564501</t>
  </si>
  <si>
    <t>KRZYWIE</t>
  </si>
  <si>
    <t>0564949</t>
  </si>
  <si>
    <t>STEFANÓW</t>
  </si>
  <si>
    <t>1419042</t>
  </si>
  <si>
    <t>BULKOWO</t>
  </si>
  <si>
    <t>0561313</t>
  </si>
  <si>
    <t>BLICHOWO</t>
  </si>
  <si>
    <t>61A</t>
  </si>
  <si>
    <t>0079912</t>
  </si>
  <si>
    <t>LEŚNO</t>
  </si>
  <si>
    <t>25107</t>
  </si>
  <si>
    <t>UL. KARD. STEFANA WYSZYŃSKIEGO</t>
  </si>
  <si>
    <t>0079964</t>
  </si>
  <si>
    <t>LUBNIA</t>
  </si>
  <si>
    <t>0081346</t>
  </si>
  <si>
    <t>CHARZYKOWY</t>
  </si>
  <si>
    <t>263987, 17579</t>
  </si>
  <si>
    <t>2202011</t>
  </si>
  <si>
    <t>0928854</t>
  </si>
  <si>
    <t>63501, 86488</t>
  </si>
  <si>
    <t>0082191</t>
  </si>
  <si>
    <t>SILNO</t>
  </si>
  <si>
    <t>106698, 106207</t>
  </si>
  <si>
    <t>26719</t>
  </si>
  <si>
    <t>UL. JUNONY</t>
  </si>
  <si>
    <t>2206032</t>
  </si>
  <si>
    <t>KARSIN</t>
  </si>
  <si>
    <t>0162613</t>
  </si>
  <si>
    <t>OSOWO</t>
  </si>
  <si>
    <t>24056</t>
  </si>
  <si>
    <t>UL. WIELEWSKA</t>
  </si>
  <si>
    <t>82892, 82893</t>
  </si>
  <si>
    <t>2206011</t>
  </si>
  <si>
    <t>KOŚCIERZYNA</t>
  </si>
  <si>
    <t>0934553</t>
  </si>
  <si>
    <t>08124</t>
  </si>
  <si>
    <t>UL. KARTUSKA</t>
  </si>
  <si>
    <t>0741506</t>
  </si>
  <si>
    <t>ŁEBUNIA</t>
  </si>
  <si>
    <t>2212032</t>
  </si>
  <si>
    <t>DĘBNICA KASZUBSKA</t>
  </si>
  <si>
    <t>0741937</t>
  </si>
  <si>
    <t>GOGOLEWO</t>
  </si>
  <si>
    <t>0745310</t>
  </si>
  <si>
    <t>KOŃCZEWO</t>
  </si>
  <si>
    <t>0751002</t>
  </si>
  <si>
    <t>WŁYNKÓWKO</t>
  </si>
  <si>
    <t>01458</t>
  </si>
  <si>
    <t>UL. BŁĘKITNA</t>
  </si>
  <si>
    <t>272546, 272957</t>
  </si>
  <si>
    <t>SOPOT</t>
  </si>
  <si>
    <t>2264011</t>
  </si>
  <si>
    <t>0934783</t>
  </si>
  <si>
    <t>10344</t>
  </si>
  <si>
    <t>UL. KUJAWSKA</t>
  </si>
  <si>
    <t xml:space="preserve">50-52 </t>
  </si>
  <si>
    <t>5519, 5084</t>
  </si>
  <si>
    <t>08812</t>
  </si>
  <si>
    <t>UL. OSKARA KOLBERGA</t>
  </si>
  <si>
    <t>0157606</t>
  </si>
  <si>
    <t>WAPLEWO WIELKIE</t>
  </si>
  <si>
    <t>0235111</t>
  </si>
  <si>
    <t>PIOTRKOWICE</t>
  </si>
  <si>
    <t>55251</t>
  </si>
  <si>
    <t>UL. FRANCISZKI KRASIŃSKIEJ</t>
  </si>
  <si>
    <t>2612012</t>
  </si>
  <si>
    <t>BOGORIA</t>
  </si>
  <si>
    <t>0788229</t>
  </si>
  <si>
    <t>JURKOWICE</t>
  </si>
  <si>
    <t>44191, 44189</t>
  </si>
  <si>
    <t>EŁCKI</t>
  </si>
  <si>
    <t>2805011</t>
  </si>
  <si>
    <t>EŁK</t>
  </si>
  <si>
    <t>0977670</t>
  </si>
  <si>
    <t>GOŁDAPSKI</t>
  </si>
  <si>
    <t>2818033</t>
  </si>
  <si>
    <t>GOŁDAP</t>
  </si>
  <si>
    <t>0758369</t>
  </si>
  <si>
    <t>BOĆWINKA</t>
  </si>
  <si>
    <t>MRĄGOWSKI</t>
  </si>
  <si>
    <t>2810052</t>
  </si>
  <si>
    <t>SORKWITY</t>
  </si>
  <si>
    <t>0488071</t>
  </si>
  <si>
    <t>RYBNO</t>
  </si>
  <si>
    <t>0605032</t>
  </si>
  <si>
    <t>1812012</t>
  </si>
  <si>
    <t>2211072</t>
  </si>
  <si>
    <t>0790841</t>
  </si>
  <si>
    <t>0793087</t>
  </si>
  <si>
    <t>0170854</t>
  </si>
  <si>
    <t>LELÓW</t>
  </si>
  <si>
    <t>0137408</t>
  </si>
  <si>
    <t>21811</t>
  </si>
  <si>
    <t>UL. SZCZEKOCIŃSKA</t>
  </si>
  <si>
    <t>0609497</t>
  </si>
  <si>
    <t>KORCZOWA</t>
  </si>
  <si>
    <t>NOWA WIEŚ LĘBORSKA</t>
  </si>
  <si>
    <t>0748566</t>
  </si>
  <si>
    <t>REDKOWICE</t>
  </si>
  <si>
    <t>RYBNIK</t>
  </si>
  <si>
    <t>DZIEKANÓW LEŚNY</t>
  </si>
  <si>
    <t>0005115</t>
  </si>
  <si>
    <t>HANNA</t>
  </si>
  <si>
    <t>ZAŚWIATYCZE</t>
  </si>
  <si>
    <t>UL. STOCZEK</t>
  </si>
  <si>
    <t>ŚLEDZIANÓW</t>
  </si>
  <si>
    <t>PARLIN</t>
  </si>
  <si>
    <t>RÓŻANKA</t>
  </si>
  <si>
    <t>UL. RÓŻY MARII ZAMOJSKIEJ</t>
  </si>
  <si>
    <t>KALISKI</t>
  </si>
  <si>
    <t>LISKÓW</t>
  </si>
  <si>
    <t>CIEPIELEW</t>
  </si>
  <si>
    <t>ZAKRZYN</t>
  </si>
  <si>
    <t>PIŃCZOWSKI</t>
  </si>
  <si>
    <t>KIJE</t>
  </si>
  <si>
    <t>GARTATOWICE</t>
  </si>
  <si>
    <t>KRZYMÓW</t>
  </si>
  <si>
    <t>SMÓLNIK</t>
  </si>
  <si>
    <t>20A</t>
  </si>
  <si>
    <t>DRAWSKI</t>
  </si>
  <si>
    <t>CZAPLINEK</t>
  </si>
  <si>
    <t>TRZCINIEC</t>
  </si>
  <si>
    <t>STARY JAROSŁAW</t>
  </si>
  <si>
    <t>UL. CZERNICHOWSKA</t>
  </si>
  <si>
    <t>RUDNA</t>
  </si>
  <si>
    <t>CHOBIENIA</t>
  </si>
  <si>
    <t>KOŚCIAŃSKI</t>
  </si>
  <si>
    <t>KRZYWIŃ</t>
  </si>
  <si>
    <t>BIEŻYŃ</t>
  </si>
  <si>
    <t>ŚMIGIEL</t>
  </si>
  <si>
    <t>NIETĄŻKOWO</t>
  </si>
  <si>
    <t>UL. DUDYCZA</t>
  </si>
  <si>
    <t>PABIANICKI</t>
  </si>
  <si>
    <t>PABIANICE</t>
  </si>
  <si>
    <t>PETRYKOZY</t>
  </si>
  <si>
    <t>KĘTRZYŃSKI</t>
  </si>
  <si>
    <t>BARCIANY</t>
  </si>
  <si>
    <t>KUP</t>
  </si>
  <si>
    <t>6A</t>
  </si>
  <si>
    <t>KROŚNICA</t>
  </si>
  <si>
    <t>ZALESIE ŚLĄSKIE</t>
  </si>
  <si>
    <t>LUBSZA</t>
  </si>
  <si>
    <t>KOŚCIERZYCE</t>
  </si>
  <si>
    <t>UL. OZIMSKA</t>
  </si>
  <si>
    <t>UJAZD</t>
  </si>
  <si>
    <t>JARYSZÓW</t>
  </si>
  <si>
    <t>UL. STAWOWA</t>
  </si>
  <si>
    <t>OLSZOWA</t>
  </si>
  <si>
    <t>SIERONIOWICE</t>
  </si>
  <si>
    <t>ZIMNA WÓDKA</t>
  </si>
  <si>
    <t>TURKA</t>
  </si>
  <si>
    <t>OPOCZYŃSKI</t>
  </si>
  <si>
    <t>MNISZKÓW</t>
  </si>
  <si>
    <t>BŁOGIE RZĄDOWE</t>
  </si>
  <si>
    <t>SZCZYTNIKI DUCHOWNE</t>
  </si>
  <si>
    <t>CIEPIELÓW</t>
  </si>
  <si>
    <t>PL. ZWYCIĘSTWA</t>
  </si>
  <si>
    <t>BIELINY</t>
  </si>
  <si>
    <t>64E</t>
  </si>
  <si>
    <t>PLISKOWOLA</t>
  </si>
  <si>
    <t>LIPNOWSKI</t>
  </si>
  <si>
    <t>CHROSTKOWO</t>
  </si>
  <si>
    <t>NOWA WIEŚ</t>
  </si>
  <si>
    <t>UL. KS. IGNACEGO KŁOPOTOWSKIEGO</t>
  </si>
  <si>
    <t>UL. NOWOURSYNOWSKA</t>
  </si>
  <si>
    <t>154A</t>
  </si>
  <si>
    <t>UL. POEZJI</t>
  </si>
  <si>
    <t>UL. HIPOLITA WAWELBERGA</t>
  </si>
  <si>
    <t>CZARNA BIAŁOSTOCKA</t>
  </si>
  <si>
    <t>ZŁOTORYJSKI</t>
  </si>
  <si>
    <t>WOJCIESZÓW</t>
  </si>
  <si>
    <t>UL. MIEDZIANA</t>
  </si>
  <si>
    <t>UL. LEOPOLDA STAFFA</t>
  </si>
  <si>
    <t>UL. KOMISJI EDUKACJI NARODOWEJ</t>
  </si>
  <si>
    <t>OS. KOLOROWE</t>
  </si>
  <si>
    <t>OS. DYWIZJONU 303</t>
  </si>
  <si>
    <t>35a</t>
  </si>
  <si>
    <t>UL. CHOJNOWSKA</t>
  </si>
  <si>
    <t>ZŁOTORYJA</t>
  </si>
  <si>
    <t>UL. 2 PUŁKU "KRAKÓW"</t>
  </si>
  <si>
    <t>UL. JANA KASPROWICZA</t>
  </si>
  <si>
    <t>UL. JERZEGO LANCA</t>
  </si>
  <si>
    <t>UL. PASYMSKA</t>
  </si>
  <si>
    <t>21A</t>
  </si>
  <si>
    <t>UL. KSIĄŻĄT OPOLSKICH</t>
  </si>
  <si>
    <t>UL. EDMUNDA OSMAŃCZYKA</t>
  </si>
  <si>
    <t>UL. RACIBORSKA</t>
  </si>
  <si>
    <t>KOLONOWSKIE</t>
  </si>
  <si>
    <t>UL. BYDGOSKA</t>
  </si>
  <si>
    <t>OS. ZWYCIĘSTWA</t>
  </si>
  <si>
    <t>UL. RÓŻANA</t>
  </si>
  <si>
    <t>1/3</t>
  </si>
  <si>
    <t>UL. EMILII SCZANIECKIEJ</t>
  </si>
  <si>
    <t>OS. OSIEDLE PÓŁNOC</t>
  </si>
  <si>
    <t>ŚRODA WIELKOPOLSKA</t>
  </si>
  <si>
    <t>UL. IGNACEGO PADEREWSKIEGO</t>
  </si>
  <si>
    <t>UL. HARCMISTRZ IZYDORY KOSSOWSKIEJ</t>
  </si>
  <si>
    <t>SZYDŁOWIEC</t>
  </si>
  <si>
    <t>UL. WŁADYSŁAWA BRONIEWSKIEGO</t>
  </si>
  <si>
    <t>ŁOWICZ</t>
  </si>
  <si>
    <t>UL. BONIFRATERSKA</t>
  </si>
  <si>
    <t>PRZEWORSKI</t>
  </si>
  <si>
    <t>JAWORNIK</t>
  </si>
  <si>
    <t>HADLE SZKLARSKIE</t>
  </si>
  <si>
    <t>MOKRONOS GÓRNY</t>
  </si>
  <si>
    <t>UL. WROCŁAWSKA</t>
  </si>
  <si>
    <t>UL. MARII DĄBROWSKIEJ</t>
  </si>
  <si>
    <t>INNE TRAKT BRZESKI</t>
  </si>
  <si>
    <t>UL. KOŁOBRZESKA</t>
  </si>
  <si>
    <t>41C</t>
  </si>
  <si>
    <t>TARNOWO PODGÓRNE</t>
  </si>
  <si>
    <t>PRUSZKÓW</t>
  </si>
  <si>
    <t>UL. POWSTAŃCÓW</t>
  </si>
  <si>
    <t xml:space="preserve">7A </t>
  </si>
  <si>
    <t>OSIECZNICA</t>
  </si>
  <si>
    <t>TOMISŁAW</t>
  </si>
  <si>
    <t>63A</t>
  </si>
  <si>
    <t>SKORZEWO</t>
  </si>
  <si>
    <t>UL. GEN. ANTONIEGO ZDROJEWSKIEGO</t>
  </si>
  <si>
    <t>KARCZMISKA</t>
  </si>
  <si>
    <t>KARCZMISKA PIERWSZE</t>
  </si>
  <si>
    <t>UL. CENTRALNA</t>
  </si>
  <si>
    <t>MIELEC</t>
  </si>
  <si>
    <t>CHORZELÓW</t>
  </si>
  <si>
    <t>KARTUZY</t>
  </si>
  <si>
    <t>BRODNICA GÓRNA</t>
  </si>
  <si>
    <t>UL. BIELSKA</t>
  </si>
  <si>
    <t>UL. JAROSŁAWA IWASZKIEWICZA</t>
  </si>
  <si>
    <t>LEGNICKI</t>
  </si>
  <si>
    <t>KUNICE</t>
  </si>
  <si>
    <t>BIENIOWICE</t>
  </si>
  <si>
    <t>PIECHOWICE</t>
  </si>
  <si>
    <t>DĄBRÓWKA GÓRNA</t>
  </si>
  <si>
    <t>LWÓWECKI</t>
  </si>
  <si>
    <t>LWÓWEK ŚLĄSKI</t>
  </si>
  <si>
    <t>UL. PAŁACOWA</t>
  </si>
  <si>
    <t>RACZKI</t>
  </si>
  <si>
    <t>ZIÓŁKOWO</t>
  </si>
  <si>
    <t>MŁYNY</t>
  </si>
  <si>
    <t>ZDZIECHOWA</t>
  </si>
  <si>
    <t>NOWY ŚWIĘTÓW</t>
  </si>
  <si>
    <t>SEJNEŃSKI</t>
  </si>
  <si>
    <t>PUŃSK</t>
  </si>
  <si>
    <t>UL. 11 MARCA</t>
  </si>
  <si>
    <t>STĘSZEW</t>
  </si>
  <si>
    <t>JEZIORKI</t>
  </si>
  <si>
    <t>UL. POCZTOWA</t>
  </si>
  <si>
    <t>KOZICE DOLNE-KOLONIA</t>
  </si>
  <si>
    <t>WSCHOWSKI</t>
  </si>
  <si>
    <t>SZLICHTYNGOWA</t>
  </si>
  <si>
    <t>16 - BUDYNEK B</t>
  </si>
  <si>
    <t>BIAŁA WIELKA</t>
  </si>
  <si>
    <t>UL. BOGUMILSKA</t>
  </si>
  <si>
    <t>TOŁCZE</t>
  </si>
  <si>
    <t>PRZASNYSKI</t>
  </si>
  <si>
    <t>JEDNOROŻEC</t>
  </si>
  <si>
    <t>ŻELAZNA RZĄDOWA</t>
  </si>
  <si>
    <t>SZYMANÓW</t>
  </si>
  <si>
    <t>WAŁECKI</t>
  </si>
  <si>
    <t>TUCZNO</t>
  </si>
  <si>
    <t>MARCINKOWICE</t>
  </si>
  <si>
    <t>46A</t>
  </si>
  <si>
    <t>GOŚCIĘCIN</t>
  </si>
  <si>
    <t>ZBĄSZYN</t>
  </si>
  <si>
    <t>PERZYNY</t>
  </si>
  <si>
    <t>5 - BUDYNEK B</t>
  </si>
  <si>
    <t>BRENNA</t>
  </si>
  <si>
    <t>GÓRKI WIELKIE</t>
  </si>
  <si>
    <t>UL. HARCERSKA</t>
  </si>
  <si>
    <t>KONDRATOWICE</t>
  </si>
  <si>
    <t>KSIĘGNICE WIELKIE</t>
  </si>
  <si>
    <t>BRWINÓW</t>
  </si>
  <si>
    <t>KANIE</t>
  </si>
  <si>
    <t>MAKOWSKI</t>
  </si>
  <si>
    <t>RÓŻAN</t>
  </si>
  <si>
    <t>UL. ŻEGLARSKA</t>
  </si>
  <si>
    <t>NOWY TARG</t>
  </si>
  <si>
    <t>UL. PODTATRZAŃSKA</t>
  </si>
  <si>
    <t>MIŁKOWICE</t>
  </si>
  <si>
    <t>RZESZOTARY</t>
  </si>
  <si>
    <t xml:space="preserve">UL. WIEJSKA </t>
  </si>
  <si>
    <t>LUBICZÓW</t>
  </si>
  <si>
    <t xml:space="preserve">UL. WARSZAWSKA </t>
  </si>
  <si>
    <t>TCZEWSKI</t>
  </si>
  <si>
    <t>TCZEW</t>
  </si>
  <si>
    <t>272338, 39001</t>
  </si>
  <si>
    <t>267905, 263781</t>
  </si>
  <si>
    <t>50262, 49151, 49265</t>
  </si>
  <si>
    <t>271179, 39231</t>
  </si>
  <si>
    <t>13421, 13424</t>
  </si>
  <si>
    <t>23396, 23761</t>
  </si>
  <si>
    <t>24699, 24646</t>
  </si>
  <si>
    <t>24466, 27621</t>
  </si>
  <si>
    <t>111750, 111738</t>
  </si>
  <si>
    <t>79162, 91434, 272132, 86024</t>
  </si>
  <si>
    <t>29576, 29383</t>
  </si>
  <si>
    <t>40105, 30508</t>
  </si>
  <si>
    <t>12768, 25746, 26193</t>
  </si>
  <si>
    <t>8702,  8724</t>
  </si>
  <si>
    <t>48642, 56638, 263810, 56465, 52418, 53498</t>
  </si>
  <si>
    <t>272462, 127214</t>
  </si>
  <si>
    <t>110317, 110315</t>
  </si>
  <si>
    <t>130752, 262781</t>
  </si>
  <si>
    <t>104141, 104139</t>
  </si>
  <si>
    <t>273992, 273993</t>
  </si>
  <si>
    <t>60252, 119465, 60251</t>
  </si>
  <si>
    <t>73061, 73059</t>
  </si>
  <si>
    <t>64384, 63496</t>
  </si>
  <si>
    <t>133983, 124625</t>
  </si>
  <si>
    <t>90033, 90034</t>
  </si>
  <si>
    <t>87036, 89516</t>
  </si>
  <si>
    <t>31453, 31450</t>
  </si>
  <si>
    <t>25759, 25758, 25756</t>
  </si>
  <si>
    <t>0961538</t>
  </si>
  <si>
    <t>0209062</t>
  </si>
  <si>
    <t>0365871</t>
  </si>
  <si>
    <t>0008898</t>
  </si>
  <si>
    <t>0974096</t>
  </si>
  <si>
    <t>0619022</t>
  </si>
  <si>
    <t>0012434</t>
  </si>
  <si>
    <t>0027795</t>
  </si>
  <si>
    <t>0083687</t>
  </si>
  <si>
    <t>0403043</t>
  </si>
  <si>
    <t>0109790</t>
  </si>
  <si>
    <t>54881</t>
  </si>
  <si>
    <t>2404092</t>
  </si>
  <si>
    <t>3007062</t>
  </si>
  <si>
    <t>0202413</t>
  </si>
  <si>
    <t>0202761</t>
  </si>
  <si>
    <t>2608022</t>
  </si>
  <si>
    <t>0242625</t>
  </si>
  <si>
    <t>3010062</t>
  </si>
  <si>
    <t>0289414</t>
  </si>
  <si>
    <t>3203013</t>
  </si>
  <si>
    <t>0305142</t>
  </si>
  <si>
    <t>0305573</t>
  </si>
  <si>
    <t>03388</t>
  </si>
  <si>
    <t>0344024</t>
  </si>
  <si>
    <t>0211032</t>
  </si>
  <si>
    <t>0367166</t>
  </si>
  <si>
    <t>3011043</t>
  </si>
  <si>
    <t>0372523</t>
  </si>
  <si>
    <t>3011053</t>
  </si>
  <si>
    <t>0376596</t>
  </si>
  <si>
    <t>43284</t>
  </si>
  <si>
    <t>1008072</t>
  </si>
  <si>
    <t>0414842</t>
  </si>
  <si>
    <t>2808022</t>
  </si>
  <si>
    <t>0468996</t>
  </si>
  <si>
    <t>0493480</t>
  </si>
  <si>
    <t>0495504</t>
  </si>
  <si>
    <t>0498075</t>
  </si>
  <si>
    <t>1601052</t>
  </si>
  <si>
    <t>0498550</t>
  </si>
  <si>
    <t>0504002</t>
  </si>
  <si>
    <t>15487</t>
  </si>
  <si>
    <t>1611063</t>
  </si>
  <si>
    <t>0504321</t>
  </si>
  <si>
    <t>21101</t>
  </si>
  <si>
    <t>0504380</t>
  </si>
  <si>
    <t>0504427</t>
  </si>
  <si>
    <t>0504479</t>
  </si>
  <si>
    <t>17605</t>
  </si>
  <si>
    <t>1416072</t>
  </si>
  <si>
    <t>0516703</t>
  </si>
  <si>
    <t>1007032</t>
  </si>
  <si>
    <t>0545834</t>
  </si>
  <si>
    <t>0583680</t>
  </si>
  <si>
    <t>1409022</t>
  </si>
  <si>
    <t>0617203</t>
  </si>
  <si>
    <t>26325</t>
  </si>
  <si>
    <t>0618728</t>
  </si>
  <si>
    <t>30474</t>
  </si>
  <si>
    <t>0802231</t>
  </si>
  <si>
    <t>1811102</t>
  </si>
  <si>
    <t>0408032</t>
  </si>
  <si>
    <t>0861452</t>
  </si>
  <si>
    <t>08630</t>
  </si>
  <si>
    <t>14490</t>
  </si>
  <si>
    <t>16899</t>
  </si>
  <si>
    <t>23748</t>
  </si>
  <si>
    <t>2002023</t>
  </si>
  <si>
    <t>0922886</t>
  </si>
  <si>
    <t>0226011</t>
  </si>
  <si>
    <t>0936517</t>
  </si>
  <si>
    <t>12765</t>
  </si>
  <si>
    <t>20798</t>
  </si>
  <si>
    <t>09066</t>
  </si>
  <si>
    <t>08980</t>
  </si>
  <si>
    <t>52852</t>
  </si>
  <si>
    <t>02828</t>
  </si>
  <si>
    <t>0226021</t>
  </si>
  <si>
    <t>0954219</t>
  </si>
  <si>
    <t>37380</t>
  </si>
  <si>
    <t>08153</t>
  </si>
  <si>
    <t>10622</t>
  </si>
  <si>
    <t>15790</t>
  </si>
  <si>
    <t>10215</t>
  </si>
  <si>
    <t>15327</t>
  </si>
  <si>
    <t>18263</t>
  </si>
  <si>
    <t>1611033</t>
  </si>
  <si>
    <t>0965631</t>
  </si>
  <si>
    <t>02498</t>
  </si>
  <si>
    <t>26323</t>
  </si>
  <si>
    <t>19000</t>
  </si>
  <si>
    <t>0971175</t>
  </si>
  <si>
    <t>19629</t>
  </si>
  <si>
    <t>48030</t>
  </si>
  <si>
    <t>3025043</t>
  </si>
  <si>
    <t>0971614</t>
  </si>
  <si>
    <t>15529</t>
  </si>
  <si>
    <t>46715</t>
  </si>
  <si>
    <t>1430053</t>
  </si>
  <si>
    <t>0973895</t>
  </si>
  <si>
    <t>02125</t>
  </si>
  <si>
    <t>51710</t>
  </si>
  <si>
    <t>1005011</t>
  </si>
  <si>
    <t>0977031</t>
  </si>
  <si>
    <t>01797</t>
  </si>
  <si>
    <t>1814042</t>
  </si>
  <si>
    <t>0603780</t>
  </si>
  <si>
    <t>0614044</t>
  </si>
  <si>
    <t>0875069</t>
  </si>
  <si>
    <t>24806</t>
  </si>
  <si>
    <t>53250</t>
  </si>
  <si>
    <t>2473011</t>
  </si>
  <si>
    <t>0942765</t>
  </si>
  <si>
    <t>03691</t>
  </si>
  <si>
    <t>30078</t>
  </si>
  <si>
    <t>0609152</t>
  </si>
  <si>
    <t>0905646</t>
  </si>
  <si>
    <t>09009</t>
  </si>
  <si>
    <t>3021172</t>
  </si>
  <si>
    <t>0597446</t>
  </si>
  <si>
    <t>1421021</t>
  </si>
  <si>
    <t>0921510</t>
  </si>
  <si>
    <t>17354</t>
  </si>
  <si>
    <t>0201052</t>
  </si>
  <si>
    <t>0191856</t>
  </si>
  <si>
    <t>2206042</t>
  </si>
  <si>
    <t>0164670</t>
  </si>
  <si>
    <t>50164</t>
  </si>
  <si>
    <t>19252</t>
  </si>
  <si>
    <t>0612032</t>
  </si>
  <si>
    <t>0382830</t>
  </si>
  <si>
    <t>02614</t>
  </si>
  <si>
    <t>1811052</t>
  </si>
  <si>
    <t>0655563</t>
  </si>
  <si>
    <t>2205023</t>
  </si>
  <si>
    <t>0162978</t>
  </si>
  <si>
    <t>01279</t>
  </si>
  <si>
    <t>0215011</t>
  </si>
  <si>
    <t>0987259</t>
  </si>
  <si>
    <t>06944</t>
  </si>
  <si>
    <t>0209042</t>
  </si>
  <si>
    <t>0364831</t>
  </si>
  <si>
    <t>0206031</t>
  </si>
  <si>
    <t>0936285</t>
  </si>
  <si>
    <t>0929428</t>
  </si>
  <si>
    <t>0497213</t>
  </si>
  <si>
    <t>0212033</t>
  </si>
  <si>
    <t>0936227</t>
  </si>
  <si>
    <t>15590</t>
  </si>
  <si>
    <t>2012052</t>
  </si>
  <si>
    <t>0766788</t>
  </si>
  <si>
    <t>0609735</t>
  </si>
  <si>
    <t>0583728</t>
  </si>
  <si>
    <t>0494781</t>
  </si>
  <si>
    <t>2009042</t>
  </si>
  <si>
    <t>0766251</t>
  </si>
  <si>
    <t>12249</t>
  </si>
  <si>
    <t>3021143</t>
  </si>
  <si>
    <t>0595000</t>
  </si>
  <si>
    <t>16579</t>
  </si>
  <si>
    <t>0389280</t>
  </si>
  <si>
    <t>0812023</t>
  </si>
  <si>
    <t>0954640</t>
  </si>
  <si>
    <t>0137288</t>
  </si>
  <si>
    <t>0042926</t>
  </si>
  <si>
    <t>1422042</t>
  </si>
  <si>
    <t>0510965</t>
  </si>
  <si>
    <t>0628365</t>
  </si>
  <si>
    <t>3217043</t>
  </si>
  <si>
    <t>0530703</t>
  </si>
  <si>
    <t>0501593</t>
  </si>
  <si>
    <t>0917170</t>
  </si>
  <si>
    <t>2403042</t>
  </si>
  <si>
    <t>0047042</t>
  </si>
  <si>
    <t>06523</t>
  </si>
  <si>
    <t>0217022</t>
  </si>
  <si>
    <t>0875833</t>
  </si>
  <si>
    <t>1421033</t>
  </si>
  <si>
    <t>0920284</t>
  </si>
  <si>
    <t>1411073</t>
  </si>
  <si>
    <t>0966412</t>
  </si>
  <si>
    <t>2208042</t>
  </si>
  <si>
    <t>48513, 48514, 48515</t>
  </si>
  <si>
    <t>38772, 38774</t>
  </si>
  <si>
    <t>0269860</t>
  </si>
  <si>
    <t>WÓLKA KONRADÓW</t>
  </si>
  <si>
    <t>0467531</t>
  </si>
  <si>
    <t>UL. KIJASÓWKA</t>
  </si>
  <si>
    <t>53A</t>
  </si>
  <si>
    <t>UL. SIEDLECKA</t>
  </si>
  <si>
    <t>272465, 122271</t>
  </si>
  <si>
    <t>275014, 27944</t>
  </si>
  <si>
    <t>90031, 90033</t>
  </si>
  <si>
    <t>86019, 86022</t>
  </si>
  <si>
    <t>91982, 91983</t>
  </si>
  <si>
    <t>34951, 34948</t>
  </si>
  <si>
    <t>268008, 49526</t>
  </si>
  <si>
    <t>119486, 119486</t>
  </si>
  <si>
    <t>6274, 6272</t>
  </si>
  <si>
    <t>11515, 11536, 11582</t>
  </si>
  <si>
    <t>24463, 25118, 24464</t>
  </si>
  <si>
    <t>268659, 103362</t>
  </si>
  <si>
    <t>15138, 15153, 15161</t>
  </si>
  <si>
    <t>91451, 91450</t>
  </si>
  <si>
    <t>14664, 14667</t>
  </si>
  <si>
    <t>73794, 73836, 73645</t>
  </si>
  <si>
    <t>83504, 83504</t>
  </si>
  <si>
    <t>75779, 75658</t>
  </si>
  <si>
    <t>274815, 274817, 274814</t>
  </si>
  <si>
    <t>272957, 272546</t>
  </si>
  <si>
    <t>72482, 72486</t>
  </si>
  <si>
    <t>83662, 84433</t>
  </si>
  <si>
    <t>57607, 64906</t>
  </si>
  <si>
    <t>OLKUSKI</t>
  </si>
  <si>
    <t>ŻARSKI</t>
  </si>
  <si>
    <t>SANOCKI</t>
  </si>
  <si>
    <t>WROCŁAW</t>
  </si>
  <si>
    <t>BYDGOSZCZ</t>
  </si>
  <si>
    <t>KLUCZBORSKI</t>
  </si>
  <si>
    <t>PUŁTUSKI</t>
  </si>
  <si>
    <t>PRUDNICKI</t>
  </si>
  <si>
    <t>ŁAŃCUCKI</t>
  </si>
  <si>
    <t>ZGIERSKI</t>
  </si>
  <si>
    <t>LUBLINIECKI</t>
  </si>
  <si>
    <t>PIASECZYŃSKI</t>
  </si>
  <si>
    <t>LIDZBARSKI</t>
  </si>
  <si>
    <t>BIAŁYSTOK</t>
  </si>
  <si>
    <t>ŁUKOWSKI</t>
  </si>
  <si>
    <t>ZIELONOGÓRSKI</t>
  </si>
  <si>
    <t>ELBLĄG</t>
  </si>
  <si>
    <t>CIECHANOWSKI</t>
  </si>
  <si>
    <t>LUBACZOWSKI</t>
  </si>
  <si>
    <t>RADOMSKI</t>
  </si>
  <si>
    <t>AUGUSTOWSKI</t>
  </si>
  <si>
    <t>IŁAWSKI</t>
  </si>
  <si>
    <t>KŁODZKI</t>
  </si>
  <si>
    <t>PLESZEWSKI</t>
  </si>
  <si>
    <t>ZABRZE</t>
  </si>
  <si>
    <t>CHORZÓW</t>
  </si>
  <si>
    <t>GRUDZIĄDZ</t>
  </si>
  <si>
    <t>BIŁGORAJSKI</t>
  </si>
  <si>
    <t>TARNOGÓRSKI</t>
  </si>
  <si>
    <t>BOLESŁAW</t>
  </si>
  <si>
    <t>ŻARY</t>
  </si>
  <si>
    <t>RZEPEDŹ</t>
  </si>
  <si>
    <t>ZIĘBICE</t>
  </si>
  <si>
    <t>GÓRZNO</t>
  </si>
  <si>
    <t>WIĄZOWNA</t>
  </si>
  <si>
    <t>MIKOŁAJKI POMORSKIE</t>
  </si>
  <si>
    <t>UŁĘŻ</t>
  </si>
  <si>
    <t>GRĘBKÓW</t>
  </si>
  <si>
    <t>KLUCZBORK</t>
  </si>
  <si>
    <t>PRUSZCZ GDAŃSKI</t>
  </si>
  <si>
    <t>LEGNICKIE POLE</t>
  </si>
  <si>
    <t>KRZESZÓW</t>
  </si>
  <si>
    <t>PUŁTUSK</t>
  </si>
  <si>
    <t xml:space="preserve">GŁOGÓWEK </t>
  </si>
  <si>
    <t>PŁOTY</t>
  </si>
  <si>
    <t>ŁAŃCUT</t>
  </si>
  <si>
    <t>SKĄPE</t>
  </si>
  <si>
    <t>OZORKÓW</t>
  </si>
  <si>
    <t>LUBLINIEC</t>
  </si>
  <si>
    <t>KONSTANCIN-JEZIORNA</t>
  </si>
  <si>
    <t>LIDZBARK WARMIŃSKI</t>
  </si>
  <si>
    <t>KIERNOZIA</t>
  </si>
  <si>
    <t>LEGIONOWO</t>
  </si>
  <si>
    <t>STOCZEK ŁUKOWSKI</t>
  </si>
  <si>
    <t>SULECHÓW</t>
  </si>
  <si>
    <t>SOŃSK</t>
  </si>
  <si>
    <t>CIESZANÓW</t>
  </si>
  <si>
    <t>IŁŻA</t>
  </si>
  <si>
    <t>AUGUSTÓW</t>
  </si>
  <si>
    <t>MIRSK</t>
  </si>
  <si>
    <t>RUDY</t>
  </si>
  <si>
    <t>KUŹNIA RACIBORSKA</t>
  </si>
  <si>
    <t>PŁOŃSK</t>
  </si>
  <si>
    <t>IŁAWA</t>
  </si>
  <si>
    <t>DUSZNIKI-ZDRÓJ</t>
  </si>
  <si>
    <t>DOBRZYCA</t>
  </si>
  <si>
    <t>BIŁGORAJ</t>
  </si>
  <si>
    <t>ŚWIERKLANIEC</t>
  </si>
  <si>
    <t>TURAWA</t>
  </si>
  <si>
    <t>IWONICZ-ZDRÓJ</t>
  </si>
  <si>
    <t>JANOWICE WIELKIE</t>
  </si>
  <si>
    <t>BIAŁE BŁOTA</t>
  </si>
  <si>
    <t>PRÓSZKÓW</t>
  </si>
  <si>
    <t>PODLIPIE</t>
  </si>
  <si>
    <t>RZEPEDŹ OSIEDLE A</t>
  </si>
  <si>
    <t>KLIMONTÓW</t>
  </si>
  <si>
    <t>DZIECHCINIEC</t>
  </si>
  <si>
    <t>SOBIESZYN</t>
  </si>
  <si>
    <t>TRZEBUCZA</t>
  </si>
  <si>
    <t>BYSTRE</t>
  </si>
  <si>
    <t>GRODZISKO</t>
  </si>
  <si>
    <t>WŁOSZCZOWICE</t>
  </si>
  <si>
    <t>GŁOGÓWEK</t>
  </si>
  <si>
    <t>KRAŚNIK DOLNY</t>
  </si>
  <si>
    <t>WYSZOBÓR</t>
  </si>
  <si>
    <t>RADOSZYN</t>
  </si>
  <si>
    <t>GĄSOCIN</t>
  </si>
  <si>
    <t>CHWAŁOWICE</t>
  </si>
  <si>
    <t>JANÓWKA</t>
  </si>
  <si>
    <t>RĘBISZÓW</t>
  </si>
  <si>
    <t>SZEROMINEK</t>
  </si>
  <si>
    <t>CZARNOBORSKO</t>
  </si>
  <si>
    <t>NAKŁO ŚLĄSKIE</t>
  </si>
  <si>
    <t>OSOWIEC</t>
  </si>
  <si>
    <t>UL. MASZYNOWA</t>
  </si>
  <si>
    <t>2</t>
  </si>
  <si>
    <t>6</t>
  </si>
  <si>
    <t>UL. SPOKOJNA</t>
  </si>
  <si>
    <t>22a</t>
  </si>
  <si>
    <t>4</t>
  </si>
  <si>
    <t>UL. PODGÓRKI TYNIECKIE</t>
  </si>
  <si>
    <t>UL. ZAMKOWA</t>
  </si>
  <si>
    <t>5</t>
  </si>
  <si>
    <t xml:space="preserve">UL. JELENIOGÓRSKA </t>
  </si>
  <si>
    <t>180</t>
  </si>
  <si>
    <t xml:space="preserve">UL. DOLINA </t>
  </si>
  <si>
    <t>29</t>
  </si>
  <si>
    <t>UL. ZIOŁOWA</t>
  </si>
  <si>
    <t>1</t>
  </si>
  <si>
    <t xml:space="preserve">UL. SZREIBERA </t>
  </si>
  <si>
    <t>298K</t>
  </si>
  <si>
    <t>UL. BATOREGO</t>
  </si>
  <si>
    <t>UL. WĘGIERSKA</t>
  </si>
  <si>
    <t>216</t>
  </si>
  <si>
    <t>UL. MYŚLIBORSKA</t>
  </si>
  <si>
    <t>104</t>
  </si>
  <si>
    <t>27</t>
  </si>
  <si>
    <t>18</t>
  </si>
  <si>
    <t>65</t>
  </si>
  <si>
    <t>UL. WAŁOWA</t>
  </si>
  <si>
    <t>3</t>
  </si>
  <si>
    <t>UL. FURMAŃSKA</t>
  </si>
  <si>
    <t>72A</t>
  </si>
  <si>
    <t>48C</t>
  </si>
  <si>
    <t>37A</t>
  </si>
  <si>
    <t xml:space="preserve">UL. SZKOLNA </t>
  </si>
  <si>
    <t>17A</t>
  </si>
  <si>
    <t xml:space="preserve">UL. KOŚCIUSZKI </t>
  </si>
  <si>
    <t>12</t>
  </si>
  <si>
    <t xml:space="preserve">UL. ODKRYTA </t>
  </si>
  <si>
    <t>81</t>
  </si>
  <si>
    <t>47</t>
  </si>
  <si>
    <t>16</t>
  </si>
  <si>
    <t>UL. FRANCISZKAŃSKA</t>
  </si>
  <si>
    <t>51C</t>
  </si>
  <si>
    <t>77</t>
  </si>
  <si>
    <t xml:space="preserve">UL. TOPOLOWA </t>
  </si>
  <si>
    <t>UL. MIRKOWSKA</t>
  </si>
  <si>
    <t>39B</t>
  </si>
  <si>
    <t>34c</t>
  </si>
  <si>
    <t>UL. JÓZEFA WIERZBICKIEGO</t>
  </si>
  <si>
    <t>UL. SOBOCKA</t>
  </si>
  <si>
    <t>2B</t>
  </si>
  <si>
    <t>22</t>
  </si>
  <si>
    <t>UL. GENERAŁA DWERNICKIEGO</t>
  </si>
  <si>
    <t>17</t>
  </si>
  <si>
    <t>UL. WALEREGO SŁAWKA</t>
  </si>
  <si>
    <t xml:space="preserve">UL. KRUSZYNA </t>
  </si>
  <si>
    <t>UL. NIEPODLEGŁOŚCI</t>
  </si>
  <si>
    <t>UL. KOPERNIKA</t>
  </si>
  <si>
    <t xml:space="preserve">UL. JANA III SOBIESKIEGO </t>
  </si>
  <si>
    <t xml:space="preserve">247 budynek nr 2 </t>
  </si>
  <si>
    <t>44</t>
  </si>
  <si>
    <t>UL. PIASTA</t>
  </si>
  <si>
    <t>156</t>
  </si>
  <si>
    <t>129</t>
  </si>
  <si>
    <t>UL. WITOSA</t>
  </si>
  <si>
    <t>11</t>
  </si>
  <si>
    <t xml:space="preserve">UL. POŁUDNIOWA </t>
  </si>
  <si>
    <t>1E</t>
  </si>
  <si>
    <t>2A</t>
  </si>
  <si>
    <t>UL. SUCHARSKIEGO</t>
  </si>
  <si>
    <t>UL. CMENTARNA</t>
  </si>
  <si>
    <t>7</t>
  </si>
  <si>
    <t xml:space="preserve">UL. PIOTRA SKARGI </t>
  </si>
  <si>
    <t>34M</t>
  </si>
  <si>
    <t>8</t>
  </si>
  <si>
    <t>103</t>
  </si>
  <si>
    <t xml:space="preserve">UL. KUJAWSKA </t>
  </si>
  <si>
    <t>UL. EMILA JURCZYKA</t>
  </si>
  <si>
    <t>14</t>
  </si>
  <si>
    <t>23a</t>
  </si>
  <si>
    <t>UL. ABRAMOWICKA</t>
  </si>
  <si>
    <t>2E</t>
  </si>
  <si>
    <t>UL. FABRYCZNA</t>
  </si>
  <si>
    <t>UL. KASPROWICZA</t>
  </si>
  <si>
    <t>UL. ZADWÓR</t>
  </si>
  <si>
    <t>15A</t>
  </si>
  <si>
    <t>UL. PARTYZANTÓW</t>
  </si>
  <si>
    <t>UL. CZERSKA</t>
  </si>
  <si>
    <t>10</t>
  </si>
  <si>
    <t>UL. POMOLOGIA</t>
  </si>
  <si>
    <t>50</t>
  </si>
  <si>
    <t>1212032</t>
  </si>
  <si>
    <t>0811021</t>
  </si>
  <si>
    <t>1817042</t>
  </si>
  <si>
    <t>0224063</t>
  </si>
  <si>
    <t>0264011</t>
  </si>
  <si>
    <t>1403052</t>
  </si>
  <si>
    <t>0461011</t>
  </si>
  <si>
    <t>1417082</t>
  </si>
  <si>
    <t>2216022</t>
  </si>
  <si>
    <t>0616062</t>
  </si>
  <si>
    <t>1433022</t>
  </si>
  <si>
    <t>1604023</t>
  </si>
  <si>
    <t>2204011</t>
  </si>
  <si>
    <t>1812042</t>
  </si>
  <si>
    <t>1424043</t>
  </si>
  <si>
    <t>1610023</t>
  </si>
  <si>
    <t>1416011</t>
  </si>
  <si>
    <t>0201022</t>
  </si>
  <si>
    <t>3205043</t>
  </si>
  <si>
    <t>1810011</t>
  </si>
  <si>
    <t>0808032</t>
  </si>
  <si>
    <t>1020021</t>
  </si>
  <si>
    <t>1418023</t>
  </si>
  <si>
    <t>2809011</t>
  </si>
  <si>
    <t>0213084</t>
  </si>
  <si>
    <t>0988684</t>
  </si>
  <si>
    <t>0354420</t>
  </si>
  <si>
    <t>0984700</t>
  </si>
  <si>
    <t>0986283</t>
  </si>
  <si>
    <t>0671645</t>
  </si>
  <si>
    <t>0331837</t>
  </si>
  <si>
    <t>0928363</t>
  </si>
  <si>
    <t>0009923</t>
  </si>
  <si>
    <t>0152431</t>
  </si>
  <si>
    <t>0392371</t>
  </si>
  <si>
    <t>0672395</t>
  </si>
  <si>
    <t>0965619</t>
  </si>
  <si>
    <t>0934620</t>
  </si>
  <si>
    <t>0796861</t>
  </si>
  <si>
    <t>0243174</t>
  </si>
  <si>
    <t>0930816</t>
  </si>
  <si>
    <t>0965281</t>
  </si>
  <si>
    <t>0966330</t>
  </si>
  <si>
    <t>0189084</t>
  </si>
  <si>
    <t>0780943</t>
  </si>
  <si>
    <t>0974529</t>
  </si>
  <si>
    <t>0913640</t>
  </si>
  <si>
    <t>0958967</t>
  </si>
  <si>
    <t>0920634</t>
  </si>
  <si>
    <t>0005658</t>
  </si>
  <si>
    <t>0964732</t>
  </si>
  <si>
    <t>20677</t>
  </si>
  <si>
    <t>16741</t>
  </si>
  <si>
    <t>25547</t>
  </si>
  <si>
    <t>07459</t>
  </si>
  <si>
    <t>04016</t>
  </si>
  <si>
    <t>26165</t>
  </si>
  <si>
    <t>22089</t>
  </si>
  <si>
    <t>00886</t>
  </si>
  <si>
    <t>13554</t>
  </si>
  <si>
    <t>24687</t>
  </si>
  <si>
    <t>23586</t>
  </si>
  <si>
    <t>02849</t>
  </si>
  <si>
    <t>05218</t>
  </si>
  <si>
    <t>03639</t>
  </si>
  <si>
    <t>22307</t>
  </si>
  <si>
    <t>14732</t>
  </si>
  <si>
    <t>13008</t>
  </si>
  <si>
    <t>28827</t>
  </si>
  <si>
    <t>UL. JÓZEFA WYBICKIEGO</t>
  </si>
  <si>
    <t>UL. MARSZ. JÓZEFA PIŁSUDSKIEGO</t>
  </si>
  <si>
    <t>106157, 133948</t>
  </si>
  <si>
    <t>19472, 131750</t>
  </si>
  <si>
    <t>130634, 130635</t>
  </si>
  <si>
    <t>UL. DRUKARSKA</t>
  </si>
  <si>
    <t>UL. GEN. JÓZEFA HAUKEGO-BOSAKA</t>
  </si>
  <si>
    <t>UL. KIEŁCZOWSKA</t>
  </si>
  <si>
    <t>UL. MŁODYCH TECHNIKÓW</t>
  </si>
  <si>
    <t>UL. SŁUBICKA</t>
  </si>
  <si>
    <t>UL. STABŁOWICKA</t>
  </si>
  <si>
    <t>UL. WOJROWICKA</t>
  </si>
  <si>
    <t>1- BUDYNEK B</t>
  </si>
  <si>
    <t>2-BUDYNEK B</t>
  </si>
  <si>
    <t>122823, 263544</t>
  </si>
  <si>
    <t>50-52 - BUDYNEK B</t>
  </si>
  <si>
    <t>7 - BUDYNEK B</t>
  </si>
  <si>
    <t>0206052</t>
  </si>
  <si>
    <t>0403012</t>
  </si>
  <si>
    <t>0462011</t>
  </si>
  <si>
    <t>0663011</t>
  </si>
  <si>
    <t>2061011</t>
  </si>
  <si>
    <t>2463011</t>
  </si>
  <si>
    <t>2478011</t>
  </si>
  <si>
    <t>2861011</t>
  </si>
  <si>
    <t>2862011</t>
  </si>
  <si>
    <t>3213011</t>
  </si>
  <si>
    <t>0204045</t>
  </si>
  <si>
    <t>0377118</t>
  </si>
  <si>
    <t>KARKONOSKI</t>
  </si>
  <si>
    <t>0189670</t>
  </si>
  <si>
    <t>00094</t>
  </si>
  <si>
    <t>04279</t>
  </si>
  <si>
    <t>08387</t>
  </si>
  <si>
    <t>03403</t>
  </si>
  <si>
    <t>04863</t>
  </si>
  <si>
    <t>03114</t>
  </si>
  <si>
    <t>05151</t>
  </si>
  <si>
    <t>16274</t>
  </si>
  <si>
    <t>0983913</t>
  </si>
  <si>
    <t>0191359</t>
  </si>
  <si>
    <t>07678</t>
  </si>
  <si>
    <t>06554</t>
  </si>
  <si>
    <t>04429</t>
  </si>
  <si>
    <t>0079496</t>
  </si>
  <si>
    <t>0983333</t>
  </si>
  <si>
    <t>0929233</t>
  </si>
  <si>
    <t>0987673</t>
  </si>
  <si>
    <t>0954700</t>
  </si>
  <si>
    <t>0975813</t>
  </si>
  <si>
    <t>0988595</t>
  </si>
  <si>
    <t>0566894</t>
  </si>
  <si>
    <t>0126155</t>
  </si>
  <si>
    <t>0920806</t>
  </si>
  <si>
    <t>0622581</t>
  </si>
  <si>
    <t>0502523</t>
  </si>
  <si>
    <t>0504210</t>
  </si>
  <si>
    <t>0752906</t>
  </si>
  <si>
    <t>0922410</t>
  </si>
  <si>
    <t>0157486</t>
  </si>
  <si>
    <t>0934903</t>
  </si>
  <si>
    <t>0938887</t>
  </si>
  <si>
    <t>0931945</t>
  </si>
  <si>
    <t>0215746</t>
  </si>
  <si>
    <t>0222195</t>
  </si>
  <si>
    <t>0945380</t>
  </si>
  <si>
    <t>0932703</t>
  </si>
  <si>
    <t>0964650</t>
  </si>
  <si>
    <t>0964465</t>
  </si>
  <si>
    <t>0196380</t>
  </si>
  <si>
    <t>0949833</t>
  </si>
  <si>
    <t>0365121</t>
  </si>
  <si>
    <t>0209052</t>
  </si>
  <si>
    <t>0122335</t>
  </si>
  <si>
    <t>0972068</t>
  </si>
  <si>
    <t>0264443</t>
  </si>
  <si>
    <t>0212045</t>
  </si>
  <si>
    <t>0208011</t>
  </si>
  <si>
    <t>0410014</t>
  </si>
  <si>
    <t>0413014</t>
  </si>
  <si>
    <t>0602011</t>
  </si>
  <si>
    <t>0611021</t>
  </si>
  <si>
    <t>0809064</t>
  </si>
  <si>
    <t>UL. PROFESORA WOJCIECHA MARII BARTLA</t>
  </si>
  <si>
    <t>UL. MARII FOŁTYN</t>
  </si>
  <si>
    <t>1402092</t>
  </si>
  <si>
    <t>1408011</t>
  </si>
  <si>
    <t>1425033</t>
  </si>
  <si>
    <t>1609103</t>
  </si>
  <si>
    <t>1609132</t>
  </si>
  <si>
    <t>2001022</t>
  </si>
  <si>
    <t>2214011</t>
  </si>
  <si>
    <t>2407011</t>
  </si>
  <si>
    <t>2413072</t>
  </si>
  <si>
    <t>2807011</t>
  </si>
  <si>
    <t>3020033</t>
  </si>
  <si>
    <t>IWONICZ</t>
  </si>
  <si>
    <t>0351580</t>
  </si>
  <si>
    <t>OSTRÓDZKI</t>
  </si>
  <si>
    <t>OSTRÓDA</t>
  </si>
  <si>
    <t>0964927</t>
  </si>
  <si>
    <t>AL. GRUNWALDZKA</t>
  </si>
  <si>
    <t>PLAC MYŚLIWSKI</t>
  </si>
  <si>
    <t>AL. ŚLĄSKA</t>
  </si>
  <si>
    <t>UL. WOLNOŚCI</t>
  </si>
  <si>
    <t>UL. FRYDERYKA CHOPINA</t>
  </si>
  <si>
    <t>OBROWO</t>
  </si>
  <si>
    <t>TARNÓW</t>
  </si>
  <si>
    <t>TORUŃ</t>
  </si>
  <si>
    <t>UL. ŚW. JANA BOSKO</t>
  </si>
  <si>
    <t>BYTOWSKI</t>
  </si>
  <si>
    <t>BYTÓW</t>
  </si>
  <si>
    <t>UL. MICHAŁA DRZYMAŁY</t>
  </si>
  <si>
    <t>26A</t>
  </si>
  <si>
    <t>0977290</t>
  </si>
  <si>
    <t>04317</t>
  </si>
  <si>
    <t>0463011</t>
  </si>
  <si>
    <t>0982724</t>
  </si>
  <si>
    <t>01915</t>
  </si>
  <si>
    <t>0415072</t>
  </si>
  <si>
    <t>0847558</t>
  </si>
  <si>
    <t>0981570</t>
  </si>
  <si>
    <t>UL. ANTONIEGO BUĆKO</t>
  </si>
  <si>
    <t>50 - BUDYNEK B</t>
  </si>
  <si>
    <t>21 - BUDYNEK B</t>
  </si>
  <si>
    <t>43 - BUDYNEK B</t>
  </si>
  <si>
    <t>58 - BUDYNEK B</t>
  </si>
  <si>
    <t>29/33 - BUDYNEK B</t>
  </si>
  <si>
    <t>143 - BUDYNEK B</t>
  </si>
  <si>
    <r>
      <rPr>
        <b/>
        <sz val="14"/>
        <color rgb="FFFF0000"/>
        <rFont val="Calibri"/>
        <family val="2"/>
        <charset val="238"/>
        <scheme val="minor"/>
      </rPr>
      <t xml:space="preserve">Załącznik nr 4 - FORMULARZ CENOWY </t>
    </r>
    <r>
      <rPr>
        <b/>
        <sz val="12"/>
        <color rgb="FFFF0000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do postępowania ZZOSE.2131.28.2021.151.DTR[OSE2021]</t>
    </r>
  </si>
  <si>
    <r>
      <t>Załącznik nr 5 - Listy punktów styku sieci OSE z siecią Wykonawcy</t>
    </r>
    <r>
      <rPr>
        <b/>
        <sz val="10"/>
        <color rgb="FFFF0000"/>
        <rFont val="Calibri"/>
        <family val="2"/>
        <charset val="238"/>
        <scheme val="minor"/>
      </rPr>
      <t xml:space="preserve"> - do postępowania ZZOSE.2131.28.2021.151.DTR[OSE2021]</t>
    </r>
  </si>
  <si>
    <r>
      <t>Załącznik nr 6 - Szczegółowe dane adresowe</t>
    </r>
    <r>
      <rPr>
        <b/>
        <sz val="10"/>
        <color rgb="FFFF0000"/>
        <rFont val="Calibri"/>
        <family val="2"/>
        <charset val="238"/>
        <scheme val="minor"/>
      </rPr>
      <t xml:space="preserve"> - do postępowania ZZOSE.2131.28.2021.151.DTR[OSE2021]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</si>
</sst>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_ ;[Red]\-#,##0.00\ "/>
  </numFmts>
  <fonts count="3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7" fillId="0" borderId="0"/>
    <xf numFmtId="0" fontId="20" fillId="0" borderId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4" borderId="4" xfId="0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5" borderId="1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5" borderId="1" xfId="0" applyFont="1" applyFill="1" applyBorder="1" applyAlignment="1" applyProtection="1">
      <alignment horizontal="center"/>
      <protection hidden="1"/>
    </xf>
    <xf numFmtId="0" fontId="8" fillId="0" borderId="0" xfId="0" applyFont="1" applyProtection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3" fillId="4" borderId="1" xfId="0" applyFont="1" applyFill="1" applyBorder="1" applyAlignment="1" applyProtection="1">
      <alignment wrapText="1"/>
      <protection locked="0"/>
    </xf>
    <xf numFmtId="164" fontId="0" fillId="4" borderId="4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0" xfId="0" applyAlignment="1">
      <alignment vertical="center"/>
    </xf>
    <xf numFmtId="0" fontId="2" fillId="0" borderId="27" xfId="0" applyFont="1" applyBorder="1" applyAlignment="1" applyProtection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7" fillId="0" borderId="0" xfId="0" applyFont="1" applyProtection="1"/>
    <xf numFmtId="0" fontId="9" fillId="0" borderId="0" xfId="0" applyFont="1" applyAlignment="1" applyProtection="1">
      <alignment horizontal="right"/>
    </xf>
    <xf numFmtId="0" fontId="3" fillId="0" borderId="1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center" vertical="center" wrapText="1"/>
    </xf>
    <xf numFmtId="4" fontId="0" fillId="5" borderId="5" xfId="0" applyNumberForma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14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/>
    </xf>
    <xf numFmtId="9" fontId="0" fillId="0" borderId="6" xfId="0" applyNumberFormat="1" applyBorder="1" applyAlignment="1" applyProtection="1">
      <alignment horizontal="left" vertical="center" wrapText="1"/>
    </xf>
    <xf numFmtId="0" fontId="6" fillId="8" borderId="17" xfId="0" applyFont="1" applyFill="1" applyBorder="1" applyAlignment="1" applyProtection="1">
      <alignment horizontal="center" vertical="center" textRotation="90" wrapText="1"/>
    </xf>
    <xf numFmtId="0" fontId="6" fillId="8" borderId="18" xfId="0" applyFont="1" applyFill="1" applyBorder="1" applyAlignment="1" applyProtection="1">
      <alignment horizontal="center" vertical="center" textRotation="90" wrapText="1"/>
    </xf>
    <xf numFmtId="0" fontId="6" fillId="8" borderId="19" xfId="0" applyFont="1" applyFill="1" applyBorder="1" applyAlignment="1" applyProtection="1">
      <alignment horizontal="center" vertical="center" textRotation="90" wrapText="1"/>
    </xf>
    <xf numFmtId="0" fontId="6" fillId="6" borderId="17" xfId="0" applyFont="1" applyFill="1" applyBorder="1" applyAlignment="1" applyProtection="1">
      <alignment horizontal="center" vertical="center" textRotation="90" wrapText="1"/>
    </xf>
    <xf numFmtId="0" fontId="13" fillId="6" borderId="20" xfId="0" applyFont="1" applyFill="1" applyBorder="1" applyAlignment="1" applyProtection="1">
      <alignment horizontal="center" vertical="center" textRotation="90" wrapText="1"/>
    </xf>
    <xf numFmtId="0" fontId="13" fillId="6" borderId="18" xfId="0" applyFont="1" applyFill="1" applyBorder="1" applyAlignment="1" applyProtection="1">
      <alignment horizontal="center" vertical="center" textRotation="90" wrapText="1"/>
    </xf>
    <xf numFmtId="0" fontId="6" fillId="6" borderId="6" xfId="0" applyFont="1" applyFill="1" applyBorder="1" applyAlignment="1" applyProtection="1">
      <alignment horizontal="center" vertical="center" textRotation="90" wrapText="1"/>
    </xf>
    <xf numFmtId="0" fontId="6" fillId="7" borderId="17" xfId="0" applyFont="1" applyFill="1" applyBorder="1" applyAlignment="1" applyProtection="1">
      <alignment horizontal="center" vertical="center" textRotation="90" wrapText="1"/>
    </xf>
    <xf numFmtId="0" fontId="13" fillId="7" borderId="20" xfId="0" applyFont="1" applyFill="1" applyBorder="1" applyAlignment="1" applyProtection="1">
      <alignment horizontal="center" vertical="center" textRotation="90" wrapText="1"/>
    </xf>
    <xf numFmtId="0" fontId="13" fillId="7" borderId="18" xfId="0" applyFont="1" applyFill="1" applyBorder="1" applyAlignment="1" applyProtection="1">
      <alignment horizontal="center" vertical="center" textRotation="90" wrapText="1"/>
    </xf>
    <xf numFmtId="0" fontId="6" fillId="7" borderId="19" xfId="0" applyFont="1" applyFill="1" applyBorder="1" applyAlignment="1" applyProtection="1">
      <alignment horizontal="center" vertical="center" textRotation="90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14" fillId="8" borderId="18" xfId="0" applyFont="1" applyFill="1" applyBorder="1" applyAlignment="1" applyProtection="1">
      <alignment horizontal="center" vertical="center" wrapText="1"/>
    </xf>
    <xf numFmtId="0" fontId="14" fillId="8" borderId="19" xfId="0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 applyProtection="1">
      <alignment horizontal="center" vertical="top"/>
    </xf>
    <xf numFmtId="0" fontId="14" fillId="6" borderId="24" xfId="0" applyFont="1" applyFill="1" applyBorder="1" applyAlignment="1" applyProtection="1">
      <alignment horizontal="center" vertical="center" wrapText="1"/>
    </xf>
    <xf numFmtId="0" fontId="14" fillId="6" borderId="23" xfId="0" applyFont="1" applyFill="1" applyBorder="1" applyAlignment="1" applyProtection="1">
      <alignment horizontal="center" vertical="center" wrapText="1"/>
    </xf>
    <xf numFmtId="0" fontId="14" fillId="6" borderId="25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14" fillId="7" borderId="20" xfId="0" applyFont="1" applyFill="1" applyBorder="1" applyAlignment="1" applyProtection="1">
      <alignment horizontal="center" vertical="center" wrapText="1"/>
    </xf>
    <xf numFmtId="0" fontId="14" fillId="7" borderId="18" xfId="0" applyFont="1" applyFill="1" applyBorder="1" applyAlignment="1" applyProtection="1">
      <alignment horizontal="center" vertical="center" wrapText="1"/>
    </xf>
    <xf numFmtId="0" fontId="14" fillId="7" borderId="21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4" fillId="8" borderId="20" xfId="0" applyFont="1" applyFill="1" applyBorder="1" applyAlignment="1" applyProtection="1">
      <alignment horizontal="center" vertical="center" wrapText="1"/>
    </xf>
    <xf numFmtId="0" fontId="14" fillId="6" borderId="17" xfId="0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 applyProtection="1">
      <alignment horizontal="center" vertical="center" wrapText="1"/>
    </xf>
    <xf numFmtId="0" fontId="14" fillId="6" borderId="19" xfId="0" applyFont="1" applyFill="1" applyBorder="1" applyAlignment="1" applyProtection="1">
      <alignment horizontal="center" vertical="center"/>
    </xf>
    <xf numFmtId="0" fontId="14" fillId="7" borderId="21" xfId="0" applyFont="1" applyFill="1" applyBorder="1" applyAlignment="1" applyProtection="1">
      <alignment horizontal="center" vertical="center"/>
    </xf>
    <xf numFmtId="0" fontId="14" fillId="7" borderId="6" xfId="0" applyFont="1" applyFill="1" applyBorder="1" applyAlignment="1" applyProtection="1">
      <alignment horizontal="center" vertical="center"/>
    </xf>
    <xf numFmtId="4" fontId="0" fillId="5" borderId="26" xfId="0" applyNumberFormat="1" applyFill="1" applyBorder="1" applyProtection="1"/>
    <xf numFmtId="4" fontId="0" fillId="5" borderId="2" xfId="0" applyNumberFormat="1" applyFill="1" applyBorder="1" applyProtection="1"/>
    <xf numFmtId="165" fontId="0" fillId="4" borderId="5" xfId="0" applyNumberFormat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vertical="center"/>
    </xf>
    <xf numFmtId="0" fontId="0" fillId="0" borderId="0" xfId="0" applyBorder="1" applyProtection="1"/>
    <xf numFmtId="0" fontId="16" fillId="0" borderId="0" xfId="0" applyFont="1" applyProtection="1"/>
    <xf numFmtId="0" fontId="3" fillId="5" borderId="1" xfId="0" applyFont="1" applyFill="1" applyBorder="1" applyAlignment="1" applyProtection="1">
      <alignment vertical="center" wrapText="1"/>
    </xf>
    <xf numFmtId="0" fontId="7" fillId="9" borderId="0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horizontal="center" vertical="center" textRotation="90" wrapText="1"/>
    </xf>
    <xf numFmtId="0" fontId="2" fillId="2" borderId="19" xfId="0" applyFont="1" applyFill="1" applyBorder="1" applyAlignment="1" applyProtection="1">
      <alignment horizontal="center" vertical="center" textRotation="90" wrapText="1"/>
    </xf>
    <xf numFmtId="0" fontId="14" fillId="10" borderId="17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9" borderId="0" xfId="0" applyFont="1" applyFill="1" applyBorder="1" applyAlignment="1" applyProtection="1">
      <alignment horizontal="left" vertical="center"/>
    </xf>
    <xf numFmtId="0" fontId="7" fillId="9" borderId="0" xfId="0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8" fillId="8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16" fillId="9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 applyProtection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164" fontId="0" fillId="0" borderId="4" xfId="0" applyNumberFormat="1" applyFill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4" fontId="0" fillId="0" borderId="26" xfId="0" applyNumberFormat="1" applyFill="1" applyBorder="1" applyProtection="1"/>
    <xf numFmtId="0" fontId="0" fillId="0" borderId="4" xfId="0" applyFill="1" applyBorder="1" applyProtection="1">
      <protection locked="0"/>
    </xf>
    <xf numFmtId="4" fontId="0" fillId="0" borderId="2" xfId="0" applyNumberFormat="1" applyFill="1" applyBorder="1" applyProtection="1"/>
    <xf numFmtId="165" fontId="0" fillId="0" borderId="3" xfId="0" applyNumberFormat="1" applyFill="1" applyBorder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0" fontId="10" fillId="0" borderId="0" xfId="0" applyFont="1" applyFill="1" applyProtection="1"/>
    <xf numFmtId="49" fontId="26" fillId="3" borderId="1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/>
    </xf>
    <xf numFmtId="164" fontId="30" fillId="0" borderId="1" xfId="0" applyNumberFormat="1" applyFont="1" applyBorder="1"/>
    <xf numFmtId="0" fontId="0" fillId="0" borderId="10" xfId="0" applyFont="1" applyBorder="1" applyAlignment="1" applyProtection="1">
      <alignment horizontal="justify" vertical="top" wrapText="1"/>
    </xf>
    <xf numFmtId="0" fontId="0" fillId="0" borderId="10" xfId="0" applyFont="1" applyBorder="1" applyAlignment="1" applyProtection="1">
      <alignment horizontal="justify" vertical="top"/>
    </xf>
    <xf numFmtId="0" fontId="16" fillId="9" borderId="0" xfId="0" applyFont="1" applyFill="1" applyAlignment="1" applyProtection="1">
      <alignment horizontal="center"/>
    </xf>
    <xf numFmtId="0" fontId="7" fillId="4" borderId="14" xfId="0" applyFont="1" applyFill="1" applyBorder="1" applyAlignment="1" applyProtection="1">
      <alignment vertical="center" wrapText="1"/>
      <protection locked="0"/>
    </xf>
    <xf numFmtId="0" fontId="7" fillId="4" borderId="16" xfId="0" applyFont="1" applyFill="1" applyBorder="1" applyAlignment="1" applyProtection="1">
      <alignment vertical="center" wrapText="1"/>
      <protection locked="0"/>
    </xf>
    <xf numFmtId="0" fontId="7" fillId="4" borderId="6" xfId="0" applyFont="1" applyFill="1" applyBorder="1" applyAlignment="1" applyProtection="1">
      <alignment vertical="center" wrapText="1"/>
      <protection locked="0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7" borderId="19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9" borderId="0" xfId="0" applyFont="1" applyFill="1" applyAlignment="1" applyProtection="1">
      <alignment horizontal="center" wrapText="1"/>
    </xf>
  </cellXfs>
  <cellStyles count="4">
    <cellStyle name="Normalny" xfId="0" builtinId="0"/>
    <cellStyle name="Normalny 2" xfId="1" xr:uid="{6B8B8AFC-CC3E-49E5-9365-96C2A768A04C}"/>
    <cellStyle name="Normalny 3" xfId="3" xr:uid="{4D78A15F-2186-4E41-806C-5B004C170CCE}"/>
    <cellStyle name="Normalny 4" xfId="2" xr:uid="{2B6F1AAC-3A89-4B5F-89DD-E243C957B57E}"/>
  </cellStyles>
  <dxfs count="2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CC"/>
      <color rgb="FFCC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EDD6-B5F9-4825-B528-943AD035D89E}">
  <sheetPr>
    <pageSetUpPr fitToPage="1"/>
  </sheetPr>
  <dimension ref="A1:X863"/>
  <sheetViews>
    <sheetView tabSelected="1" topLeftCell="A106" zoomScale="85" zoomScaleNormal="85" workbookViewId="0">
      <selection activeCell="W13" sqref="W13"/>
    </sheetView>
  </sheetViews>
  <sheetFormatPr defaultColWidth="8.77734375" defaultRowHeight="14.4" x14ac:dyDescent="0.3"/>
  <cols>
    <col min="1" max="1" width="5.21875" style="133" customWidth="1"/>
    <col min="2" max="2" width="20.77734375" style="133" customWidth="1"/>
    <col min="3" max="3" width="18" style="134" customWidth="1"/>
    <col min="4" max="4" width="23.44140625" style="134" customWidth="1"/>
    <col min="5" max="5" width="26.5546875" style="135" customWidth="1"/>
    <col min="6" max="6" width="14.21875" style="133" customWidth="1"/>
    <col min="7" max="8" width="11.77734375" style="132" customWidth="1"/>
    <col min="9" max="10" width="9.44140625" style="132" customWidth="1"/>
    <col min="11" max="11" width="9.77734375" style="132" customWidth="1"/>
    <col min="12" max="15" width="9.44140625" style="132" customWidth="1"/>
    <col min="16" max="16" width="9.77734375" style="132" customWidth="1"/>
    <col min="17" max="17" width="8.77734375" style="132" customWidth="1"/>
    <col min="18" max="21" width="9.44140625" style="132" customWidth="1"/>
    <col min="22" max="22" width="9.77734375" style="136" customWidth="1"/>
    <col min="23" max="24" width="12.44140625" style="132" bestFit="1" customWidth="1"/>
    <col min="25" max="25" width="8.5546875" style="132" bestFit="1" customWidth="1"/>
    <col min="26" max="16384" width="8.77734375" style="132"/>
  </cols>
  <sheetData>
    <row r="1" spans="1:24" s="8" customFormat="1" ht="18" x14ac:dyDescent="0.35">
      <c r="A1" s="142" t="s">
        <v>2434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38"/>
    </row>
    <row r="2" spans="1:24" s="8" customFormat="1" ht="16.2" thickBot="1" x14ac:dyDescent="0.35">
      <c r="A2" s="39"/>
      <c r="B2" s="39"/>
      <c r="C2" s="37"/>
      <c r="D2" s="37"/>
      <c r="E2" s="37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8"/>
    </row>
    <row r="3" spans="1:24" s="8" customFormat="1" ht="39" customHeight="1" thickBot="1" x14ac:dyDescent="0.5">
      <c r="A3" s="39"/>
      <c r="B3" s="39"/>
      <c r="C3" s="37"/>
      <c r="D3" s="37"/>
      <c r="E3" s="26" t="str">
        <f ca="1">IF(OR(U5&amp;F7&amp;F8&amp;K10&amp;'Listy punktów styku'!$B$8&lt;&gt;"",SUM($G$15:$G$589)=0),"UWAGA! W arkuszach są błędy lub są one niewypełnione.","")</f>
        <v>UWAGA! W arkuszach są błędy lub są one niewypełnione.</v>
      </c>
      <c r="F3" s="42"/>
      <c r="N3" s="40" t="s">
        <v>51</v>
      </c>
      <c r="O3" s="143"/>
      <c r="P3" s="144"/>
      <c r="Q3" s="144"/>
      <c r="R3" s="144"/>
      <c r="S3" s="144"/>
      <c r="T3" s="144"/>
      <c r="U3" s="145"/>
      <c r="V3" s="41" t="s">
        <v>52</v>
      </c>
      <c r="W3" s="38"/>
    </row>
    <row r="4" spans="1:24" s="8" customFormat="1" ht="39" customHeight="1" thickBot="1" x14ac:dyDescent="0.35">
      <c r="A4" s="39"/>
      <c r="B4" s="39"/>
      <c r="C4" s="37"/>
      <c r="D4" s="37"/>
      <c r="E4" s="37"/>
      <c r="F4" s="42"/>
      <c r="N4" s="39"/>
      <c r="O4" s="143"/>
      <c r="P4" s="144"/>
      <c r="Q4" s="144"/>
      <c r="R4" s="144"/>
      <c r="S4" s="144"/>
      <c r="T4" s="144"/>
      <c r="U4" s="145"/>
      <c r="V4" s="41" t="s">
        <v>53</v>
      </c>
      <c r="W4" s="38"/>
    </row>
    <row r="5" spans="1:24" s="8" customFormat="1" ht="21.6" thickBot="1" x14ac:dyDescent="0.45">
      <c r="A5" s="42"/>
      <c r="B5" s="42"/>
      <c r="C5" s="43"/>
      <c r="D5" s="14"/>
      <c r="E5" s="14"/>
      <c r="F5" s="42"/>
      <c r="O5" s="44" t="str">
        <f ca="1">IF(E3="","Arkusz wypełniony poprawnie","")</f>
        <v/>
      </c>
      <c r="U5" s="45" t="str">
        <f>IF(OR(O3="",O4=""),"Brak danych Wykonawcy","")</f>
        <v>Brak danych Wykonawcy</v>
      </c>
      <c r="W5" s="38"/>
    </row>
    <row r="6" spans="1:24" s="8" customFormat="1" ht="21" thickBot="1" x14ac:dyDescent="0.35">
      <c r="A6" s="149" t="s">
        <v>14</v>
      </c>
      <c r="B6" s="153"/>
      <c r="C6" s="46" t="s">
        <v>13</v>
      </c>
      <c r="D6" s="47" t="s">
        <v>45</v>
      </c>
      <c r="E6" s="47" t="s">
        <v>81</v>
      </c>
      <c r="F6" s="42"/>
      <c r="O6" s="157" t="s">
        <v>95</v>
      </c>
      <c r="P6" s="158"/>
      <c r="Q6" s="158"/>
      <c r="R6" s="158"/>
      <c r="S6" s="158"/>
      <c r="T6" s="158"/>
      <c r="U6" s="159"/>
      <c r="V6" s="48"/>
      <c r="W6" s="38"/>
    </row>
    <row r="7" spans="1:24" s="8" customFormat="1" ht="43.2" customHeight="1" thickBot="1" x14ac:dyDescent="0.35">
      <c r="A7" s="149" t="s">
        <v>8</v>
      </c>
      <c r="B7" s="150"/>
      <c r="C7" s="49" t="str">
        <f>"nie może przekroczyć wartości "&amp;TEXT(Limity!D3,"0 000,00")&amp;" zł netto"</f>
        <v>nie może przekroczyć wartości 2 876,64 zł netto</v>
      </c>
      <c r="D7" s="95"/>
      <c r="E7" s="50">
        <f t="shared" ref="E7:E8" si="0">ROUND(D7*(1+$C$10),2)</f>
        <v>0</v>
      </c>
      <c r="F7" s="27" t="str">
        <f>IF(OR(D7="",NOT(ISNUMBER(D7)),ROUND(D7,2)&lt;=0),"Brak lub zła wartość.",
IF(D7&gt;Limity!D3,"Wartość przekracza limit.",""))</f>
        <v>Brak lub zła wartość.</v>
      </c>
      <c r="O7" s="160" t="s">
        <v>15</v>
      </c>
      <c r="P7" s="160"/>
      <c r="Q7" s="162"/>
      <c r="R7" s="162"/>
      <c r="S7" s="162"/>
      <c r="T7" s="162"/>
      <c r="U7" s="163"/>
      <c r="V7" s="48"/>
      <c r="W7" s="38"/>
    </row>
    <row r="8" spans="1:24" s="8" customFormat="1" ht="42" customHeight="1" thickBot="1" x14ac:dyDescent="0.35">
      <c r="A8" s="151" t="s">
        <v>9</v>
      </c>
      <c r="B8" s="152"/>
      <c r="C8" s="49" t="str">
        <f>"nie może przekroczyć wartości "&amp;TEXT(Limity!D4,"0 000,00")&amp;" zł netto"</f>
        <v>nie może przekroczyć wartości 12 590,99 zł netto</v>
      </c>
      <c r="D8" s="95"/>
      <c r="E8" s="50">
        <f t="shared" si="0"/>
        <v>0</v>
      </c>
      <c r="F8" s="27" t="str">
        <f>IF(OR(D8="",NOT(ISNUMBER(D8)),ROUND(D8,2)&lt;=0),"Brak lub zła wartość.",
IF(D8&gt;Limity!D4,"Wartość przekracza limit.",""))</f>
        <v>Brak lub zła wartość.</v>
      </c>
      <c r="O8" s="161"/>
      <c r="P8" s="161"/>
      <c r="Q8" s="164"/>
      <c r="R8" s="164"/>
      <c r="S8" s="164"/>
      <c r="T8" s="164"/>
      <c r="U8" s="165"/>
      <c r="V8" s="51"/>
      <c r="W8" s="38"/>
    </row>
    <row r="9" spans="1:24" s="8" customFormat="1" ht="15" thickBot="1" x14ac:dyDescent="0.35">
      <c r="A9" s="42"/>
      <c r="B9" s="42"/>
      <c r="C9" s="14"/>
      <c r="D9" s="14"/>
      <c r="E9" s="14"/>
      <c r="F9" s="42"/>
      <c r="N9" s="104" t="s">
        <v>92</v>
      </c>
      <c r="W9" s="38"/>
      <c r="X9" s="52"/>
    </row>
    <row r="10" spans="1:24" s="8" customFormat="1" ht="18.600000000000001" thickBot="1" x14ac:dyDescent="0.4">
      <c r="A10" s="53" t="s">
        <v>46</v>
      </c>
      <c r="B10" s="54"/>
      <c r="C10" s="55">
        <v>0.23</v>
      </c>
      <c r="D10" s="14"/>
      <c r="E10" s="14"/>
      <c r="F10" s="42"/>
      <c r="K10" s="6" t="str">
        <f ca="1">IF(COUNTIF($V$15:$V$589,"")&lt;&gt;ROW($V$589)-ROW($V$14),"Tabela poniżej zawiera jeden lub więcej błędów. Pierwszy błąd dla części "&amp;INDIRECT("a"&amp;TEXT(MATCH(VLOOKUP(" *",$V$15:$V$589,1,FALSE),$V$15:$V$589,0),"0")+ROW(V14))&amp;".","")</f>
        <v/>
      </c>
      <c r="W10" s="38"/>
    </row>
    <row r="11" spans="1:24" s="8" customFormat="1" ht="29.1" customHeight="1" thickBot="1" x14ac:dyDescent="0.35">
      <c r="A11" s="42"/>
      <c r="B11" s="42"/>
      <c r="C11" s="14"/>
      <c r="D11" s="14"/>
      <c r="E11" s="14"/>
      <c r="F11" s="42"/>
      <c r="J11" s="154" t="s">
        <v>0</v>
      </c>
      <c r="K11" s="155"/>
      <c r="L11" s="155"/>
      <c r="M11" s="155"/>
      <c r="N11" s="155"/>
      <c r="O11" s="156"/>
      <c r="P11" s="146" t="s">
        <v>1</v>
      </c>
      <c r="Q11" s="147"/>
      <c r="R11" s="147"/>
      <c r="S11" s="147"/>
      <c r="T11" s="147"/>
      <c r="U11" s="148"/>
      <c r="V11" s="38"/>
    </row>
    <row r="12" spans="1:24" s="8" customFormat="1" ht="322.2" customHeight="1" thickBot="1" x14ac:dyDescent="0.35">
      <c r="A12" s="140" t="s">
        <v>96</v>
      </c>
      <c r="B12" s="141"/>
      <c r="C12" s="141"/>
      <c r="D12" s="141"/>
      <c r="E12" s="141"/>
      <c r="F12" s="42"/>
      <c r="G12" s="56" t="s">
        <v>44</v>
      </c>
      <c r="H12" s="57" t="s">
        <v>57</v>
      </c>
      <c r="I12" s="58" t="s">
        <v>56</v>
      </c>
      <c r="J12" s="59" t="s">
        <v>47</v>
      </c>
      <c r="K12" s="60" t="s">
        <v>5</v>
      </c>
      <c r="L12" s="60" t="s">
        <v>58</v>
      </c>
      <c r="M12" s="61" t="s">
        <v>50</v>
      </c>
      <c r="N12" s="61" t="s">
        <v>59</v>
      </c>
      <c r="O12" s="62" t="s">
        <v>48</v>
      </c>
      <c r="P12" s="63" t="s">
        <v>6</v>
      </c>
      <c r="Q12" s="64" t="s">
        <v>49</v>
      </c>
      <c r="R12" s="64" t="s">
        <v>60</v>
      </c>
      <c r="S12" s="65" t="s">
        <v>50</v>
      </c>
      <c r="T12" s="65" t="s">
        <v>59</v>
      </c>
      <c r="U12" s="66" t="s">
        <v>87</v>
      </c>
      <c r="V12" s="38"/>
    </row>
    <row r="13" spans="1:24" s="8" customFormat="1" ht="125.55" customHeight="1" thickBot="1" x14ac:dyDescent="0.35">
      <c r="A13" s="67" t="s">
        <v>7</v>
      </c>
      <c r="B13" s="68" t="s">
        <v>2</v>
      </c>
      <c r="C13" s="102" t="s">
        <v>3</v>
      </c>
      <c r="D13" s="69" t="s">
        <v>82</v>
      </c>
      <c r="E13" s="70" t="s">
        <v>83</v>
      </c>
      <c r="F13" s="101" t="s">
        <v>4</v>
      </c>
      <c r="G13" s="110" t="str">
        <f>"od "&amp;TEXT(Limity!C5,"rrrr-mm-dd")&amp;" do "&amp;TEXT(Limity!D5,"rrrr-mm-dd")</f>
        <v>od 2021-07-01 do 2021-09-30</v>
      </c>
      <c r="H13" s="71"/>
      <c r="I13" s="72"/>
      <c r="J13" s="73"/>
      <c r="K13" s="74" t="str">
        <f>"nie może przekroczyć wartości "&amp;TEXT(Limity!D6,"0,00")&amp;" zł netto"</f>
        <v>nie może przekroczyć wartości 227,00 zł netto</v>
      </c>
      <c r="L13" s="74"/>
      <c r="M13" s="75" t="str">
        <f>"nie może przekroczyć wartości "&amp;TEXT(Limity!D9,"0,00")&amp;" zł netto"</f>
        <v>nie może przekroczyć wartości 70,00 zł netto</v>
      </c>
      <c r="N13" s="76"/>
      <c r="O13" s="77"/>
      <c r="P13" s="78"/>
      <c r="Q13" s="79" t="str">
        <f>"nie może przekroczyć wartości "&amp;TEXT(Limity!D7,"0,00")&amp;" zł netto oraz być większa od ceny w Wariancie A o więcej niż "&amp;TEXT(Limity!D8,"0,00")&amp;" zł netto"</f>
        <v>nie może przekroczyć wartości 250,00 zł netto oraz być większa od ceny w Wariancie A o więcej niż 23,00 zł netto</v>
      </c>
      <c r="R13" s="79"/>
      <c r="S13" s="80" t="str">
        <f>"nie może przekroczyć wartości "&amp;TEXT(Limity!D10,"0,00")&amp;" zł netto"</f>
        <v>nie może przekroczyć wartości 80,00 zł netto</v>
      </c>
      <c r="T13" s="81"/>
      <c r="U13" s="82"/>
      <c r="V13" s="38"/>
    </row>
    <row r="14" spans="1:24" s="8" customFormat="1" ht="15" thickBot="1" x14ac:dyDescent="0.35">
      <c r="A14" s="83">
        <v>1</v>
      </c>
      <c r="B14" s="84">
        <v>2</v>
      </c>
      <c r="C14" s="84">
        <v>3</v>
      </c>
      <c r="D14" s="85">
        <v>4</v>
      </c>
      <c r="E14" s="86">
        <v>5</v>
      </c>
      <c r="F14" s="86">
        <v>6</v>
      </c>
      <c r="G14" s="103">
        <v>7</v>
      </c>
      <c r="H14" s="71">
        <v>8</v>
      </c>
      <c r="I14" s="87">
        <v>9</v>
      </c>
      <c r="J14" s="88">
        <v>10</v>
      </c>
      <c r="K14" s="89">
        <v>11</v>
      </c>
      <c r="L14" s="89">
        <v>12</v>
      </c>
      <c r="M14" s="89">
        <v>13</v>
      </c>
      <c r="N14" s="89">
        <v>14</v>
      </c>
      <c r="O14" s="90">
        <v>15</v>
      </c>
      <c r="P14" s="91">
        <v>16</v>
      </c>
      <c r="Q14" s="79">
        <v>17</v>
      </c>
      <c r="R14" s="79">
        <v>18</v>
      </c>
      <c r="S14" s="80">
        <v>19</v>
      </c>
      <c r="T14" s="81">
        <v>20</v>
      </c>
      <c r="U14" s="92">
        <v>21</v>
      </c>
      <c r="V14" s="38"/>
    </row>
    <row r="15" spans="1:24" s="8" customFormat="1" x14ac:dyDescent="0.3">
      <c r="A15" s="112">
        <v>1</v>
      </c>
      <c r="B15" s="113">
        <v>4211</v>
      </c>
      <c r="C15" s="114" t="s">
        <v>361</v>
      </c>
      <c r="D15" s="116" t="s">
        <v>363</v>
      </c>
      <c r="E15" s="116" t="s">
        <v>366</v>
      </c>
      <c r="F15" s="116">
        <v>8</v>
      </c>
      <c r="G15" s="24"/>
      <c r="H15" s="3"/>
      <c r="I15" s="93">
        <f t="shared" ref="I15" si="1">ROUND(H15*(1+$C$10),2)</f>
        <v>0</v>
      </c>
      <c r="J15" s="2"/>
      <c r="K15" s="3"/>
      <c r="L15" s="94">
        <f t="shared" ref="L15:L77" si="2">ROUND(K15*(1+$C$10),2)</f>
        <v>0</v>
      </c>
      <c r="M15" s="4"/>
      <c r="N15" s="94">
        <f t="shared" ref="N15:N77" si="3">ROUND(M15*(1+$C$10),2)</f>
        <v>0</v>
      </c>
      <c r="O15" s="94">
        <f t="shared" ref="O15:O77" si="4">60*ROUND(K15*(1+$C$10),2)</f>
        <v>0</v>
      </c>
      <c r="P15" s="2"/>
      <c r="Q15" s="3"/>
      <c r="R15" s="94">
        <f t="shared" ref="R15:R77" si="5">ROUND(Q15*(1+$C$10),2)</f>
        <v>0</v>
      </c>
      <c r="S15" s="3"/>
      <c r="T15" s="94">
        <f t="shared" ref="T15" si="6">ROUND(S15*(1+$C$10),2)</f>
        <v>0</v>
      </c>
      <c r="U15" s="93">
        <f t="shared" ref="U15" si="7">60*ROUND(Q15*(1+$C$10),2)</f>
        <v>0</v>
      </c>
      <c r="V15" s="5" t="str">
        <f>IF(COUNTBLANK(G15:H15)+COUNTBLANK(J15:K15)+COUNTBLANK(M15:M15)+COUNTBLANK(P15:Q15)+COUNTBLANK(S15:S15)=8,"",
IF(G15&lt;Limity!$C$5," Data gotowości zbyt wczesna lub nie uzupełniona.","")&amp;
IF(G15&gt;Limity!$D$5," Data gotowości zbyt późna lub wypełnona nieprawidłowo.","")&amp;
IF(OR(ROUND(K15,2)&lt;=0,ROUND(Q15,2)&lt;=0,ROUND(M15,2)&lt;=0,ROUND(S15,2)&lt;=0,ROUND(H15,2)&lt;=0)," Co najmniej jedna wartość nie jest większa od zera.","")&amp;
IF(K15&gt;Limity!$D$6," Abonament za Usługę TD w Wariancie A ponad limit.","")&amp;
IF(Q15&gt;Limity!$D$7," Abonament za Usługę TD w Wariancie B ponad limit.","")&amp;
IF(Q15-K15&gt;Limity!$D$8," Różnica wartości abonamentów za Usługę TD wariantów A i B ponad limit.","")&amp;
IF(M15&gt;Limity!$D$9," Abonament za zwiększenie przepustowości w Wariancie A ponad limit.","")&amp;
IF(S15&gt;Limity!$D$10," Abonament za zwiększenie przepustowości w Wariancie B ponad limit.","")&amp;
IF(J15=""," Nie wskazano PWR. ",IF(ISERROR(VLOOKUP(J15,'Listy punktów styku'!$B$11:$B$41,1,FALSE))," Nie wskazano PWR z listy.",""))&amp;
IF(P15=""," Nie wskazano FPS. ",IF(ISERROR(VLOOKUP(P15,'Listy punktów styku'!$B$44:$B$61,1,FALSE))," Nie wskazano FPS z listy.","")))</f>
        <v/>
      </c>
    </row>
    <row r="16" spans="1:24" s="8" customFormat="1" x14ac:dyDescent="0.3">
      <c r="A16" s="112">
        <v>2</v>
      </c>
      <c r="B16" s="113">
        <v>7654917</v>
      </c>
      <c r="C16" s="114">
        <v>20889</v>
      </c>
      <c r="D16" s="116" t="s">
        <v>2136</v>
      </c>
      <c r="E16" s="116" t="s">
        <v>100</v>
      </c>
      <c r="F16" s="116" t="s">
        <v>2184</v>
      </c>
      <c r="G16" s="24"/>
      <c r="H16" s="3"/>
      <c r="I16" s="93">
        <f t="shared" ref="I16:I78" si="8">ROUND(H16*(1+$C$10),2)</f>
        <v>0</v>
      </c>
      <c r="J16" s="2"/>
      <c r="K16" s="3"/>
      <c r="L16" s="94">
        <f t="shared" si="2"/>
        <v>0</v>
      </c>
      <c r="M16" s="4"/>
      <c r="N16" s="94">
        <f t="shared" si="3"/>
        <v>0</v>
      </c>
      <c r="O16" s="94">
        <f t="shared" si="4"/>
        <v>0</v>
      </c>
      <c r="P16" s="2"/>
      <c r="Q16" s="3"/>
      <c r="R16" s="94">
        <f t="shared" si="5"/>
        <v>0</v>
      </c>
      <c r="S16" s="3"/>
      <c r="T16" s="94">
        <f t="shared" ref="T16:T78" si="9">ROUND(S16*(1+$C$10),2)</f>
        <v>0</v>
      </c>
      <c r="U16" s="93">
        <f t="shared" ref="U16:U78" si="10">60*ROUND(Q16*(1+$C$10),2)</f>
        <v>0</v>
      </c>
      <c r="V16" s="5" t="str">
        <f>IF(COUNTBLANK(G16:H16)+COUNTBLANK(J16:K16)+COUNTBLANK(M16:M16)+COUNTBLANK(P16:Q16)+COUNTBLANK(S16:S16)=8,"",
IF(G16&lt;Limity!$C$5," Data gotowości zbyt wczesna lub nie uzupełniona.","")&amp;
IF(G16&gt;Limity!$D$5," Data gotowości zbyt późna lub wypełnona nieprawidłowo.","")&amp;
IF(OR(ROUND(K16,2)&lt;=0,ROUND(Q16,2)&lt;=0,ROUND(M16,2)&lt;=0,ROUND(S16,2)&lt;=0,ROUND(H16,2)&lt;=0)," Co najmniej jedna wartość nie jest większa od zera.","")&amp;
IF(K16&gt;Limity!$D$6," Abonament za Usługę TD w Wariancie A ponad limit.","")&amp;
IF(Q16&gt;Limity!$D$7," Abonament za Usługę TD w Wariancie B ponad limit.","")&amp;
IF(Q16-K16&gt;Limity!$D$8," Różnica wartości abonamentów za Usługę TD wariantów A i B ponad limit.","")&amp;
IF(M16&gt;Limity!$D$9," Abonament za zwiększenie przepustowości w Wariancie A ponad limit.","")&amp;
IF(S16&gt;Limity!$D$10," Abonament za zwiększenie przepustowości w Wariancie B ponad limit.","")&amp;
IF(J16=""," Nie wskazano PWR. ",IF(ISERROR(VLOOKUP(J16,'Listy punktów styku'!$B$11:$B$41,1,FALSE))," Nie wskazano PWR z listy.",""))&amp;
IF(P16=""," Nie wskazano FPS. ",IF(ISERROR(VLOOKUP(P16,'Listy punktów styku'!$B$44:$B$61,1,FALSE))," Nie wskazano FPS z listy.","")))</f>
        <v/>
      </c>
    </row>
    <row r="17" spans="1:22" s="8" customFormat="1" x14ac:dyDescent="0.3">
      <c r="A17" s="112">
        <v>3</v>
      </c>
      <c r="B17" s="113">
        <v>13284</v>
      </c>
      <c r="C17" s="114">
        <v>61297</v>
      </c>
      <c r="D17" s="116" t="s">
        <v>199</v>
      </c>
      <c r="E17" s="116" t="s">
        <v>104</v>
      </c>
      <c r="F17" s="116">
        <v>106</v>
      </c>
      <c r="G17" s="24"/>
      <c r="H17" s="3"/>
      <c r="I17" s="93">
        <f t="shared" si="8"/>
        <v>0</v>
      </c>
      <c r="J17" s="2"/>
      <c r="K17" s="3"/>
      <c r="L17" s="94">
        <f t="shared" si="2"/>
        <v>0</v>
      </c>
      <c r="M17" s="4"/>
      <c r="N17" s="94">
        <f t="shared" si="3"/>
        <v>0</v>
      </c>
      <c r="O17" s="94">
        <f t="shared" si="4"/>
        <v>0</v>
      </c>
      <c r="P17" s="2"/>
      <c r="Q17" s="3"/>
      <c r="R17" s="94">
        <f t="shared" si="5"/>
        <v>0</v>
      </c>
      <c r="S17" s="3"/>
      <c r="T17" s="94">
        <f t="shared" si="9"/>
        <v>0</v>
      </c>
      <c r="U17" s="93">
        <f t="shared" si="10"/>
        <v>0</v>
      </c>
      <c r="V17" s="5" t="str">
        <f>IF(COUNTBLANK(G17:H17)+COUNTBLANK(J17:K17)+COUNTBLANK(M17:M17)+COUNTBLANK(P17:Q17)+COUNTBLANK(S17:S17)=8,"",
IF(G17&lt;Limity!$C$5," Data gotowości zbyt wczesna lub nie uzupełniona.","")&amp;
IF(G17&gt;Limity!$D$5," Data gotowości zbyt późna lub wypełnona nieprawidłowo.","")&amp;
IF(OR(ROUND(K17,2)&lt;=0,ROUND(Q17,2)&lt;=0,ROUND(M17,2)&lt;=0,ROUND(S17,2)&lt;=0,ROUND(H17,2)&lt;=0)," Co najmniej jedna wartość nie jest większa od zera.","")&amp;
IF(K17&gt;Limity!$D$6," Abonament za Usługę TD w Wariancie A ponad limit.","")&amp;
IF(Q17&gt;Limity!$D$7," Abonament za Usługę TD w Wariancie B ponad limit.","")&amp;
IF(Q17-K17&gt;Limity!$D$8," Różnica wartości abonamentów za Usługę TD wariantów A i B ponad limit.","")&amp;
IF(M17&gt;Limity!$D$9," Abonament za zwiększenie przepustowości w Wariancie A ponad limit.","")&amp;
IF(S17&gt;Limity!$D$10," Abonament za zwiększenie przepustowości w Wariancie B ponad limit.","")&amp;
IF(J17=""," Nie wskazano PWR. ",IF(ISERROR(VLOOKUP(J17,'Listy punktów styku'!$B$11:$B$41,1,FALSE))," Nie wskazano PWR z listy.",""))&amp;
IF(P17=""," Nie wskazano FPS. ",IF(ISERROR(VLOOKUP(P17,'Listy punktów styku'!$B$44:$B$61,1,FALSE))," Nie wskazano FPS z listy.","")))</f>
        <v/>
      </c>
    </row>
    <row r="18" spans="1:22" s="8" customFormat="1" x14ac:dyDescent="0.3">
      <c r="A18" s="112">
        <v>4</v>
      </c>
      <c r="B18" s="113">
        <v>13285</v>
      </c>
      <c r="C18" s="114">
        <v>61297</v>
      </c>
      <c r="D18" s="116" t="s">
        <v>199</v>
      </c>
      <c r="E18" s="116" t="s">
        <v>104</v>
      </c>
      <c r="F18" s="116">
        <v>108</v>
      </c>
      <c r="G18" s="24"/>
      <c r="H18" s="3"/>
      <c r="I18" s="93">
        <f t="shared" si="8"/>
        <v>0</v>
      </c>
      <c r="J18" s="2"/>
      <c r="K18" s="3"/>
      <c r="L18" s="94">
        <f t="shared" si="2"/>
        <v>0</v>
      </c>
      <c r="M18" s="4"/>
      <c r="N18" s="94">
        <f t="shared" si="3"/>
        <v>0</v>
      </c>
      <c r="O18" s="94">
        <f t="shared" si="4"/>
        <v>0</v>
      </c>
      <c r="P18" s="2"/>
      <c r="Q18" s="3"/>
      <c r="R18" s="94">
        <f t="shared" si="5"/>
        <v>0</v>
      </c>
      <c r="S18" s="3"/>
      <c r="T18" s="94">
        <f t="shared" si="9"/>
        <v>0</v>
      </c>
      <c r="U18" s="93">
        <f t="shared" si="10"/>
        <v>0</v>
      </c>
      <c r="V18" s="5" t="str">
        <f>IF(COUNTBLANK(G18:H18)+COUNTBLANK(J18:K18)+COUNTBLANK(M18:M18)+COUNTBLANK(P18:Q18)+COUNTBLANK(S18:S18)=8,"",
IF(G18&lt;Limity!$C$5," Data gotowości zbyt wczesna lub nie uzupełniona.","")&amp;
IF(G18&gt;Limity!$D$5," Data gotowości zbyt późna lub wypełnona nieprawidłowo.","")&amp;
IF(OR(ROUND(K18,2)&lt;=0,ROUND(Q18,2)&lt;=0,ROUND(M18,2)&lt;=0,ROUND(S18,2)&lt;=0,ROUND(H18,2)&lt;=0)," Co najmniej jedna wartość nie jest większa od zera.","")&amp;
IF(K18&gt;Limity!$D$6," Abonament za Usługę TD w Wariancie A ponad limit.","")&amp;
IF(Q18&gt;Limity!$D$7," Abonament za Usługę TD w Wariancie B ponad limit.","")&amp;
IF(Q18-K18&gt;Limity!$D$8," Różnica wartości abonamentów za Usługę TD wariantów A i B ponad limit.","")&amp;
IF(M18&gt;Limity!$D$9," Abonament za zwiększenie przepustowości w Wariancie A ponad limit.","")&amp;
IF(S18&gt;Limity!$D$10," Abonament za zwiększenie przepustowości w Wariancie B ponad limit.","")&amp;
IF(J18=""," Nie wskazano PWR. ",IF(ISERROR(VLOOKUP(J18,'Listy punktów styku'!$B$11:$B$41,1,FALSE))," Nie wskazano PWR z listy.",""))&amp;
IF(P18=""," Nie wskazano FPS. ",IF(ISERROR(VLOOKUP(P18,'Listy punktów styku'!$B$44:$B$61,1,FALSE))," Nie wskazano FPS z listy.","")))</f>
        <v/>
      </c>
    </row>
    <row r="19" spans="1:22" s="8" customFormat="1" x14ac:dyDescent="0.3">
      <c r="A19" s="112">
        <v>5</v>
      </c>
      <c r="B19" s="113">
        <v>98320857</v>
      </c>
      <c r="C19" s="114">
        <v>72065</v>
      </c>
      <c r="D19" s="116" t="s">
        <v>1741</v>
      </c>
      <c r="E19" s="116"/>
      <c r="F19" s="116" t="s">
        <v>1742</v>
      </c>
      <c r="G19" s="24"/>
      <c r="H19" s="3"/>
      <c r="I19" s="93">
        <f t="shared" si="8"/>
        <v>0</v>
      </c>
      <c r="J19" s="2"/>
      <c r="K19" s="3"/>
      <c r="L19" s="94">
        <f t="shared" si="2"/>
        <v>0</v>
      </c>
      <c r="M19" s="4"/>
      <c r="N19" s="94">
        <f t="shared" si="3"/>
        <v>0</v>
      </c>
      <c r="O19" s="94">
        <f t="shared" si="4"/>
        <v>0</v>
      </c>
      <c r="P19" s="2"/>
      <c r="Q19" s="3"/>
      <c r="R19" s="94">
        <f t="shared" si="5"/>
        <v>0</v>
      </c>
      <c r="S19" s="3"/>
      <c r="T19" s="94">
        <f t="shared" si="9"/>
        <v>0</v>
      </c>
      <c r="U19" s="93">
        <f t="shared" si="10"/>
        <v>0</v>
      </c>
      <c r="V19" s="5" t="str">
        <f>IF(COUNTBLANK(G19:H19)+COUNTBLANK(J19:K19)+COUNTBLANK(M19:M19)+COUNTBLANK(P19:Q19)+COUNTBLANK(S19:S19)=8,"",
IF(G19&lt;Limity!$C$5," Data gotowości zbyt wczesna lub nie uzupełniona.","")&amp;
IF(G19&gt;Limity!$D$5," Data gotowości zbyt późna lub wypełnona nieprawidłowo.","")&amp;
IF(OR(ROUND(K19,2)&lt;=0,ROUND(Q19,2)&lt;=0,ROUND(M19,2)&lt;=0,ROUND(S19,2)&lt;=0,ROUND(H19,2)&lt;=0)," Co najmniej jedna wartość nie jest większa od zera.","")&amp;
IF(K19&gt;Limity!$D$6," Abonament za Usługę TD w Wariancie A ponad limit.","")&amp;
IF(Q19&gt;Limity!$D$7," Abonament za Usługę TD w Wariancie B ponad limit.","")&amp;
IF(Q19-K19&gt;Limity!$D$8," Różnica wartości abonamentów za Usługę TD wariantów A i B ponad limit.","")&amp;
IF(M19&gt;Limity!$D$9," Abonament za zwiększenie przepustowości w Wariancie A ponad limit.","")&amp;
IF(S19&gt;Limity!$D$10," Abonament za zwiększenie przepustowości w Wariancie B ponad limit.","")&amp;
IF(J19=""," Nie wskazano PWR. ",IF(ISERROR(VLOOKUP(J19,'Listy punktów styku'!$B$11:$B$41,1,FALSE))," Nie wskazano PWR z listy.",""))&amp;
IF(P19=""," Nie wskazano FPS. ",IF(ISERROR(VLOOKUP(P19,'Listy punktów styku'!$B$44:$B$61,1,FALSE))," Nie wskazano FPS z listy.","")))</f>
        <v/>
      </c>
    </row>
    <row r="20" spans="1:22" s="8" customFormat="1" x14ac:dyDescent="0.3">
      <c r="A20" s="112">
        <v>6</v>
      </c>
      <c r="B20" s="113">
        <v>404145</v>
      </c>
      <c r="C20" s="114">
        <v>272620</v>
      </c>
      <c r="D20" s="116" t="s">
        <v>372</v>
      </c>
      <c r="E20" s="116" t="s">
        <v>99</v>
      </c>
      <c r="F20" s="116">
        <v>46</v>
      </c>
      <c r="G20" s="24"/>
      <c r="H20" s="3"/>
      <c r="I20" s="93">
        <f t="shared" si="8"/>
        <v>0</v>
      </c>
      <c r="J20" s="2"/>
      <c r="K20" s="3"/>
      <c r="L20" s="94">
        <f t="shared" si="2"/>
        <v>0</v>
      </c>
      <c r="M20" s="4"/>
      <c r="N20" s="94">
        <f t="shared" si="3"/>
        <v>0</v>
      </c>
      <c r="O20" s="94">
        <f t="shared" si="4"/>
        <v>0</v>
      </c>
      <c r="P20" s="2"/>
      <c r="Q20" s="3"/>
      <c r="R20" s="94">
        <f t="shared" si="5"/>
        <v>0</v>
      </c>
      <c r="S20" s="3"/>
      <c r="T20" s="94">
        <f t="shared" si="9"/>
        <v>0</v>
      </c>
      <c r="U20" s="93">
        <f t="shared" si="10"/>
        <v>0</v>
      </c>
      <c r="V20" s="5" t="str">
        <f>IF(COUNTBLANK(G20:H20)+COUNTBLANK(J20:K20)+COUNTBLANK(M20:M20)+COUNTBLANK(P20:Q20)+COUNTBLANK(S20:S20)=8,"",
IF(G20&lt;Limity!$C$5," Data gotowości zbyt wczesna lub nie uzupełniona.","")&amp;
IF(G20&gt;Limity!$D$5," Data gotowości zbyt późna lub wypełnona nieprawidłowo.","")&amp;
IF(OR(ROUND(K20,2)&lt;=0,ROUND(Q20,2)&lt;=0,ROUND(M20,2)&lt;=0,ROUND(S20,2)&lt;=0,ROUND(H20,2)&lt;=0)," Co najmniej jedna wartość nie jest większa od zera.","")&amp;
IF(K20&gt;Limity!$D$6," Abonament za Usługę TD w Wariancie A ponad limit.","")&amp;
IF(Q20&gt;Limity!$D$7," Abonament za Usługę TD w Wariancie B ponad limit.","")&amp;
IF(Q20-K20&gt;Limity!$D$8," Różnica wartości abonamentów za Usługę TD wariantów A i B ponad limit.","")&amp;
IF(M20&gt;Limity!$D$9," Abonament za zwiększenie przepustowości w Wariancie A ponad limit.","")&amp;
IF(S20&gt;Limity!$D$10," Abonament za zwiększenie przepustowości w Wariancie B ponad limit.","")&amp;
IF(J20=""," Nie wskazano PWR. ",IF(ISERROR(VLOOKUP(J20,'Listy punktów styku'!$B$11:$B$41,1,FALSE))," Nie wskazano PWR z listy.",""))&amp;
IF(P20=""," Nie wskazano FPS. ",IF(ISERROR(VLOOKUP(P20,'Listy punktów styku'!$B$44:$B$61,1,FALSE))," Nie wskazano FPS z listy.","")))</f>
        <v/>
      </c>
    </row>
    <row r="21" spans="1:22" s="8" customFormat="1" x14ac:dyDescent="0.3">
      <c r="A21" s="112">
        <v>7</v>
      </c>
      <c r="B21" s="113">
        <v>50543</v>
      </c>
      <c r="C21" s="114">
        <v>30190</v>
      </c>
      <c r="D21" s="116" t="s">
        <v>378</v>
      </c>
      <c r="E21" s="116" t="s">
        <v>100</v>
      </c>
      <c r="F21" s="116">
        <v>4</v>
      </c>
      <c r="G21" s="24"/>
      <c r="H21" s="3"/>
      <c r="I21" s="93">
        <f t="shared" si="8"/>
        <v>0</v>
      </c>
      <c r="J21" s="2"/>
      <c r="K21" s="3"/>
      <c r="L21" s="94">
        <f t="shared" si="2"/>
        <v>0</v>
      </c>
      <c r="M21" s="4"/>
      <c r="N21" s="94">
        <f t="shared" si="3"/>
        <v>0</v>
      </c>
      <c r="O21" s="94">
        <f t="shared" si="4"/>
        <v>0</v>
      </c>
      <c r="P21" s="2"/>
      <c r="Q21" s="3"/>
      <c r="R21" s="94">
        <f t="shared" si="5"/>
        <v>0</v>
      </c>
      <c r="S21" s="3"/>
      <c r="T21" s="94">
        <f t="shared" si="9"/>
        <v>0</v>
      </c>
      <c r="U21" s="93">
        <f t="shared" si="10"/>
        <v>0</v>
      </c>
      <c r="V21" s="5" t="str">
        <f>IF(COUNTBLANK(G21:H21)+COUNTBLANK(J21:K21)+COUNTBLANK(M21:M21)+COUNTBLANK(P21:Q21)+COUNTBLANK(S21:S21)=8,"",
IF(G21&lt;Limity!$C$5," Data gotowości zbyt wczesna lub nie uzupełniona.","")&amp;
IF(G21&gt;Limity!$D$5," Data gotowości zbyt późna lub wypełnona nieprawidłowo.","")&amp;
IF(OR(ROUND(K21,2)&lt;=0,ROUND(Q21,2)&lt;=0,ROUND(M21,2)&lt;=0,ROUND(S21,2)&lt;=0,ROUND(H21,2)&lt;=0)," Co najmniej jedna wartość nie jest większa od zera.","")&amp;
IF(K21&gt;Limity!$D$6," Abonament za Usługę TD w Wariancie A ponad limit.","")&amp;
IF(Q21&gt;Limity!$D$7," Abonament za Usługę TD w Wariancie B ponad limit.","")&amp;
IF(Q21-K21&gt;Limity!$D$8," Różnica wartości abonamentów za Usługę TD wariantów A i B ponad limit.","")&amp;
IF(M21&gt;Limity!$D$9," Abonament za zwiększenie przepustowości w Wariancie A ponad limit.","")&amp;
IF(S21&gt;Limity!$D$10," Abonament za zwiększenie przepustowości w Wariancie B ponad limit.","")&amp;
IF(J21=""," Nie wskazano PWR. ",IF(ISERROR(VLOOKUP(J21,'Listy punktów styku'!$B$11:$B$41,1,FALSE))," Nie wskazano PWR z listy.",""))&amp;
IF(P21=""," Nie wskazano FPS. ",IF(ISERROR(VLOOKUP(P21,'Listy punktów styku'!$B$44:$B$61,1,FALSE))," Nie wskazano FPS z listy.","")))</f>
        <v/>
      </c>
    </row>
    <row r="22" spans="1:22" s="8" customFormat="1" x14ac:dyDescent="0.3">
      <c r="A22" s="112">
        <v>8</v>
      </c>
      <c r="B22" s="113">
        <v>60647999</v>
      </c>
      <c r="C22" s="114">
        <v>30189</v>
      </c>
      <c r="D22" s="116" t="s">
        <v>2144</v>
      </c>
      <c r="E22" s="116" t="s">
        <v>100</v>
      </c>
      <c r="F22" s="116" t="s">
        <v>2219</v>
      </c>
      <c r="G22" s="24"/>
      <c r="H22" s="3"/>
      <c r="I22" s="93">
        <f t="shared" si="8"/>
        <v>0</v>
      </c>
      <c r="J22" s="2"/>
      <c r="K22" s="3"/>
      <c r="L22" s="94">
        <f t="shared" si="2"/>
        <v>0</v>
      </c>
      <c r="M22" s="4"/>
      <c r="N22" s="94">
        <f t="shared" si="3"/>
        <v>0</v>
      </c>
      <c r="O22" s="94">
        <f t="shared" si="4"/>
        <v>0</v>
      </c>
      <c r="P22" s="2"/>
      <c r="Q22" s="3"/>
      <c r="R22" s="94">
        <f t="shared" si="5"/>
        <v>0</v>
      </c>
      <c r="S22" s="3"/>
      <c r="T22" s="94">
        <f t="shared" si="9"/>
        <v>0</v>
      </c>
      <c r="U22" s="93">
        <f t="shared" si="10"/>
        <v>0</v>
      </c>
      <c r="V22" s="5" t="str">
        <f>IF(COUNTBLANK(G22:H22)+COUNTBLANK(J22:K22)+COUNTBLANK(M22:M22)+COUNTBLANK(P22:Q22)+COUNTBLANK(S22:S22)=8,"",
IF(G22&lt;Limity!$C$5," Data gotowości zbyt wczesna lub nie uzupełniona.","")&amp;
IF(G22&gt;Limity!$D$5," Data gotowości zbyt późna lub wypełnona nieprawidłowo.","")&amp;
IF(OR(ROUND(K22,2)&lt;=0,ROUND(Q22,2)&lt;=0,ROUND(M22,2)&lt;=0,ROUND(S22,2)&lt;=0,ROUND(H22,2)&lt;=0)," Co najmniej jedna wartość nie jest większa od zera.","")&amp;
IF(K22&gt;Limity!$D$6," Abonament za Usługę TD w Wariancie A ponad limit.","")&amp;
IF(Q22&gt;Limity!$D$7," Abonament za Usługę TD w Wariancie B ponad limit.","")&amp;
IF(Q22-K22&gt;Limity!$D$8," Różnica wartości abonamentów za Usługę TD wariantów A i B ponad limit.","")&amp;
IF(M22&gt;Limity!$D$9," Abonament za zwiększenie przepustowości w Wariancie A ponad limit.","")&amp;
IF(S22&gt;Limity!$D$10," Abonament za zwiększenie przepustowości w Wariancie B ponad limit.","")&amp;
IF(J22=""," Nie wskazano PWR. ",IF(ISERROR(VLOOKUP(J22,'Listy punktów styku'!$B$11:$B$41,1,FALSE))," Nie wskazano PWR z listy.",""))&amp;
IF(P22=""," Nie wskazano FPS. ",IF(ISERROR(VLOOKUP(P22,'Listy punktów styku'!$B$44:$B$61,1,FALSE))," Nie wskazano FPS z listy.","")))</f>
        <v/>
      </c>
    </row>
    <row r="23" spans="1:22" s="8" customFormat="1" x14ac:dyDescent="0.3">
      <c r="A23" s="112">
        <v>9</v>
      </c>
      <c r="B23" s="113">
        <v>73389561</v>
      </c>
      <c r="C23" s="114" t="s">
        <v>1832</v>
      </c>
      <c r="D23" s="116" t="s">
        <v>1757</v>
      </c>
      <c r="E23" s="116" t="s">
        <v>517</v>
      </c>
      <c r="F23" s="116">
        <v>11</v>
      </c>
      <c r="G23" s="24"/>
      <c r="H23" s="3"/>
      <c r="I23" s="93">
        <f t="shared" si="8"/>
        <v>0</v>
      </c>
      <c r="J23" s="2"/>
      <c r="K23" s="3"/>
      <c r="L23" s="94">
        <f t="shared" si="2"/>
        <v>0</v>
      </c>
      <c r="M23" s="4"/>
      <c r="N23" s="94">
        <f t="shared" si="3"/>
        <v>0</v>
      </c>
      <c r="O23" s="94">
        <f t="shared" si="4"/>
        <v>0</v>
      </c>
      <c r="P23" s="2"/>
      <c r="Q23" s="3"/>
      <c r="R23" s="94">
        <f t="shared" si="5"/>
        <v>0</v>
      </c>
      <c r="S23" s="3"/>
      <c r="T23" s="94">
        <f t="shared" si="9"/>
        <v>0</v>
      </c>
      <c r="U23" s="93">
        <f t="shared" si="10"/>
        <v>0</v>
      </c>
      <c r="V23" s="5" t="str">
        <f>IF(COUNTBLANK(G23:H23)+COUNTBLANK(J23:K23)+COUNTBLANK(M23:M23)+COUNTBLANK(P23:Q23)+COUNTBLANK(S23:S23)=8,"",
IF(G23&lt;Limity!$C$5," Data gotowości zbyt wczesna lub nie uzupełniona.","")&amp;
IF(G23&gt;Limity!$D$5," Data gotowości zbyt późna lub wypełnona nieprawidłowo.","")&amp;
IF(OR(ROUND(K23,2)&lt;=0,ROUND(Q23,2)&lt;=0,ROUND(M23,2)&lt;=0,ROUND(S23,2)&lt;=0,ROUND(H23,2)&lt;=0)," Co najmniej jedna wartość nie jest większa od zera.","")&amp;
IF(K23&gt;Limity!$D$6," Abonament za Usługę TD w Wariancie A ponad limit.","")&amp;
IF(Q23&gt;Limity!$D$7," Abonament za Usługę TD w Wariancie B ponad limit.","")&amp;
IF(Q23-K23&gt;Limity!$D$8," Różnica wartości abonamentów za Usługę TD wariantów A i B ponad limit.","")&amp;
IF(M23&gt;Limity!$D$9," Abonament za zwiększenie przepustowości w Wariancie A ponad limit.","")&amp;
IF(S23&gt;Limity!$D$10," Abonament za zwiększenie przepustowości w Wariancie B ponad limit.","")&amp;
IF(J23=""," Nie wskazano PWR. ",IF(ISERROR(VLOOKUP(J23,'Listy punktów styku'!$B$11:$B$41,1,FALSE))," Nie wskazano PWR z listy.",""))&amp;
IF(P23=""," Nie wskazano FPS. ",IF(ISERROR(VLOOKUP(P23,'Listy punktów styku'!$B$44:$B$61,1,FALSE))," Nie wskazano FPS z listy.","")))</f>
        <v/>
      </c>
    </row>
    <row r="24" spans="1:22" s="8" customFormat="1" x14ac:dyDescent="0.3">
      <c r="A24" s="112">
        <v>10</v>
      </c>
      <c r="B24" s="113">
        <v>76971</v>
      </c>
      <c r="C24" s="114">
        <v>64750</v>
      </c>
      <c r="D24" s="116" t="s">
        <v>203</v>
      </c>
      <c r="E24" s="116" t="s">
        <v>100</v>
      </c>
      <c r="F24" s="116">
        <v>53</v>
      </c>
      <c r="G24" s="24"/>
      <c r="H24" s="3"/>
      <c r="I24" s="93">
        <f t="shared" si="8"/>
        <v>0</v>
      </c>
      <c r="J24" s="2"/>
      <c r="K24" s="3"/>
      <c r="L24" s="94">
        <f t="shared" si="2"/>
        <v>0</v>
      </c>
      <c r="M24" s="4"/>
      <c r="N24" s="94">
        <f t="shared" si="3"/>
        <v>0</v>
      </c>
      <c r="O24" s="94">
        <f t="shared" si="4"/>
        <v>0</v>
      </c>
      <c r="P24" s="2"/>
      <c r="Q24" s="3"/>
      <c r="R24" s="94">
        <f t="shared" si="5"/>
        <v>0</v>
      </c>
      <c r="S24" s="3"/>
      <c r="T24" s="94">
        <f t="shared" si="9"/>
        <v>0</v>
      </c>
      <c r="U24" s="93">
        <f t="shared" si="10"/>
        <v>0</v>
      </c>
      <c r="V24" s="5" t="str">
        <f>IF(COUNTBLANK(G24:H24)+COUNTBLANK(J24:K24)+COUNTBLANK(M24:M24)+COUNTBLANK(P24:Q24)+COUNTBLANK(S24:S24)=8,"",
IF(G24&lt;Limity!$C$5," Data gotowości zbyt wczesna lub nie uzupełniona.","")&amp;
IF(G24&gt;Limity!$D$5," Data gotowości zbyt późna lub wypełnona nieprawidłowo.","")&amp;
IF(OR(ROUND(K24,2)&lt;=0,ROUND(Q24,2)&lt;=0,ROUND(M24,2)&lt;=0,ROUND(S24,2)&lt;=0,ROUND(H24,2)&lt;=0)," Co najmniej jedna wartość nie jest większa od zera.","")&amp;
IF(K24&gt;Limity!$D$6," Abonament za Usługę TD w Wariancie A ponad limit.","")&amp;
IF(Q24&gt;Limity!$D$7," Abonament za Usługę TD w Wariancie B ponad limit.","")&amp;
IF(Q24-K24&gt;Limity!$D$8," Różnica wartości abonamentów za Usługę TD wariantów A i B ponad limit.","")&amp;
IF(M24&gt;Limity!$D$9," Abonament za zwiększenie przepustowości w Wariancie A ponad limit.","")&amp;
IF(S24&gt;Limity!$D$10," Abonament za zwiększenie przepustowości w Wariancie B ponad limit.","")&amp;
IF(J24=""," Nie wskazano PWR. ",IF(ISERROR(VLOOKUP(J24,'Listy punktów styku'!$B$11:$B$41,1,FALSE))," Nie wskazano PWR z listy.",""))&amp;
IF(P24=""," Nie wskazano FPS. ",IF(ISERROR(VLOOKUP(P24,'Listy punktów styku'!$B$44:$B$61,1,FALSE))," Nie wskazano FPS z listy.","")))</f>
        <v/>
      </c>
    </row>
    <row r="25" spans="1:22" s="8" customFormat="1" x14ac:dyDescent="0.3">
      <c r="A25" s="112">
        <v>11</v>
      </c>
      <c r="B25" s="113">
        <v>78467</v>
      </c>
      <c r="C25" s="114">
        <v>86517</v>
      </c>
      <c r="D25" s="116" t="s">
        <v>383</v>
      </c>
      <c r="E25" s="116" t="s">
        <v>100</v>
      </c>
      <c r="F25" s="116">
        <v>8</v>
      </c>
      <c r="G25" s="24"/>
      <c r="H25" s="3"/>
      <c r="I25" s="93">
        <f t="shared" si="8"/>
        <v>0</v>
      </c>
      <c r="J25" s="2"/>
      <c r="K25" s="3"/>
      <c r="L25" s="94">
        <f t="shared" si="2"/>
        <v>0</v>
      </c>
      <c r="M25" s="4"/>
      <c r="N25" s="94">
        <f t="shared" si="3"/>
        <v>0</v>
      </c>
      <c r="O25" s="94">
        <f t="shared" si="4"/>
        <v>0</v>
      </c>
      <c r="P25" s="2"/>
      <c r="Q25" s="3"/>
      <c r="R25" s="94">
        <f t="shared" si="5"/>
        <v>0</v>
      </c>
      <c r="S25" s="3"/>
      <c r="T25" s="94">
        <f t="shared" si="9"/>
        <v>0</v>
      </c>
      <c r="U25" s="93">
        <f t="shared" si="10"/>
        <v>0</v>
      </c>
      <c r="V25" s="5" t="str">
        <f>IF(COUNTBLANK(G25:H25)+COUNTBLANK(J25:K25)+COUNTBLANK(M25:M25)+COUNTBLANK(P25:Q25)+COUNTBLANK(S25:S25)=8,"",
IF(G25&lt;Limity!$C$5," Data gotowości zbyt wczesna lub nie uzupełniona.","")&amp;
IF(G25&gt;Limity!$D$5," Data gotowości zbyt późna lub wypełnona nieprawidłowo.","")&amp;
IF(OR(ROUND(K25,2)&lt;=0,ROUND(Q25,2)&lt;=0,ROUND(M25,2)&lt;=0,ROUND(S25,2)&lt;=0,ROUND(H25,2)&lt;=0)," Co najmniej jedna wartość nie jest większa od zera.","")&amp;
IF(K25&gt;Limity!$D$6," Abonament za Usługę TD w Wariancie A ponad limit.","")&amp;
IF(Q25&gt;Limity!$D$7," Abonament za Usługę TD w Wariancie B ponad limit.","")&amp;
IF(Q25-K25&gt;Limity!$D$8," Różnica wartości abonamentów za Usługę TD wariantów A i B ponad limit.","")&amp;
IF(M25&gt;Limity!$D$9," Abonament za zwiększenie przepustowości w Wariancie A ponad limit.","")&amp;
IF(S25&gt;Limity!$D$10," Abonament za zwiększenie przepustowości w Wariancie B ponad limit.","")&amp;
IF(J25=""," Nie wskazano PWR. ",IF(ISERROR(VLOOKUP(J25,'Listy punktów styku'!$B$11:$B$41,1,FALSE))," Nie wskazano PWR z listy.",""))&amp;
IF(P25=""," Nie wskazano FPS. ",IF(ISERROR(VLOOKUP(P25,'Listy punktów styku'!$B$44:$B$61,1,FALSE))," Nie wskazano FPS z listy.","")))</f>
        <v/>
      </c>
    </row>
    <row r="26" spans="1:22" s="8" customFormat="1" x14ac:dyDescent="0.3">
      <c r="A26" s="112">
        <v>12</v>
      </c>
      <c r="B26" s="113">
        <v>475245966</v>
      </c>
      <c r="C26" s="114">
        <v>89094</v>
      </c>
      <c r="D26" s="116" t="s">
        <v>2123</v>
      </c>
      <c r="E26" s="116" t="s">
        <v>2231</v>
      </c>
      <c r="F26" s="116" t="s">
        <v>2161</v>
      </c>
      <c r="G26" s="24"/>
      <c r="H26" s="3"/>
      <c r="I26" s="93">
        <f t="shared" si="8"/>
        <v>0</v>
      </c>
      <c r="J26" s="2"/>
      <c r="K26" s="3"/>
      <c r="L26" s="94">
        <f t="shared" si="2"/>
        <v>0</v>
      </c>
      <c r="M26" s="4"/>
      <c r="N26" s="94">
        <f t="shared" si="3"/>
        <v>0</v>
      </c>
      <c r="O26" s="94">
        <f t="shared" si="4"/>
        <v>0</v>
      </c>
      <c r="P26" s="2"/>
      <c r="Q26" s="3"/>
      <c r="R26" s="94">
        <f t="shared" si="5"/>
        <v>0</v>
      </c>
      <c r="S26" s="3"/>
      <c r="T26" s="94">
        <f t="shared" si="9"/>
        <v>0</v>
      </c>
      <c r="U26" s="93">
        <f t="shared" si="10"/>
        <v>0</v>
      </c>
      <c r="V26" s="5" t="str">
        <f>IF(COUNTBLANK(G26:H26)+COUNTBLANK(J26:K26)+COUNTBLANK(M26:M26)+COUNTBLANK(P26:Q26)+COUNTBLANK(S26:S26)=8,"",
IF(G26&lt;Limity!$C$5," Data gotowości zbyt wczesna lub nie uzupełniona.","")&amp;
IF(G26&gt;Limity!$D$5," Data gotowości zbyt późna lub wypełnona nieprawidłowo.","")&amp;
IF(OR(ROUND(K26,2)&lt;=0,ROUND(Q26,2)&lt;=0,ROUND(M26,2)&lt;=0,ROUND(S26,2)&lt;=0,ROUND(H26,2)&lt;=0)," Co najmniej jedna wartość nie jest większa od zera.","")&amp;
IF(K26&gt;Limity!$D$6," Abonament za Usługę TD w Wariancie A ponad limit.","")&amp;
IF(Q26&gt;Limity!$D$7," Abonament za Usługę TD w Wariancie B ponad limit.","")&amp;
IF(Q26-K26&gt;Limity!$D$8," Różnica wartości abonamentów za Usługę TD wariantów A i B ponad limit.","")&amp;
IF(M26&gt;Limity!$D$9," Abonament za zwiększenie przepustowości w Wariancie A ponad limit.","")&amp;
IF(S26&gt;Limity!$D$10," Abonament za zwiększenie przepustowości w Wariancie B ponad limit.","")&amp;
IF(J26=""," Nie wskazano PWR. ",IF(ISERROR(VLOOKUP(J26,'Listy punktów styku'!$B$11:$B$41,1,FALSE))," Nie wskazano PWR z listy.",""))&amp;
IF(P26=""," Nie wskazano FPS. ",IF(ISERROR(VLOOKUP(P26,'Listy punktów styku'!$B$44:$B$61,1,FALSE))," Nie wskazano FPS z listy.","")))</f>
        <v/>
      </c>
    </row>
    <row r="27" spans="1:22" s="8" customFormat="1" x14ac:dyDescent="0.3">
      <c r="A27" s="112">
        <v>13</v>
      </c>
      <c r="B27" s="113">
        <v>44432644</v>
      </c>
      <c r="C27" s="114">
        <v>20077</v>
      </c>
      <c r="D27" s="116" t="s">
        <v>2117</v>
      </c>
      <c r="E27" s="116" t="s">
        <v>2305</v>
      </c>
      <c r="F27" s="116" t="s">
        <v>2213</v>
      </c>
      <c r="G27" s="24"/>
      <c r="H27" s="3"/>
      <c r="I27" s="93">
        <f t="shared" si="8"/>
        <v>0</v>
      </c>
      <c r="J27" s="2"/>
      <c r="K27" s="3"/>
      <c r="L27" s="94">
        <f t="shared" si="2"/>
        <v>0</v>
      </c>
      <c r="M27" s="4"/>
      <c r="N27" s="94">
        <f t="shared" si="3"/>
        <v>0</v>
      </c>
      <c r="O27" s="94">
        <f t="shared" si="4"/>
        <v>0</v>
      </c>
      <c r="P27" s="2"/>
      <c r="Q27" s="3"/>
      <c r="R27" s="94">
        <f t="shared" si="5"/>
        <v>0</v>
      </c>
      <c r="S27" s="3"/>
      <c r="T27" s="94">
        <f t="shared" si="9"/>
        <v>0</v>
      </c>
      <c r="U27" s="93">
        <f t="shared" si="10"/>
        <v>0</v>
      </c>
      <c r="V27" s="5" t="str">
        <f>IF(COUNTBLANK(G27:H27)+COUNTBLANK(J27:K27)+COUNTBLANK(M27:M27)+COUNTBLANK(P27:Q27)+COUNTBLANK(S27:S27)=8,"",
IF(G27&lt;Limity!$C$5," Data gotowości zbyt wczesna lub nie uzupełniona.","")&amp;
IF(G27&gt;Limity!$D$5," Data gotowości zbyt późna lub wypełnona nieprawidłowo.","")&amp;
IF(OR(ROUND(K27,2)&lt;=0,ROUND(Q27,2)&lt;=0,ROUND(M27,2)&lt;=0,ROUND(S27,2)&lt;=0,ROUND(H27,2)&lt;=0)," Co najmniej jedna wartość nie jest większa od zera.","")&amp;
IF(K27&gt;Limity!$D$6," Abonament za Usługę TD w Wariancie A ponad limit.","")&amp;
IF(Q27&gt;Limity!$D$7," Abonament za Usługę TD w Wariancie B ponad limit.","")&amp;
IF(Q27-K27&gt;Limity!$D$8," Różnica wartości abonamentów za Usługę TD wariantów A i B ponad limit.","")&amp;
IF(M27&gt;Limity!$D$9," Abonament za zwiększenie przepustowości w Wariancie A ponad limit.","")&amp;
IF(S27&gt;Limity!$D$10," Abonament za zwiększenie przepustowości w Wariancie B ponad limit.","")&amp;
IF(J27=""," Nie wskazano PWR. ",IF(ISERROR(VLOOKUP(J27,'Listy punktów styku'!$B$11:$B$41,1,FALSE))," Nie wskazano PWR z listy.",""))&amp;
IF(P27=""," Nie wskazano FPS. ",IF(ISERROR(VLOOKUP(P27,'Listy punktów styku'!$B$44:$B$61,1,FALSE))," Nie wskazano FPS z listy.","")))</f>
        <v/>
      </c>
    </row>
    <row r="28" spans="1:22" s="8" customFormat="1" x14ac:dyDescent="0.3">
      <c r="A28" s="112">
        <v>14</v>
      </c>
      <c r="B28" s="113">
        <v>389709</v>
      </c>
      <c r="C28" s="114" t="s">
        <v>1815</v>
      </c>
      <c r="D28" s="116" t="s">
        <v>384</v>
      </c>
      <c r="E28" s="116" t="s">
        <v>1703</v>
      </c>
      <c r="F28" s="116">
        <v>2</v>
      </c>
      <c r="G28" s="24"/>
      <c r="H28" s="3"/>
      <c r="I28" s="93">
        <f t="shared" si="8"/>
        <v>0</v>
      </c>
      <c r="J28" s="2"/>
      <c r="K28" s="3"/>
      <c r="L28" s="94">
        <f t="shared" si="2"/>
        <v>0</v>
      </c>
      <c r="M28" s="4"/>
      <c r="N28" s="94">
        <f t="shared" si="3"/>
        <v>0</v>
      </c>
      <c r="O28" s="94">
        <f t="shared" si="4"/>
        <v>0</v>
      </c>
      <c r="P28" s="2"/>
      <c r="Q28" s="3"/>
      <c r="R28" s="94">
        <f t="shared" si="5"/>
        <v>0</v>
      </c>
      <c r="S28" s="3"/>
      <c r="T28" s="94">
        <f t="shared" si="9"/>
        <v>0</v>
      </c>
      <c r="U28" s="93">
        <f t="shared" si="10"/>
        <v>0</v>
      </c>
      <c r="V28" s="5" t="str">
        <f>IF(COUNTBLANK(G28:H28)+COUNTBLANK(J28:K28)+COUNTBLANK(M28:M28)+COUNTBLANK(P28:Q28)+COUNTBLANK(S28:S28)=8,"",
IF(G28&lt;Limity!$C$5," Data gotowości zbyt wczesna lub nie uzupełniona.","")&amp;
IF(G28&gt;Limity!$D$5," Data gotowości zbyt późna lub wypełnona nieprawidłowo.","")&amp;
IF(OR(ROUND(K28,2)&lt;=0,ROUND(Q28,2)&lt;=0,ROUND(M28,2)&lt;=0,ROUND(S28,2)&lt;=0,ROUND(H28,2)&lt;=0)," Co najmniej jedna wartość nie jest większa od zera.","")&amp;
IF(K28&gt;Limity!$D$6," Abonament za Usługę TD w Wariancie A ponad limit.","")&amp;
IF(Q28&gt;Limity!$D$7," Abonament za Usługę TD w Wariancie B ponad limit.","")&amp;
IF(Q28-K28&gt;Limity!$D$8," Różnica wartości abonamentów za Usługę TD wariantów A i B ponad limit.","")&amp;
IF(M28&gt;Limity!$D$9," Abonament za zwiększenie przepustowości w Wariancie A ponad limit.","")&amp;
IF(S28&gt;Limity!$D$10," Abonament za zwiększenie przepustowości w Wariancie B ponad limit.","")&amp;
IF(J28=""," Nie wskazano PWR. ",IF(ISERROR(VLOOKUP(J28,'Listy punktów styku'!$B$11:$B$41,1,FALSE))," Nie wskazano PWR z listy.",""))&amp;
IF(P28=""," Nie wskazano FPS. ",IF(ISERROR(VLOOKUP(P28,'Listy punktów styku'!$B$44:$B$61,1,FALSE))," Nie wskazano FPS z listy.","")))</f>
        <v/>
      </c>
    </row>
    <row r="29" spans="1:22" s="8" customFormat="1" x14ac:dyDescent="0.3">
      <c r="A29" s="112">
        <v>15</v>
      </c>
      <c r="B29" s="113">
        <v>18176331</v>
      </c>
      <c r="C29" s="114">
        <v>56237</v>
      </c>
      <c r="D29" s="116" t="s">
        <v>1756</v>
      </c>
      <c r="E29" s="116"/>
      <c r="F29" s="116">
        <v>15</v>
      </c>
      <c r="G29" s="24"/>
      <c r="H29" s="3"/>
      <c r="I29" s="93">
        <f t="shared" si="8"/>
        <v>0</v>
      </c>
      <c r="J29" s="2"/>
      <c r="K29" s="3"/>
      <c r="L29" s="94">
        <f t="shared" si="2"/>
        <v>0</v>
      </c>
      <c r="M29" s="4"/>
      <c r="N29" s="94">
        <f t="shared" si="3"/>
        <v>0</v>
      </c>
      <c r="O29" s="94">
        <f t="shared" si="4"/>
        <v>0</v>
      </c>
      <c r="P29" s="2"/>
      <c r="Q29" s="3"/>
      <c r="R29" s="94">
        <f t="shared" si="5"/>
        <v>0</v>
      </c>
      <c r="S29" s="3"/>
      <c r="T29" s="94">
        <f t="shared" si="9"/>
        <v>0</v>
      </c>
      <c r="U29" s="93">
        <f t="shared" si="10"/>
        <v>0</v>
      </c>
      <c r="V29" s="5" t="str">
        <f>IF(COUNTBLANK(G29:H29)+COUNTBLANK(J29:K29)+COUNTBLANK(M29:M29)+COUNTBLANK(P29:Q29)+COUNTBLANK(S29:S29)=8,"",
IF(G29&lt;Limity!$C$5," Data gotowości zbyt wczesna lub nie uzupełniona.","")&amp;
IF(G29&gt;Limity!$D$5," Data gotowości zbyt późna lub wypełnona nieprawidłowo.","")&amp;
IF(OR(ROUND(K29,2)&lt;=0,ROUND(Q29,2)&lt;=0,ROUND(M29,2)&lt;=0,ROUND(S29,2)&lt;=0,ROUND(H29,2)&lt;=0)," Co najmniej jedna wartość nie jest większa od zera.","")&amp;
IF(K29&gt;Limity!$D$6," Abonament za Usługę TD w Wariancie A ponad limit.","")&amp;
IF(Q29&gt;Limity!$D$7," Abonament za Usługę TD w Wariancie B ponad limit.","")&amp;
IF(Q29-K29&gt;Limity!$D$8," Różnica wartości abonamentów za Usługę TD wariantów A i B ponad limit.","")&amp;
IF(M29&gt;Limity!$D$9," Abonament za zwiększenie przepustowości w Wariancie A ponad limit.","")&amp;
IF(S29&gt;Limity!$D$10," Abonament za zwiększenie przepustowości w Wariancie B ponad limit.","")&amp;
IF(J29=""," Nie wskazano PWR. ",IF(ISERROR(VLOOKUP(J29,'Listy punktów styku'!$B$11:$B$41,1,FALSE))," Nie wskazano PWR z listy.",""))&amp;
IF(P29=""," Nie wskazano FPS. ",IF(ISERROR(VLOOKUP(P29,'Listy punktów styku'!$B$44:$B$61,1,FALSE))," Nie wskazano FPS z listy.","")))</f>
        <v/>
      </c>
    </row>
    <row r="30" spans="1:22" s="8" customFormat="1" x14ac:dyDescent="0.3">
      <c r="A30" s="112">
        <v>16</v>
      </c>
      <c r="B30" s="113">
        <v>6154870</v>
      </c>
      <c r="C30" s="114">
        <v>91355</v>
      </c>
      <c r="D30" s="116" t="s">
        <v>840</v>
      </c>
      <c r="E30" s="116"/>
      <c r="F30" s="116">
        <v>44</v>
      </c>
      <c r="G30" s="24"/>
      <c r="H30" s="3"/>
      <c r="I30" s="93">
        <f t="shared" si="8"/>
        <v>0</v>
      </c>
      <c r="J30" s="2"/>
      <c r="K30" s="3"/>
      <c r="L30" s="94">
        <f t="shared" si="2"/>
        <v>0</v>
      </c>
      <c r="M30" s="4"/>
      <c r="N30" s="94">
        <f t="shared" si="3"/>
        <v>0</v>
      </c>
      <c r="O30" s="94">
        <f t="shared" si="4"/>
        <v>0</v>
      </c>
      <c r="P30" s="2"/>
      <c r="Q30" s="3"/>
      <c r="R30" s="94">
        <f t="shared" si="5"/>
        <v>0</v>
      </c>
      <c r="S30" s="3"/>
      <c r="T30" s="94">
        <f t="shared" si="9"/>
        <v>0</v>
      </c>
      <c r="U30" s="93">
        <f t="shared" si="10"/>
        <v>0</v>
      </c>
      <c r="V30" s="5" t="str">
        <f>IF(COUNTBLANK(G30:H30)+COUNTBLANK(J30:K30)+COUNTBLANK(M30:M30)+COUNTBLANK(P30:Q30)+COUNTBLANK(S30:S30)=8,"",
IF(G30&lt;Limity!$C$5," Data gotowości zbyt wczesna lub nie uzupełniona.","")&amp;
IF(G30&gt;Limity!$D$5," Data gotowości zbyt późna lub wypełnona nieprawidłowo.","")&amp;
IF(OR(ROUND(K30,2)&lt;=0,ROUND(Q30,2)&lt;=0,ROUND(M30,2)&lt;=0,ROUND(S30,2)&lt;=0,ROUND(H30,2)&lt;=0)," Co najmniej jedna wartość nie jest większa od zera.","")&amp;
IF(K30&gt;Limity!$D$6," Abonament za Usługę TD w Wariancie A ponad limit.","")&amp;
IF(Q30&gt;Limity!$D$7," Abonament za Usługę TD w Wariancie B ponad limit.","")&amp;
IF(Q30-K30&gt;Limity!$D$8," Różnica wartości abonamentów za Usługę TD wariantów A i B ponad limit.","")&amp;
IF(M30&gt;Limity!$D$9," Abonament za zwiększenie przepustowości w Wariancie A ponad limit.","")&amp;
IF(S30&gt;Limity!$D$10," Abonament za zwiększenie przepustowości w Wariancie B ponad limit.","")&amp;
IF(J30=""," Nie wskazano PWR. ",IF(ISERROR(VLOOKUP(J30,'Listy punktów styku'!$B$11:$B$41,1,FALSE))," Nie wskazano PWR z listy.",""))&amp;
IF(P30=""," Nie wskazano FPS. ",IF(ISERROR(VLOOKUP(P30,'Listy punktów styku'!$B$44:$B$61,1,FALSE))," Nie wskazano FPS z listy.","")))</f>
        <v/>
      </c>
    </row>
    <row r="31" spans="1:22" s="8" customFormat="1" x14ac:dyDescent="0.3">
      <c r="A31" s="112">
        <v>17</v>
      </c>
      <c r="B31" s="113">
        <v>421977671</v>
      </c>
      <c r="C31" s="114">
        <v>110365</v>
      </c>
      <c r="D31" s="116" t="s">
        <v>1805</v>
      </c>
      <c r="E31" s="116" t="s">
        <v>1806</v>
      </c>
      <c r="F31" s="116">
        <v>61</v>
      </c>
      <c r="G31" s="24"/>
      <c r="H31" s="3"/>
      <c r="I31" s="93">
        <f t="shared" si="8"/>
        <v>0</v>
      </c>
      <c r="J31" s="2"/>
      <c r="K31" s="3"/>
      <c r="L31" s="94">
        <f t="shared" si="2"/>
        <v>0</v>
      </c>
      <c r="M31" s="4"/>
      <c r="N31" s="94">
        <f t="shared" si="3"/>
        <v>0</v>
      </c>
      <c r="O31" s="94">
        <f t="shared" si="4"/>
        <v>0</v>
      </c>
      <c r="P31" s="2"/>
      <c r="Q31" s="3"/>
      <c r="R31" s="94">
        <f t="shared" si="5"/>
        <v>0</v>
      </c>
      <c r="S31" s="3"/>
      <c r="T31" s="94">
        <f t="shared" si="9"/>
        <v>0</v>
      </c>
      <c r="U31" s="93">
        <f t="shared" si="10"/>
        <v>0</v>
      </c>
      <c r="V31" s="5" t="str">
        <f>IF(COUNTBLANK(G31:H31)+COUNTBLANK(J31:K31)+COUNTBLANK(M31:M31)+COUNTBLANK(P31:Q31)+COUNTBLANK(S31:S31)=8,"",
IF(G31&lt;Limity!$C$5," Data gotowości zbyt wczesna lub nie uzupełniona.","")&amp;
IF(G31&gt;Limity!$D$5," Data gotowości zbyt późna lub wypełnona nieprawidłowo.","")&amp;
IF(OR(ROUND(K31,2)&lt;=0,ROUND(Q31,2)&lt;=0,ROUND(M31,2)&lt;=0,ROUND(S31,2)&lt;=0,ROUND(H31,2)&lt;=0)," Co najmniej jedna wartość nie jest większa od zera.","")&amp;
IF(K31&gt;Limity!$D$6," Abonament za Usługę TD w Wariancie A ponad limit.","")&amp;
IF(Q31&gt;Limity!$D$7," Abonament za Usługę TD w Wariancie B ponad limit.","")&amp;
IF(Q31-K31&gt;Limity!$D$8," Różnica wartości abonamentów za Usługę TD wariantów A i B ponad limit.","")&amp;
IF(M31&gt;Limity!$D$9," Abonament za zwiększenie przepustowości w Wariancie A ponad limit.","")&amp;
IF(S31&gt;Limity!$D$10," Abonament za zwiększenie przepustowości w Wariancie B ponad limit.","")&amp;
IF(J31=""," Nie wskazano PWR. ",IF(ISERROR(VLOOKUP(J31,'Listy punktów styku'!$B$11:$B$41,1,FALSE))," Nie wskazano PWR z listy.",""))&amp;
IF(P31=""," Nie wskazano FPS. ",IF(ISERROR(VLOOKUP(P31,'Listy punktów styku'!$B$44:$B$61,1,FALSE))," Nie wskazano FPS z listy.","")))</f>
        <v/>
      </c>
    </row>
    <row r="32" spans="1:22" s="8" customFormat="1" x14ac:dyDescent="0.3">
      <c r="A32" s="112">
        <v>18</v>
      </c>
      <c r="B32" s="113">
        <v>94486866</v>
      </c>
      <c r="C32" s="114">
        <v>22049</v>
      </c>
      <c r="D32" s="116" t="s">
        <v>391</v>
      </c>
      <c r="E32" s="116"/>
      <c r="F32" s="116">
        <v>104</v>
      </c>
      <c r="G32" s="24"/>
      <c r="H32" s="3"/>
      <c r="I32" s="93">
        <f t="shared" si="8"/>
        <v>0</v>
      </c>
      <c r="J32" s="2"/>
      <c r="K32" s="3"/>
      <c r="L32" s="94">
        <f t="shared" si="2"/>
        <v>0</v>
      </c>
      <c r="M32" s="4"/>
      <c r="N32" s="94">
        <f t="shared" si="3"/>
        <v>0</v>
      </c>
      <c r="O32" s="94">
        <f t="shared" si="4"/>
        <v>0</v>
      </c>
      <c r="P32" s="2"/>
      <c r="Q32" s="3"/>
      <c r="R32" s="94">
        <f t="shared" si="5"/>
        <v>0</v>
      </c>
      <c r="S32" s="3"/>
      <c r="T32" s="94">
        <f t="shared" si="9"/>
        <v>0</v>
      </c>
      <c r="U32" s="93">
        <f t="shared" si="10"/>
        <v>0</v>
      </c>
      <c r="V32" s="5" t="str">
        <f>IF(COUNTBLANK(G32:H32)+COUNTBLANK(J32:K32)+COUNTBLANK(M32:M32)+COUNTBLANK(P32:Q32)+COUNTBLANK(S32:S32)=8,"",
IF(G32&lt;Limity!$C$5," Data gotowości zbyt wczesna lub nie uzupełniona.","")&amp;
IF(G32&gt;Limity!$D$5," Data gotowości zbyt późna lub wypełnona nieprawidłowo.","")&amp;
IF(OR(ROUND(K32,2)&lt;=0,ROUND(Q32,2)&lt;=0,ROUND(M32,2)&lt;=0,ROUND(S32,2)&lt;=0,ROUND(H32,2)&lt;=0)," Co najmniej jedna wartość nie jest większa od zera.","")&amp;
IF(K32&gt;Limity!$D$6," Abonament za Usługę TD w Wariancie A ponad limit.","")&amp;
IF(Q32&gt;Limity!$D$7," Abonament za Usługę TD w Wariancie B ponad limit.","")&amp;
IF(Q32-K32&gt;Limity!$D$8," Różnica wartości abonamentów za Usługę TD wariantów A i B ponad limit.","")&amp;
IF(M32&gt;Limity!$D$9," Abonament za zwiększenie przepustowości w Wariancie A ponad limit.","")&amp;
IF(S32&gt;Limity!$D$10," Abonament za zwiększenie przepustowości w Wariancie B ponad limit.","")&amp;
IF(J32=""," Nie wskazano PWR. ",IF(ISERROR(VLOOKUP(J32,'Listy punktów styku'!$B$11:$B$41,1,FALSE))," Nie wskazano PWR z listy.",""))&amp;
IF(P32=""," Nie wskazano FPS. ",IF(ISERROR(VLOOKUP(P32,'Listy punktów styku'!$B$44:$B$61,1,FALSE))," Nie wskazano FPS z listy.","")))</f>
        <v/>
      </c>
    </row>
    <row r="33" spans="1:22" s="8" customFormat="1" x14ac:dyDescent="0.3">
      <c r="A33" s="112">
        <v>19</v>
      </c>
      <c r="B33" s="113">
        <v>141974</v>
      </c>
      <c r="C33" s="114">
        <v>90278</v>
      </c>
      <c r="D33" s="116" t="s">
        <v>1651</v>
      </c>
      <c r="E33" s="116" t="s">
        <v>109</v>
      </c>
      <c r="F33" s="116">
        <v>2</v>
      </c>
      <c r="G33" s="24"/>
      <c r="H33" s="3"/>
      <c r="I33" s="93">
        <f t="shared" si="8"/>
        <v>0</v>
      </c>
      <c r="J33" s="2"/>
      <c r="K33" s="3"/>
      <c r="L33" s="94">
        <f t="shared" si="2"/>
        <v>0</v>
      </c>
      <c r="M33" s="4"/>
      <c r="N33" s="94">
        <f t="shared" si="3"/>
        <v>0</v>
      </c>
      <c r="O33" s="94">
        <f t="shared" si="4"/>
        <v>0</v>
      </c>
      <c r="P33" s="2"/>
      <c r="Q33" s="3"/>
      <c r="R33" s="94">
        <f t="shared" si="5"/>
        <v>0</v>
      </c>
      <c r="S33" s="3"/>
      <c r="T33" s="94">
        <f t="shared" si="9"/>
        <v>0</v>
      </c>
      <c r="U33" s="93">
        <f t="shared" si="10"/>
        <v>0</v>
      </c>
      <c r="V33" s="5" t="str">
        <f>IF(COUNTBLANK(G33:H33)+COUNTBLANK(J33:K33)+COUNTBLANK(M33:M33)+COUNTBLANK(P33:Q33)+COUNTBLANK(S33:S33)=8,"",
IF(G33&lt;Limity!$C$5," Data gotowości zbyt wczesna lub nie uzupełniona.","")&amp;
IF(G33&gt;Limity!$D$5," Data gotowości zbyt późna lub wypełnona nieprawidłowo.","")&amp;
IF(OR(ROUND(K33,2)&lt;=0,ROUND(Q33,2)&lt;=0,ROUND(M33,2)&lt;=0,ROUND(S33,2)&lt;=0,ROUND(H33,2)&lt;=0)," Co najmniej jedna wartość nie jest większa od zera.","")&amp;
IF(K33&gt;Limity!$D$6," Abonament za Usługę TD w Wariancie A ponad limit.","")&amp;
IF(Q33&gt;Limity!$D$7," Abonament za Usługę TD w Wariancie B ponad limit.","")&amp;
IF(Q33-K33&gt;Limity!$D$8," Różnica wartości abonamentów za Usługę TD wariantów A i B ponad limit.","")&amp;
IF(M33&gt;Limity!$D$9," Abonament za zwiększenie przepustowości w Wariancie A ponad limit.","")&amp;
IF(S33&gt;Limity!$D$10," Abonament za zwiększenie przepustowości w Wariancie B ponad limit.","")&amp;
IF(J33=""," Nie wskazano PWR. ",IF(ISERROR(VLOOKUP(J33,'Listy punktów styku'!$B$11:$B$41,1,FALSE))," Nie wskazano PWR z listy.",""))&amp;
IF(P33=""," Nie wskazano FPS. ",IF(ISERROR(VLOOKUP(P33,'Listy punktów styku'!$B$44:$B$61,1,FALSE))," Nie wskazano FPS z listy.","")))</f>
        <v/>
      </c>
    </row>
    <row r="34" spans="1:22" s="8" customFormat="1" x14ac:dyDescent="0.3">
      <c r="A34" s="112">
        <v>20</v>
      </c>
      <c r="B34" s="113">
        <v>99001673</v>
      </c>
      <c r="C34" s="114" t="s">
        <v>1834</v>
      </c>
      <c r="D34" s="116" t="s">
        <v>1760</v>
      </c>
      <c r="E34" s="116" t="s">
        <v>1761</v>
      </c>
      <c r="F34" s="116">
        <v>9</v>
      </c>
      <c r="G34" s="24"/>
      <c r="H34" s="3"/>
      <c r="I34" s="93">
        <f t="shared" si="8"/>
        <v>0</v>
      </c>
      <c r="J34" s="2"/>
      <c r="K34" s="3"/>
      <c r="L34" s="94">
        <f t="shared" si="2"/>
        <v>0</v>
      </c>
      <c r="M34" s="4"/>
      <c r="N34" s="94">
        <f t="shared" si="3"/>
        <v>0</v>
      </c>
      <c r="O34" s="94">
        <f t="shared" si="4"/>
        <v>0</v>
      </c>
      <c r="P34" s="2"/>
      <c r="Q34" s="3"/>
      <c r="R34" s="94">
        <f t="shared" si="5"/>
        <v>0</v>
      </c>
      <c r="S34" s="3"/>
      <c r="T34" s="94">
        <f t="shared" si="9"/>
        <v>0</v>
      </c>
      <c r="U34" s="93">
        <f t="shared" si="10"/>
        <v>0</v>
      </c>
      <c r="V34" s="5" t="str">
        <f>IF(COUNTBLANK(G34:H34)+COUNTBLANK(J34:K34)+COUNTBLANK(M34:M34)+COUNTBLANK(P34:Q34)+COUNTBLANK(S34:S34)=8,"",
IF(G34&lt;Limity!$C$5," Data gotowości zbyt wczesna lub nie uzupełniona.","")&amp;
IF(G34&gt;Limity!$D$5," Data gotowości zbyt późna lub wypełnona nieprawidłowo.","")&amp;
IF(OR(ROUND(K34,2)&lt;=0,ROUND(Q34,2)&lt;=0,ROUND(M34,2)&lt;=0,ROUND(S34,2)&lt;=0,ROUND(H34,2)&lt;=0)," Co najmniej jedna wartość nie jest większa od zera.","")&amp;
IF(K34&gt;Limity!$D$6," Abonament za Usługę TD w Wariancie A ponad limit.","")&amp;
IF(Q34&gt;Limity!$D$7," Abonament za Usługę TD w Wariancie B ponad limit.","")&amp;
IF(Q34-K34&gt;Limity!$D$8," Różnica wartości abonamentów za Usługę TD wariantów A i B ponad limit.","")&amp;
IF(M34&gt;Limity!$D$9," Abonament za zwiększenie przepustowości w Wariancie A ponad limit.","")&amp;
IF(S34&gt;Limity!$D$10," Abonament za zwiększenie przepustowości w Wariancie B ponad limit.","")&amp;
IF(J34=""," Nie wskazano PWR. ",IF(ISERROR(VLOOKUP(J34,'Listy punktów styku'!$B$11:$B$41,1,FALSE))," Nie wskazano PWR z listy.",""))&amp;
IF(P34=""," Nie wskazano FPS. ",IF(ISERROR(VLOOKUP(P34,'Listy punktów styku'!$B$44:$B$61,1,FALSE))," Nie wskazano FPS z listy.","")))</f>
        <v/>
      </c>
    </row>
    <row r="35" spans="1:22" s="8" customFormat="1" x14ac:dyDescent="0.3">
      <c r="A35" s="112">
        <v>21</v>
      </c>
      <c r="B35" s="113">
        <v>71864006</v>
      </c>
      <c r="C35" s="114" t="s">
        <v>1835</v>
      </c>
      <c r="D35" s="116" t="s">
        <v>1760</v>
      </c>
      <c r="E35" s="116" t="s">
        <v>102</v>
      </c>
      <c r="F35" s="116">
        <v>3</v>
      </c>
      <c r="G35" s="24"/>
      <c r="H35" s="3"/>
      <c r="I35" s="93">
        <f t="shared" si="8"/>
        <v>0</v>
      </c>
      <c r="J35" s="2"/>
      <c r="K35" s="3"/>
      <c r="L35" s="94">
        <f t="shared" si="2"/>
        <v>0</v>
      </c>
      <c r="M35" s="4"/>
      <c r="N35" s="94">
        <f t="shared" si="3"/>
        <v>0</v>
      </c>
      <c r="O35" s="94">
        <f t="shared" si="4"/>
        <v>0</v>
      </c>
      <c r="P35" s="2"/>
      <c r="Q35" s="3"/>
      <c r="R35" s="94">
        <f t="shared" si="5"/>
        <v>0</v>
      </c>
      <c r="S35" s="3"/>
      <c r="T35" s="94">
        <f t="shared" si="9"/>
        <v>0</v>
      </c>
      <c r="U35" s="93">
        <f t="shared" si="10"/>
        <v>0</v>
      </c>
      <c r="V35" s="5" t="str">
        <f>IF(COUNTBLANK(G35:H35)+COUNTBLANK(J35:K35)+COUNTBLANK(M35:M35)+COUNTBLANK(P35:Q35)+COUNTBLANK(S35:S35)=8,"",
IF(G35&lt;Limity!$C$5," Data gotowości zbyt wczesna lub nie uzupełniona.","")&amp;
IF(G35&gt;Limity!$D$5," Data gotowości zbyt późna lub wypełnona nieprawidłowo.","")&amp;
IF(OR(ROUND(K35,2)&lt;=0,ROUND(Q35,2)&lt;=0,ROUND(M35,2)&lt;=0,ROUND(S35,2)&lt;=0,ROUND(H35,2)&lt;=0)," Co najmniej jedna wartość nie jest większa od zera.","")&amp;
IF(K35&gt;Limity!$D$6," Abonament za Usługę TD w Wariancie A ponad limit.","")&amp;
IF(Q35&gt;Limity!$D$7," Abonament za Usługę TD w Wariancie B ponad limit.","")&amp;
IF(Q35-K35&gt;Limity!$D$8," Różnica wartości abonamentów za Usługę TD wariantów A i B ponad limit.","")&amp;
IF(M35&gt;Limity!$D$9," Abonament za zwiększenie przepustowości w Wariancie A ponad limit.","")&amp;
IF(S35&gt;Limity!$D$10," Abonament za zwiększenie przepustowości w Wariancie B ponad limit.","")&amp;
IF(J35=""," Nie wskazano PWR. ",IF(ISERROR(VLOOKUP(J35,'Listy punktów styku'!$B$11:$B$41,1,FALSE))," Nie wskazano PWR z listy.",""))&amp;
IF(P35=""," Nie wskazano FPS. ",IF(ISERROR(VLOOKUP(P35,'Listy punktów styku'!$B$44:$B$61,1,FALSE))," Nie wskazano FPS z listy.","")))</f>
        <v/>
      </c>
    </row>
    <row r="36" spans="1:22" s="8" customFormat="1" x14ac:dyDescent="0.3">
      <c r="A36" s="112">
        <v>22</v>
      </c>
      <c r="B36" s="113">
        <v>47946574</v>
      </c>
      <c r="C36" s="114" t="s">
        <v>2032</v>
      </c>
      <c r="D36" s="116" t="s">
        <v>1760</v>
      </c>
      <c r="E36" s="116" t="s">
        <v>102</v>
      </c>
      <c r="F36" s="116">
        <v>17</v>
      </c>
      <c r="G36" s="24"/>
      <c r="H36" s="3"/>
      <c r="I36" s="93">
        <f t="shared" si="8"/>
        <v>0</v>
      </c>
      <c r="J36" s="2"/>
      <c r="K36" s="3"/>
      <c r="L36" s="94">
        <f t="shared" si="2"/>
        <v>0</v>
      </c>
      <c r="M36" s="4"/>
      <c r="N36" s="94">
        <f t="shared" si="3"/>
        <v>0</v>
      </c>
      <c r="O36" s="94">
        <f t="shared" si="4"/>
        <v>0</v>
      </c>
      <c r="P36" s="2"/>
      <c r="Q36" s="3"/>
      <c r="R36" s="94">
        <f t="shared" si="5"/>
        <v>0</v>
      </c>
      <c r="S36" s="3"/>
      <c r="T36" s="94">
        <f t="shared" si="9"/>
        <v>0</v>
      </c>
      <c r="U36" s="93">
        <f t="shared" si="10"/>
        <v>0</v>
      </c>
      <c r="V36" s="5" t="str">
        <f>IF(COUNTBLANK(G36:H36)+COUNTBLANK(J36:K36)+COUNTBLANK(M36:M36)+COUNTBLANK(P36:Q36)+COUNTBLANK(S36:S36)=8,"",
IF(G36&lt;Limity!$C$5," Data gotowości zbyt wczesna lub nie uzupełniona.","")&amp;
IF(G36&gt;Limity!$D$5," Data gotowości zbyt późna lub wypełnona nieprawidłowo.","")&amp;
IF(OR(ROUND(K36,2)&lt;=0,ROUND(Q36,2)&lt;=0,ROUND(M36,2)&lt;=0,ROUND(S36,2)&lt;=0,ROUND(H36,2)&lt;=0)," Co najmniej jedna wartość nie jest większa od zera.","")&amp;
IF(K36&gt;Limity!$D$6," Abonament za Usługę TD w Wariancie A ponad limit.","")&amp;
IF(Q36&gt;Limity!$D$7," Abonament za Usługę TD w Wariancie B ponad limit.","")&amp;
IF(Q36-K36&gt;Limity!$D$8," Różnica wartości abonamentów za Usługę TD wariantów A i B ponad limit.","")&amp;
IF(M36&gt;Limity!$D$9," Abonament za zwiększenie przepustowości w Wariancie A ponad limit.","")&amp;
IF(S36&gt;Limity!$D$10," Abonament za zwiększenie przepustowości w Wariancie B ponad limit.","")&amp;
IF(J36=""," Nie wskazano PWR. ",IF(ISERROR(VLOOKUP(J36,'Listy punktów styku'!$B$11:$B$41,1,FALSE))," Nie wskazano PWR z listy.",""))&amp;
IF(P36=""," Nie wskazano FPS. ",IF(ISERROR(VLOOKUP(P36,'Listy punktów styku'!$B$44:$B$61,1,FALSE))," Nie wskazano FPS z listy.","")))</f>
        <v/>
      </c>
    </row>
    <row r="37" spans="1:22" s="8" customFormat="1" x14ac:dyDescent="0.3">
      <c r="A37" s="112">
        <v>23</v>
      </c>
      <c r="B37" s="113">
        <v>31737051</v>
      </c>
      <c r="C37" s="114">
        <v>69409</v>
      </c>
      <c r="D37" s="116" t="s">
        <v>2142</v>
      </c>
      <c r="E37" s="116" t="s">
        <v>100</v>
      </c>
      <c r="F37" s="116" t="s">
        <v>2208</v>
      </c>
      <c r="G37" s="24"/>
      <c r="H37" s="3"/>
      <c r="I37" s="93">
        <f t="shared" si="8"/>
        <v>0</v>
      </c>
      <c r="J37" s="2"/>
      <c r="K37" s="3"/>
      <c r="L37" s="94">
        <f t="shared" si="2"/>
        <v>0</v>
      </c>
      <c r="M37" s="4"/>
      <c r="N37" s="94">
        <f t="shared" si="3"/>
        <v>0</v>
      </c>
      <c r="O37" s="94">
        <f t="shared" si="4"/>
        <v>0</v>
      </c>
      <c r="P37" s="2"/>
      <c r="Q37" s="3"/>
      <c r="R37" s="94">
        <f t="shared" si="5"/>
        <v>0</v>
      </c>
      <c r="S37" s="3"/>
      <c r="T37" s="94">
        <f t="shared" si="9"/>
        <v>0</v>
      </c>
      <c r="U37" s="93">
        <f t="shared" si="10"/>
        <v>0</v>
      </c>
      <c r="V37" s="5" t="str">
        <f>IF(COUNTBLANK(G37:H37)+COUNTBLANK(J37:K37)+COUNTBLANK(M37:M37)+COUNTBLANK(P37:Q37)+COUNTBLANK(S37:S37)=8,"",
IF(G37&lt;Limity!$C$5," Data gotowości zbyt wczesna lub nie uzupełniona.","")&amp;
IF(G37&gt;Limity!$D$5," Data gotowości zbyt późna lub wypełnona nieprawidłowo.","")&amp;
IF(OR(ROUND(K37,2)&lt;=0,ROUND(Q37,2)&lt;=0,ROUND(M37,2)&lt;=0,ROUND(S37,2)&lt;=0,ROUND(H37,2)&lt;=0)," Co najmniej jedna wartość nie jest większa od zera.","")&amp;
IF(K37&gt;Limity!$D$6," Abonament za Usługę TD w Wariancie A ponad limit.","")&amp;
IF(Q37&gt;Limity!$D$7," Abonament za Usługę TD w Wariancie B ponad limit.","")&amp;
IF(Q37-K37&gt;Limity!$D$8," Różnica wartości abonamentów za Usługę TD wariantów A i B ponad limit.","")&amp;
IF(M37&gt;Limity!$D$9," Abonament za zwiększenie przepustowości w Wariancie A ponad limit.","")&amp;
IF(S37&gt;Limity!$D$10," Abonament za zwiększenie przepustowości w Wariancie B ponad limit.","")&amp;
IF(J37=""," Nie wskazano PWR. ",IF(ISERROR(VLOOKUP(J37,'Listy punktów styku'!$B$11:$B$41,1,FALSE))," Nie wskazano PWR z listy.",""))&amp;
IF(P37=""," Nie wskazano FPS. ",IF(ISERROR(VLOOKUP(P37,'Listy punktów styku'!$B$44:$B$61,1,FALSE))," Nie wskazano FPS z listy.","")))</f>
        <v/>
      </c>
    </row>
    <row r="38" spans="1:22" s="8" customFormat="1" x14ac:dyDescent="0.3">
      <c r="A38" s="112">
        <v>24</v>
      </c>
      <c r="B38" s="113">
        <v>171848</v>
      </c>
      <c r="C38" s="114">
        <v>61455</v>
      </c>
      <c r="D38" s="116" t="s">
        <v>398</v>
      </c>
      <c r="E38" s="116" t="s">
        <v>100</v>
      </c>
      <c r="F38" s="116" t="s">
        <v>399</v>
      </c>
      <c r="G38" s="24"/>
      <c r="H38" s="3"/>
      <c r="I38" s="93">
        <f t="shared" si="8"/>
        <v>0</v>
      </c>
      <c r="J38" s="2"/>
      <c r="K38" s="3"/>
      <c r="L38" s="94">
        <f t="shared" si="2"/>
        <v>0</v>
      </c>
      <c r="M38" s="4"/>
      <c r="N38" s="94">
        <f t="shared" si="3"/>
        <v>0</v>
      </c>
      <c r="O38" s="94">
        <f t="shared" si="4"/>
        <v>0</v>
      </c>
      <c r="P38" s="2"/>
      <c r="Q38" s="3"/>
      <c r="R38" s="94">
        <f t="shared" si="5"/>
        <v>0</v>
      </c>
      <c r="S38" s="3"/>
      <c r="T38" s="94">
        <f t="shared" si="9"/>
        <v>0</v>
      </c>
      <c r="U38" s="93">
        <f t="shared" si="10"/>
        <v>0</v>
      </c>
      <c r="V38" s="5" t="str">
        <f>IF(COUNTBLANK(G38:H38)+COUNTBLANK(J38:K38)+COUNTBLANK(M38:M38)+COUNTBLANK(P38:Q38)+COUNTBLANK(S38:S38)=8,"",
IF(G38&lt;Limity!$C$5," Data gotowości zbyt wczesna lub nie uzupełniona.","")&amp;
IF(G38&gt;Limity!$D$5," Data gotowości zbyt późna lub wypełnona nieprawidłowo.","")&amp;
IF(OR(ROUND(K38,2)&lt;=0,ROUND(Q38,2)&lt;=0,ROUND(M38,2)&lt;=0,ROUND(S38,2)&lt;=0,ROUND(H38,2)&lt;=0)," Co najmniej jedna wartość nie jest większa od zera.","")&amp;
IF(K38&gt;Limity!$D$6," Abonament za Usługę TD w Wariancie A ponad limit.","")&amp;
IF(Q38&gt;Limity!$D$7," Abonament za Usługę TD w Wariancie B ponad limit.","")&amp;
IF(Q38-K38&gt;Limity!$D$8," Różnica wartości abonamentów za Usługę TD wariantów A i B ponad limit.","")&amp;
IF(M38&gt;Limity!$D$9," Abonament za zwiększenie przepustowości w Wariancie A ponad limit.","")&amp;
IF(S38&gt;Limity!$D$10," Abonament za zwiększenie przepustowości w Wariancie B ponad limit.","")&amp;
IF(J38=""," Nie wskazano PWR. ",IF(ISERROR(VLOOKUP(J38,'Listy punktów styku'!$B$11:$B$41,1,FALSE))," Nie wskazano PWR z listy.",""))&amp;
IF(P38=""," Nie wskazano FPS. ",IF(ISERROR(VLOOKUP(P38,'Listy punktów styku'!$B$44:$B$61,1,FALSE))," Nie wskazano FPS z listy.","")))</f>
        <v/>
      </c>
    </row>
    <row r="39" spans="1:22" s="8" customFormat="1" x14ac:dyDescent="0.3">
      <c r="A39" s="112">
        <v>25</v>
      </c>
      <c r="B39" s="113">
        <v>194484</v>
      </c>
      <c r="C39" s="114">
        <v>275271</v>
      </c>
      <c r="D39" s="116" t="s">
        <v>404</v>
      </c>
      <c r="E39" s="116" t="s">
        <v>104</v>
      </c>
      <c r="F39" s="116">
        <v>87</v>
      </c>
      <c r="G39" s="24"/>
      <c r="H39" s="3"/>
      <c r="I39" s="93">
        <f t="shared" si="8"/>
        <v>0</v>
      </c>
      <c r="J39" s="2"/>
      <c r="K39" s="3"/>
      <c r="L39" s="94">
        <f t="shared" si="2"/>
        <v>0</v>
      </c>
      <c r="M39" s="4"/>
      <c r="N39" s="94">
        <f t="shared" si="3"/>
        <v>0</v>
      </c>
      <c r="O39" s="94">
        <f t="shared" si="4"/>
        <v>0</v>
      </c>
      <c r="P39" s="2"/>
      <c r="Q39" s="3"/>
      <c r="R39" s="94">
        <f t="shared" si="5"/>
        <v>0</v>
      </c>
      <c r="S39" s="3"/>
      <c r="T39" s="94">
        <f t="shared" si="9"/>
        <v>0</v>
      </c>
      <c r="U39" s="93">
        <f t="shared" si="10"/>
        <v>0</v>
      </c>
      <c r="V39" s="5" t="str">
        <f>IF(COUNTBLANK(G39:H39)+COUNTBLANK(J39:K39)+COUNTBLANK(M39:M39)+COUNTBLANK(P39:Q39)+COUNTBLANK(S39:S39)=8,"",
IF(G39&lt;Limity!$C$5," Data gotowości zbyt wczesna lub nie uzupełniona.","")&amp;
IF(G39&gt;Limity!$D$5," Data gotowości zbyt późna lub wypełnona nieprawidłowo.","")&amp;
IF(OR(ROUND(K39,2)&lt;=0,ROUND(Q39,2)&lt;=0,ROUND(M39,2)&lt;=0,ROUND(S39,2)&lt;=0,ROUND(H39,2)&lt;=0)," Co najmniej jedna wartość nie jest większa od zera.","")&amp;
IF(K39&gt;Limity!$D$6," Abonament za Usługę TD w Wariancie A ponad limit.","")&amp;
IF(Q39&gt;Limity!$D$7," Abonament za Usługę TD w Wariancie B ponad limit.","")&amp;
IF(Q39-K39&gt;Limity!$D$8," Różnica wartości abonamentów za Usługę TD wariantów A i B ponad limit.","")&amp;
IF(M39&gt;Limity!$D$9," Abonament za zwiększenie przepustowości w Wariancie A ponad limit.","")&amp;
IF(S39&gt;Limity!$D$10," Abonament za zwiększenie przepustowości w Wariancie B ponad limit.","")&amp;
IF(J39=""," Nie wskazano PWR. ",IF(ISERROR(VLOOKUP(J39,'Listy punktów styku'!$B$11:$B$41,1,FALSE))," Nie wskazano PWR z listy.",""))&amp;
IF(P39=""," Nie wskazano FPS. ",IF(ISERROR(VLOOKUP(P39,'Listy punktów styku'!$B$44:$B$61,1,FALSE))," Nie wskazano FPS z listy.","")))</f>
        <v/>
      </c>
    </row>
    <row r="40" spans="1:22" s="8" customFormat="1" x14ac:dyDescent="0.3">
      <c r="A40" s="112">
        <v>26</v>
      </c>
      <c r="B40" s="113">
        <v>79638116</v>
      </c>
      <c r="C40" s="114" t="s">
        <v>1831</v>
      </c>
      <c r="D40" s="116" t="s">
        <v>406</v>
      </c>
      <c r="E40" s="116" t="s">
        <v>1753</v>
      </c>
      <c r="F40" s="116" t="s">
        <v>399</v>
      </c>
      <c r="G40" s="24"/>
      <c r="H40" s="3"/>
      <c r="I40" s="93">
        <f t="shared" si="8"/>
        <v>0</v>
      </c>
      <c r="J40" s="2"/>
      <c r="K40" s="3"/>
      <c r="L40" s="94">
        <f t="shared" si="2"/>
        <v>0</v>
      </c>
      <c r="M40" s="4"/>
      <c r="N40" s="94">
        <f t="shared" si="3"/>
        <v>0</v>
      </c>
      <c r="O40" s="94">
        <f t="shared" si="4"/>
        <v>0</v>
      </c>
      <c r="P40" s="2"/>
      <c r="Q40" s="3"/>
      <c r="R40" s="94">
        <f t="shared" si="5"/>
        <v>0</v>
      </c>
      <c r="S40" s="3"/>
      <c r="T40" s="94">
        <f t="shared" si="9"/>
        <v>0</v>
      </c>
      <c r="U40" s="93">
        <f t="shared" si="10"/>
        <v>0</v>
      </c>
      <c r="V40" s="5" t="str">
        <f>IF(COUNTBLANK(G40:H40)+COUNTBLANK(J40:K40)+COUNTBLANK(M40:M40)+COUNTBLANK(P40:Q40)+COUNTBLANK(S40:S40)=8,"",
IF(G40&lt;Limity!$C$5," Data gotowości zbyt wczesna lub nie uzupełniona.","")&amp;
IF(G40&gt;Limity!$D$5," Data gotowości zbyt późna lub wypełnona nieprawidłowo.","")&amp;
IF(OR(ROUND(K40,2)&lt;=0,ROUND(Q40,2)&lt;=0,ROUND(M40,2)&lt;=0,ROUND(S40,2)&lt;=0,ROUND(H40,2)&lt;=0)," Co najmniej jedna wartość nie jest większa od zera.","")&amp;
IF(K40&gt;Limity!$D$6," Abonament za Usługę TD w Wariancie A ponad limit.","")&amp;
IF(Q40&gt;Limity!$D$7," Abonament za Usługę TD w Wariancie B ponad limit.","")&amp;
IF(Q40-K40&gt;Limity!$D$8," Różnica wartości abonamentów za Usługę TD wariantów A i B ponad limit.","")&amp;
IF(M40&gt;Limity!$D$9," Abonament za zwiększenie przepustowości w Wariancie A ponad limit.","")&amp;
IF(S40&gt;Limity!$D$10," Abonament za zwiększenie przepustowości w Wariancie B ponad limit.","")&amp;
IF(J40=""," Nie wskazano PWR. ",IF(ISERROR(VLOOKUP(J40,'Listy punktów styku'!$B$11:$B$41,1,FALSE))," Nie wskazano PWR z listy.",""))&amp;
IF(P40=""," Nie wskazano FPS. ",IF(ISERROR(VLOOKUP(P40,'Listy punktów styku'!$B$44:$B$61,1,FALSE))," Nie wskazano FPS z listy.","")))</f>
        <v/>
      </c>
    </row>
    <row r="41" spans="1:22" s="8" customFormat="1" x14ac:dyDescent="0.3">
      <c r="A41" s="112">
        <v>27</v>
      </c>
      <c r="B41" s="113">
        <v>195151</v>
      </c>
      <c r="C41" s="114">
        <v>105021</v>
      </c>
      <c r="D41" s="116" t="s">
        <v>408</v>
      </c>
      <c r="E41" s="116" t="s">
        <v>100</v>
      </c>
      <c r="F41" s="116" t="s">
        <v>409</v>
      </c>
      <c r="G41" s="24"/>
      <c r="H41" s="3"/>
      <c r="I41" s="93">
        <f t="shared" si="8"/>
        <v>0</v>
      </c>
      <c r="J41" s="2"/>
      <c r="K41" s="3"/>
      <c r="L41" s="94">
        <f t="shared" si="2"/>
        <v>0</v>
      </c>
      <c r="M41" s="4"/>
      <c r="N41" s="94">
        <f t="shared" si="3"/>
        <v>0</v>
      </c>
      <c r="O41" s="94">
        <f t="shared" si="4"/>
        <v>0</v>
      </c>
      <c r="P41" s="2"/>
      <c r="Q41" s="3"/>
      <c r="R41" s="94">
        <f t="shared" si="5"/>
        <v>0</v>
      </c>
      <c r="S41" s="3"/>
      <c r="T41" s="94">
        <f t="shared" si="9"/>
        <v>0</v>
      </c>
      <c r="U41" s="93">
        <f t="shared" si="10"/>
        <v>0</v>
      </c>
      <c r="V41" s="5" t="str">
        <f>IF(COUNTBLANK(G41:H41)+COUNTBLANK(J41:K41)+COUNTBLANK(M41:M41)+COUNTBLANK(P41:Q41)+COUNTBLANK(S41:S41)=8,"",
IF(G41&lt;Limity!$C$5," Data gotowości zbyt wczesna lub nie uzupełniona.","")&amp;
IF(G41&gt;Limity!$D$5," Data gotowości zbyt późna lub wypełnona nieprawidłowo.","")&amp;
IF(OR(ROUND(K41,2)&lt;=0,ROUND(Q41,2)&lt;=0,ROUND(M41,2)&lt;=0,ROUND(S41,2)&lt;=0,ROUND(H41,2)&lt;=0)," Co najmniej jedna wartość nie jest większa od zera.","")&amp;
IF(K41&gt;Limity!$D$6," Abonament za Usługę TD w Wariancie A ponad limit.","")&amp;
IF(Q41&gt;Limity!$D$7," Abonament za Usługę TD w Wariancie B ponad limit.","")&amp;
IF(Q41-K41&gt;Limity!$D$8," Różnica wartości abonamentów za Usługę TD wariantów A i B ponad limit.","")&amp;
IF(M41&gt;Limity!$D$9," Abonament za zwiększenie przepustowości w Wariancie A ponad limit.","")&amp;
IF(S41&gt;Limity!$D$10," Abonament za zwiększenie przepustowości w Wariancie B ponad limit.","")&amp;
IF(J41=""," Nie wskazano PWR. ",IF(ISERROR(VLOOKUP(J41,'Listy punktów styku'!$B$11:$B$41,1,FALSE))," Nie wskazano PWR z listy.",""))&amp;
IF(P41=""," Nie wskazano FPS. ",IF(ISERROR(VLOOKUP(P41,'Listy punktów styku'!$B$44:$B$61,1,FALSE))," Nie wskazano FPS z listy.","")))</f>
        <v/>
      </c>
    </row>
    <row r="42" spans="1:22" s="8" customFormat="1" x14ac:dyDescent="0.3">
      <c r="A42" s="112">
        <v>28</v>
      </c>
      <c r="B42" s="113">
        <v>4516968</v>
      </c>
      <c r="C42" s="114">
        <v>17301</v>
      </c>
      <c r="D42" s="116" t="s">
        <v>1796</v>
      </c>
      <c r="E42" s="116"/>
      <c r="F42" s="116">
        <v>32</v>
      </c>
      <c r="G42" s="24"/>
      <c r="H42" s="3"/>
      <c r="I42" s="93">
        <f t="shared" si="8"/>
        <v>0</v>
      </c>
      <c r="J42" s="2"/>
      <c r="K42" s="3"/>
      <c r="L42" s="94">
        <f t="shared" si="2"/>
        <v>0</v>
      </c>
      <c r="M42" s="4"/>
      <c r="N42" s="94">
        <f t="shared" si="3"/>
        <v>0</v>
      </c>
      <c r="O42" s="94">
        <f t="shared" si="4"/>
        <v>0</v>
      </c>
      <c r="P42" s="2"/>
      <c r="Q42" s="3"/>
      <c r="R42" s="94">
        <f t="shared" si="5"/>
        <v>0</v>
      </c>
      <c r="S42" s="3"/>
      <c r="T42" s="94">
        <f t="shared" si="9"/>
        <v>0</v>
      </c>
      <c r="U42" s="93">
        <f t="shared" si="10"/>
        <v>0</v>
      </c>
      <c r="V42" s="5" t="str">
        <f>IF(COUNTBLANK(G42:H42)+COUNTBLANK(J42:K42)+COUNTBLANK(M42:M42)+COUNTBLANK(P42:Q42)+COUNTBLANK(S42:S42)=8,"",
IF(G42&lt;Limity!$C$5," Data gotowości zbyt wczesna lub nie uzupełniona.","")&amp;
IF(G42&gt;Limity!$D$5," Data gotowości zbyt późna lub wypełnona nieprawidłowo.","")&amp;
IF(OR(ROUND(K42,2)&lt;=0,ROUND(Q42,2)&lt;=0,ROUND(M42,2)&lt;=0,ROUND(S42,2)&lt;=0,ROUND(H42,2)&lt;=0)," Co najmniej jedna wartość nie jest większa od zera.","")&amp;
IF(K42&gt;Limity!$D$6," Abonament za Usługę TD w Wariancie A ponad limit.","")&amp;
IF(Q42&gt;Limity!$D$7," Abonament za Usługę TD w Wariancie B ponad limit.","")&amp;
IF(Q42-K42&gt;Limity!$D$8," Różnica wartości abonamentów za Usługę TD wariantów A i B ponad limit.","")&amp;
IF(M42&gt;Limity!$D$9," Abonament za zwiększenie przepustowości w Wariancie A ponad limit.","")&amp;
IF(S42&gt;Limity!$D$10," Abonament za zwiększenie przepustowości w Wariancie B ponad limit.","")&amp;
IF(J42=""," Nie wskazano PWR. ",IF(ISERROR(VLOOKUP(J42,'Listy punktów styku'!$B$11:$B$41,1,FALSE))," Nie wskazano PWR z listy.",""))&amp;
IF(P42=""," Nie wskazano FPS. ",IF(ISERROR(VLOOKUP(P42,'Listy punktów styku'!$B$44:$B$61,1,FALSE))," Nie wskazano FPS z listy.","")))</f>
        <v/>
      </c>
    </row>
    <row r="43" spans="1:22" s="8" customFormat="1" x14ac:dyDescent="0.3">
      <c r="A43" s="112">
        <v>29</v>
      </c>
      <c r="B43" s="113">
        <v>217722</v>
      </c>
      <c r="C43" s="114" t="s">
        <v>410</v>
      </c>
      <c r="D43" s="116" t="s">
        <v>208</v>
      </c>
      <c r="E43" s="116" t="s">
        <v>100</v>
      </c>
      <c r="F43" s="116">
        <v>27</v>
      </c>
      <c r="G43" s="24"/>
      <c r="H43" s="3"/>
      <c r="I43" s="93">
        <f t="shared" si="8"/>
        <v>0</v>
      </c>
      <c r="J43" s="2"/>
      <c r="K43" s="3"/>
      <c r="L43" s="94">
        <f t="shared" si="2"/>
        <v>0</v>
      </c>
      <c r="M43" s="4"/>
      <c r="N43" s="94">
        <f t="shared" si="3"/>
        <v>0</v>
      </c>
      <c r="O43" s="94">
        <f t="shared" si="4"/>
        <v>0</v>
      </c>
      <c r="P43" s="2"/>
      <c r="Q43" s="3"/>
      <c r="R43" s="94">
        <f t="shared" si="5"/>
        <v>0</v>
      </c>
      <c r="S43" s="3"/>
      <c r="T43" s="94">
        <f t="shared" si="9"/>
        <v>0</v>
      </c>
      <c r="U43" s="93">
        <f t="shared" si="10"/>
        <v>0</v>
      </c>
      <c r="V43" s="5" t="str">
        <f>IF(COUNTBLANK(G43:H43)+COUNTBLANK(J43:K43)+COUNTBLANK(M43:M43)+COUNTBLANK(P43:Q43)+COUNTBLANK(S43:S43)=8,"",
IF(G43&lt;Limity!$C$5," Data gotowości zbyt wczesna lub nie uzupełniona.","")&amp;
IF(G43&gt;Limity!$D$5," Data gotowości zbyt późna lub wypełnona nieprawidłowo.","")&amp;
IF(OR(ROUND(K43,2)&lt;=0,ROUND(Q43,2)&lt;=0,ROUND(M43,2)&lt;=0,ROUND(S43,2)&lt;=0,ROUND(H43,2)&lt;=0)," Co najmniej jedna wartość nie jest większa od zera.","")&amp;
IF(K43&gt;Limity!$D$6," Abonament za Usługę TD w Wariancie A ponad limit.","")&amp;
IF(Q43&gt;Limity!$D$7," Abonament za Usługę TD w Wariancie B ponad limit.","")&amp;
IF(Q43-K43&gt;Limity!$D$8," Różnica wartości abonamentów za Usługę TD wariantów A i B ponad limit.","")&amp;
IF(M43&gt;Limity!$D$9," Abonament za zwiększenie przepustowości w Wariancie A ponad limit.","")&amp;
IF(S43&gt;Limity!$D$10," Abonament za zwiększenie przepustowości w Wariancie B ponad limit.","")&amp;
IF(J43=""," Nie wskazano PWR. ",IF(ISERROR(VLOOKUP(J43,'Listy punktów styku'!$B$11:$B$41,1,FALSE))," Nie wskazano PWR z listy.",""))&amp;
IF(P43=""," Nie wskazano FPS. ",IF(ISERROR(VLOOKUP(P43,'Listy punktów styku'!$B$44:$B$61,1,FALSE))," Nie wskazano FPS z listy.","")))</f>
        <v/>
      </c>
    </row>
    <row r="44" spans="1:22" s="8" customFormat="1" x14ac:dyDescent="0.3">
      <c r="A44" s="112">
        <v>30</v>
      </c>
      <c r="B44" s="113">
        <v>9797243</v>
      </c>
      <c r="C44" s="114">
        <v>121208</v>
      </c>
      <c r="D44" s="116" t="s">
        <v>208</v>
      </c>
      <c r="E44" s="116"/>
      <c r="F44" s="116" t="s">
        <v>2192</v>
      </c>
      <c r="G44" s="24"/>
      <c r="H44" s="3"/>
      <c r="I44" s="93">
        <f t="shared" si="8"/>
        <v>0</v>
      </c>
      <c r="J44" s="2"/>
      <c r="K44" s="3"/>
      <c r="L44" s="94">
        <f t="shared" si="2"/>
        <v>0</v>
      </c>
      <c r="M44" s="4"/>
      <c r="N44" s="94">
        <f t="shared" si="3"/>
        <v>0</v>
      </c>
      <c r="O44" s="94">
        <f t="shared" si="4"/>
        <v>0</v>
      </c>
      <c r="P44" s="2"/>
      <c r="Q44" s="3"/>
      <c r="R44" s="94">
        <f t="shared" si="5"/>
        <v>0</v>
      </c>
      <c r="S44" s="3"/>
      <c r="T44" s="94">
        <f t="shared" si="9"/>
        <v>0</v>
      </c>
      <c r="U44" s="93">
        <f t="shared" si="10"/>
        <v>0</v>
      </c>
      <c r="V44" s="5" t="str">
        <f>IF(COUNTBLANK(G44:H44)+COUNTBLANK(J44:K44)+COUNTBLANK(M44:M44)+COUNTBLANK(P44:Q44)+COUNTBLANK(S44:S44)=8,"",
IF(G44&lt;Limity!$C$5," Data gotowości zbyt wczesna lub nie uzupełniona.","")&amp;
IF(G44&gt;Limity!$D$5," Data gotowości zbyt późna lub wypełnona nieprawidłowo.","")&amp;
IF(OR(ROUND(K44,2)&lt;=0,ROUND(Q44,2)&lt;=0,ROUND(M44,2)&lt;=0,ROUND(S44,2)&lt;=0,ROUND(H44,2)&lt;=0)," Co najmniej jedna wartość nie jest większa od zera.","")&amp;
IF(K44&gt;Limity!$D$6," Abonament za Usługę TD w Wariancie A ponad limit.","")&amp;
IF(Q44&gt;Limity!$D$7," Abonament za Usługę TD w Wariancie B ponad limit.","")&amp;
IF(Q44-K44&gt;Limity!$D$8," Różnica wartości abonamentów za Usługę TD wariantów A i B ponad limit.","")&amp;
IF(M44&gt;Limity!$D$9," Abonament za zwiększenie przepustowości w Wariancie A ponad limit.","")&amp;
IF(S44&gt;Limity!$D$10," Abonament za zwiększenie przepustowości w Wariancie B ponad limit.","")&amp;
IF(J44=""," Nie wskazano PWR. ",IF(ISERROR(VLOOKUP(J44,'Listy punktów styku'!$B$11:$B$41,1,FALSE))," Nie wskazano PWR z listy.",""))&amp;
IF(P44=""," Nie wskazano FPS. ",IF(ISERROR(VLOOKUP(P44,'Listy punktów styku'!$B$44:$B$61,1,FALSE))," Nie wskazano FPS z listy.","")))</f>
        <v/>
      </c>
    </row>
    <row r="45" spans="1:22" s="8" customFormat="1" x14ac:dyDescent="0.3">
      <c r="A45" s="112">
        <v>31</v>
      </c>
      <c r="B45" s="113">
        <v>63293475</v>
      </c>
      <c r="C45" s="114">
        <v>64793</v>
      </c>
      <c r="D45" s="116" t="s">
        <v>416</v>
      </c>
      <c r="E45" s="116" t="s">
        <v>418</v>
      </c>
      <c r="F45" s="116">
        <v>15</v>
      </c>
      <c r="G45" s="24"/>
      <c r="H45" s="3"/>
      <c r="I45" s="93">
        <f t="shared" si="8"/>
        <v>0</v>
      </c>
      <c r="J45" s="2"/>
      <c r="K45" s="3"/>
      <c r="L45" s="94">
        <f t="shared" si="2"/>
        <v>0</v>
      </c>
      <c r="M45" s="4"/>
      <c r="N45" s="94">
        <f t="shared" si="3"/>
        <v>0</v>
      </c>
      <c r="O45" s="94">
        <f t="shared" si="4"/>
        <v>0</v>
      </c>
      <c r="P45" s="2"/>
      <c r="Q45" s="3"/>
      <c r="R45" s="94">
        <f t="shared" si="5"/>
        <v>0</v>
      </c>
      <c r="S45" s="3"/>
      <c r="T45" s="94">
        <f t="shared" si="9"/>
        <v>0</v>
      </c>
      <c r="U45" s="93">
        <f t="shared" si="10"/>
        <v>0</v>
      </c>
      <c r="V45" s="5" t="str">
        <f>IF(COUNTBLANK(G45:H45)+COUNTBLANK(J45:K45)+COUNTBLANK(M45:M45)+COUNTBLANK(P45:Q45)+COUNTBLANK(S45:S45)=8,"",
IF(G45&lt;Limity!$C$5," Data gotowości zbyt wczesna lub nie uzupełniona.","")&amp;
IF(G45&gt;Limity!$D$5," Data gotowości zbyt późna lub wypełnona nieprawidłowo.","")&amp;
IF(OR(ROUND(K45,2)&lt;=0,ROUND(Q45,2)&lt;=0,ROUND(M45,2)&lt;=0,ROUND(S45,2)&lt;=0,ROUND(H45,2)&lt;=0)," Co najmniej jedna wartość nie jest większa od zera.","")&amp;
IF(K45&gt;Limity!$D$6," Abonament za Usługę TD w Wariancie A ponad limit.","")&amp;
IF(Q45&gt;Limity!$D$7," Abonament za Usługę TD w Wariancie B ponad limit.","")&amp;
IF(Q45-K45&gt;Limity!$D$8," Różnica wartości abonamentów za Usługę TD wariantów A i B ponad limit.","")&amp;
IF(M45&gt;Limity!$D$9," Abonament za zwiększenie przepustowości w Wariancie A ponad limit.","")&amp;
IF(S45&gt;Limity!$D$10," Abonament za zwiększenie przepustowości w Wariancie B ponad limit.","")&amp;
IF(J45=""," Nie wskazano PWR. ",IF(ISERROR(VLOOKUP(J45,'Listy punktów styku'!$B$11:$B$41,1,FALSE))," Nie wskazano PWR z listy.",""))&amp;
IF(P45=""," Nie wskazano FPS. ",IF(ISERROR(VLOOKUP(P45,'Listy punktów styku'!$B$44:$B$61,1,FALSE))," Nie wskazano FPS z listy.","")))</f>
        <v/>
      </c>
    </row>
    <row r="46" spans="1:22" s="8" customFormat="1" x14ac:dyDescent="0.3">
      <c r="A46" s="112">
        <v>32</v>
      </c>
      <c r="B46" s="113">
        <v>271899</v>
      </c>
      <c r="C46" s="114">
        <v>56324</v>
      </c>
      <c r="D46" s="116" t="s">
        <v>422</v>
      </c>
      <c r="E46" s="116" t="s">
        <v>424</v>
      </c>
      <c r="F46" s="116">
        <v>7</v>
      </c>
      <c r="G46" s="24"/>
      <c r="H46" s="3"/>
      <c r="I46" s="93">
        <f t="shared" si="8"/>
        <v>0</v>
      </c>
      <c r="J46" s="2"/>
      <c r="K46" s="3"/>
      <c r="L46" s="94">
        <f t="shared" si="2"/>
        <v>0</v>
      </c>
      <c r="M46" s="4"/>
      <c r="N46" s="94">
        <f t="shared" si="3"/>
        <v>0</v>
      </c>
      <c r="O46" s="94">
        <f t="shared" si="4"/>
        <v>0</v>
      </c>
      <c r="P46" s="2"/>
      <c r="Q46" s="3"/>
      <c r="R46" s="94">
        <f t="shared" si="5"/>
        <v>0</v>
      </c>
      <c r="S46" s="3"/>
      <c r="T46" s="94">
        <f t="shared" si="9"/>
        <v>0</v>
      </c>
      <c r="U46" s="93">
        <f t="shared" si="10"/>
        <v>0</v>
      </c>
      <c r="V46" s="5" t="str">
        <f>IF(COUNTBLANK(G46:H46)+COUNTBLANK(J46:K46)+COUNTBLANK(M46:M46)+COUNTBLANK(P46:Q46)+COUNTBLANK(S46:S46)=8,"",
IF(G46&lt;Limity!$C$5," Data gotowości zbyt wczesna lub nie uzupełniona.","")&amp;
IF(G46&gt;Limity!$D$5," Data gotowości zbyt późna lub wypełnona nieprawidłowo.","")&amp;
IF(OR(ROUND(K46,2)&lt;=0,ROUND(Q46,2)&lt;=0,ROUND(M46,2)&lt;=0,ROUND(S46,2)&lt;=0,ROUND(H46,2)&lt;=0)," Co najmniej jedna wartość nie jest większa od zera.","")&amp;
IF(K46&gt;Limity!$D$6," Abonament za Usługę TD w Wariancie A ponad limit.","")&amp;
IF(Q46&gt;Limity!$D$7," Abonament za Usługę TD w Wariancie B ponad limit.","")&amp;
IF(Q46-K46&gt;Limity!$D$8," Różnica wartości abonamentów za Usługę TD wariantów A i B ponad limit.","")&amp;
IF(M46&gt;Limity!$D$9," Abonament za zwiększenie przepustowości w Wariancie A ponad limit.","")&amp;
IF(S46&gt;Limity!$D$10," Abonament za zwiększenie przepustowości w Wariancie B ponad limit.","")&amp;
IF(J46=""," Nie wskazano PWR. ",IF(ISERROR(VLOOKUP(J46,'Listy punktów styku'!$B$11:$B$41,1,FALSE))," Nie wskazano PWR z listy.",""))&amp;
IF(P46=""," Nie wskazano FPS. ",IF(ISERROR(VLOOKUP(P46,'Listy punktów styku'!$B$44:$B$61,1,FALSE))," Nie wskazano FPS z listy.","")))</f>
        <v/>
      </c>
    </row>
    <row r="47" spans="1:22" s="8" customFormat="1" x14ac:dyDescent="0.3">
      <c r="A47" s="112">
        <v>33</v>
      </c>
      <c r="B47" s="113">
        <v>459358</v>
      </c>
      <c r="C47" s="114">
        <v>12175</v>
      </c>
      <c r="D47" s="116" t="s">
        <v>425</v>
      </c>
      <c r="E47" s="116" t="s">
        <v>429</v>
      </c>
      <c r="F47" s="116">
        <v>1</v>
      </c>
      <c r="G47" s="24"/>
      <c r="H47" s="3"/>
      <c r="I47" s="93">
        <f t="shared" si="8"/>
        <v>0</v>
      </c>
      <c r="J47" s="2"/>
      <c r="K47" s="3"/>
      <c r="L47" s="94">
        <f t="shared" si="2"/>
        <v>0</v>
      </c>
      <c r="M47" s="4"/>
      <c r="N47" s="94">
        <f t="shared" si="3"/>
        <v>0</v>
      </c>
      <c r="O47" s="94">
        <f t="shared" si="4"/>
        <v>0</v>
      </c>
      <c r="P47" s="2"/>
      <c r="Q47" s="3"/>
      <c r="R47" s="94">
        <f t="shared" si="5"/>
        <v>0</v>
      </c>
      <c r="S47" s="3"/>
      <c r="T47" s="94">
        <f t="shared" si="9"/>
        <v>0</v>
      </c>
      <c r="U47" s="93">
        <f t="shared" si="10"/>
        <v>0</v>
      </c>
      <c r="V47" s="5" t="str">
        <f>IF(COUNTBLANK(G47:H47)+COUNTBLANK(J47:K47)+COUNTBLANK(M47:M47)+COUNTBLANK(P47:Q47)+COUNTBLANK(S47:S47)=8,"",
IF(G47&lt;Limity!$C$5," Data gotowości zbyt wczesna lub nie uzupełniona.","")&amp;
IF(G47&gt;Limity!$D$5," Data gotowości zbyt późna lub wypełnona nieprawidłowo.","")&amp;
IF(OR(ROUND(K47,2)&lt;=0,ROUND(Q47,2)&lt;=0,ROUND(M47,2)&lt;=0,ROUND(S47,2)&lt;=0,ROUND(H47,2)&lt;=0)," Co najmniej jedna wartość nie jest większa od zera.","")&amp;
IF(K47&gt;Limity!$D$6," Abonament za Usługę TD w Wariancie A ponad limit.","")&amp;
IF(Q47&gt;Limity!$D$7," Abonament za Usługę TD w Wariancie B ponad limit.","")&amp;
IF(Q47-K47&gt;Limity!$D$8," Różnica wartości abonamentów za Usługę TD wariantów A i B ponad limit.","")&amp;
IF(M47&gt;Limity!$D$9," Abonament za zwiększenie przepustowości w Wariancie A ponad limit.","")&amp;
IF(S47&gt;Limity!$D$10," Abonament za zwiększenie przepustowości w Wariancie B ponad limit.","")&amp;
IF(J47=""," Nie wskazano PWR. ",IF(ISERROR(VLOOKUP(J47,'Listy punktów styku'!$B$11:$B$41,1,FALSE))," Nie wskazano PWR z listy.",""))&amp;
IF(P47=""," Nie wskazano FPS. ",IF(ISERROR(VLOOKUP(P47,'Listy punktów styku'!$B$44:$B$61,1,FALSE))," Nie wskazano FPS z listy.","")))</f>
        <v/>
      </c>
    </row>
    <row r="48" spans="1:22" s="8" customFormat="1" x14ac:dyDescent="0.3">
      <c r="A48" s="112">
        <v>34</v>
      </c>
      <c r="B48" s="113">
        <v>462924</v>
      </c>
      <c r="C48" s="114">
        <v>6751</v>
      </c>
      <c r="D48" s="116" t="s">
        <v>425</v>
      </c>
      <c r="E48" s="116" t="s">
        <v>192</v>
      </c>
      <c r="F48" s="116">
        <v>8</v>
      </c>
      <c r="G48" s="24"/>
      <c r="H48" s="3"/>
      <c r="I48" s="93">
        <f t="shared" si="8"/>
        <v>0</v>
      </c>
      <c r="J48" s="2"/>
      <c r="K48" s="3"/>
      <c r="L48" s="94">
        <f t="shared" si="2"/>
        <v>0</v>
      </c>
      <c r="M48" s="4"/>
      <c r="N48" s="94">
        <f t="shared" si="3"/>
        <v>0</v>
      </c>
      <c r="O48" s="94">
        <f t="shared" si="4"/>
        <v>0</v>
      </c>
      <c r="P48" s="2"/>
      <c r="Q48" s="3"/>
      <c r="R48" s="94">
        <f t="shared" si="5"/>
        <v>0</v>
      </c>
      <c r="S48" s="3"/>
      <c r="T48" s="94">
        <f t="shared" si="9"/>
        <v>0</v>
      </c>
      <c r="U48" s="93">
        <f t="shared" si="10"/>
        <v>0</v>
      </c>
      <c r="V48" s="5" t="str">
        <f>IF(COUNTBLANK(G48:H48)+COUNTBLANK(J48:K48)+COUNTBLANK(M48:M48)+COUNTBLANK(P48:Q48)+COUNTBLANK(S48:S48)=8,"",
IF(G48&lt;Limity!$C$5," Data gotowości zbyt wczesna lub nie uzupełniona.","")&amp;
IF(G48&gt;Limity!$D$5," Data gotowości zbyt późna lub wypełnona nieprawidłowo.","")&amp;
IF(OR(ROUND(K48,2)&lt;=0,ROUND(Q48,2)&lt;=0,ROUND(M48,2)&lt;=0,ROUND(S48,2)&lt;=0,ROUND(H48,2)&lt;=0)," Co najmniej jedna wartość nie jest większa od zera.","")&amp;
IF(K48&gt;Limity!$D$6," Abonament za Usługę TD w Wariancie A ponad limit.","")&amp;
IF(Q48&gt;Limity!$D$7," Abonament za Usługę TD w Wariancie B ponad limit.","")&amp;
IF(Q48-K48&gt;Limity!$D$8," Różnica wartości abonamentów za Usługę TD wariantów A i B ponad limit.","")&amp;
IF(M48&gt;Limity!$D$9," Abonament za zwiększenie przepustowości w Wariancie A ponad limit.","")&amp;
IF(S48&gt;Limity!$D$10," Abonament za zwiększenie przepustowości w Wariancie B ponad limit.","")&amp;
IF(J48=""," Nie wskazano PWR. ",IF(ISERROR(VLOOKUP(J48,'Listy punktów styku'!$B$11:$B$41,1,FALSE))," Nie wskazano PWR z listy.",""))&amp;
IF(P48=""," Nie wskazano FPS. ",IF(ISERROR(VLOOKUP(P48,'Listy punktów styku'!$B$44:$B$61,1,FALSE))," Nie wskazano FPS z listy.","")))</f>
        <v/>
      </c>
    </row>
    <row r="49" spans="1:22" s="8" customFormat="1" x14ac:dyDescent="0.3">
      <c r="A49" s="112">
        <v>35</v>
      </c>
      <c r="B49" s="113">
        <v>461672</v>
      </c>
      <c r="C49" s="114" t="s">
        <v>1826</v>
      </c>
      <c r="D49" s="116" t="s">
        <v>425</v>
      </c>
      <c r="E49" s="116" t="s">
        <v>431</v>
      </c>
      <c r="F49" s="116">
        <v>20</v>
      </c>
      <c r="G49" s="24"/>
      <c r="H49" s="3"/>
      <c r="I49" s="93">
        <f t="shared" si="8"/>
        <v>0</v>
      </c>
      <c r="J49" s="2"/>
      <c r="K49" s="3"/>
      <c r="L49" s="94">
        <f t="shared" si="2"/>
        <v>0</v>
      </c>
      <c r="M49" s="4"/>
      <c r="N49" s="94">
        <f t="shared" si="3"/>
        <v>0</v>
      </c>
      <c r="O49" s="94">
        <f t="shared" si="4"/>
        <v>0</v>
      </c>
      <c r="P49" s="2"/>
      <c r="Q49" s="3"/>
      <c r="R49" s="94">
        <f t="shared" si="5"/>
        <v>0</v>
      </c>
      <c r="S49" s="3"/>
      <c r="T49" s="94">
        <f t="shared" si="9"/>
        <v>0</v>
      </c>
      <c r="U49" s="93">
        <f t="shared" si="10"/>
        <v>0</v>
      </c>
      <c r="V49" s="5" t="str">
        <f>IF(COUNTBLANK(G49:H49)+COUNTBLANK(J49:K49)+COUNTBLANK(M49:M49)+COUNTBLANK(P49:Q49)+COUNTBLANK(S49:S49)=8,"",
IF(G49&lt;Limity!$C$5," Data gotowości zbyt wczesna lub nie uzupełniona.","")&amp;
IF(G49&gt;Limity!$D$5," Data gotowości zbyt późna lub wypełnona nieprawidłowo.","")&amp;
IF(OR(ROUND(K49,2)&lt;=0,ROUND(Q49,2)&lt;=0,ROUND(M49,2)&lt;=0,ROUND(S49,2)&lt;=0,ROUND(H49,2)&lt;=0)," Co najmniej jedna wartość nie jest większa od zera.","")&amp;
IF(K49&gt;Limity!$D$6," Abonament za Usługę TD w Wariancie A ponad limit.","")&amp;
IF(Q49&gt;Limity!$D$7," Abonament za Usługę TD w Wariancie B ponad limit.","")&amp;
IF(Q49-K49&gt;Limity!$D$8," Różnica wartości abonamentów za Usługę TD wariantów A i B ponad limit.","")&amp;
IF(M49&gt;Limity!$D$9," Abonament za zwiększenie przepustowości w Wariancie A ponad limit.","")&amp;
IF(S49&gt;Limity!$D$10," Abonament za zwiększenie przepustowości w Wariancie B ponad limit.","")&amp;
IF(J49=""," Nie wskazano PWR. ",IF(ISERROR(VLOOKUP(J49,'Listy punktów styku'!$B$11:$B$41,1,FALSE))," Nie wskazano PWR z listy.",""))&amp;
IF(P49=""," Nie wskazano FPS. ",IF(ISERROR(VLOOKUP(P49,'Listy punktów styku'!$B$44:$B$61,1,FALSE))," Nie wskazano FPS z listy.","")))</f>
        <v/>
      </c>
    </row>
    <row r="50" spans="1:22" s="8" customFormat="1" x14ac:dyDescent="0.3">
      <c r="A50" s="112">
        <v>36</v>
      </c>
      <c r="B50" s="113">
        <v>279643</v>
      </c>
      <c r="C50" s="114">
        <v>16724</v>
      </c>
      <c r="D50" s="116" t="s">
        <v>434</v>
      </c>
      <c r="E50" s="116" t="s">
        <v>119</v>
      </c>
      <c r="F50" s="116">
        <v>7</v>
      </c>
      <c r="G50" s="24"/>
      <c r="H50" s="3"/>
      <c r="I50" s="93">
        <f t="shared" si="8"/>
        <v>0</v>
      </c>
      <c r="J50" s="2"/>
      <c r="K50" s="3"/>
      <c r="L50" s="94">
        <f t="shared" si="2"/>
        <v>0</v>
      </c>
      <c r="M50" s="4"/>
      <c r="N50" s="94">
        <f t="shared" si="3"/>
        <v>0</v>
      </c>
      <c r="O50" s="94">
        <f t="shared" si="4"/>
        <v>0</v>
      </c>
      <c r="P50" s="2"/>
      <c r="Q50" s="3"/>
      <c r="R50" s="94">
        <f t="shared" si="5"/>
        <v>0</v>
      </c>
      <c r="S50" s="3"/>
      <c r="T50" s="94">
        <f t="shared" si="9"/>
        <v>0</v>
      </c>
      <c r="U50" s="93">
        <f t="shared" si="10"/>
        <v>0</v>
      </c>
      <c r="V50" s="5" t="str">
        <f>IF(COUNTBLANK(G50:H50)+COUNTBLANK(J50:K50)+COUNTBLANK(M50:M50)+COUNTBLANK(P50:Q50)+COUNTBLANK(S50:S50)=8,"",
IF(G50&lt;Limity!$C$5," Data gotowości zbyt wczesna lub nie uzupełniona.","")&amp;
IF(G50&gt;Limity!$D$5," Data gotowości zbyt późna lub wypełnona nieprawidłowo.","")&amp;
IF(OR(ROUND(K50,2)&lt;=0,ROUND(Q50,2)&lt;=0,ROUND(M50,2)&lt;=0,ROUND(S50,2)&lt;=0,ROUND(H50,2)&lt;=0)," Co najmniej jedna wartość nie jest większa od zera.","")&amp;
IF(K50&gt;Limity!$D$6," Abonament za Usługę TD w Wariancie A ponad limit.","")&amp;
IF(Q50&gt;Limity!$D$7," Abonament za Usługę TD w Wariancie B ponad limit.","")&amp;
IF(Q50-K50&gt;Limity!$D$8," Różnica wartości abonamentów za Usługę TD wariantów A i B ponad limit.","")&amp;
IF(M50&gt;Limity!$D$9," Abonament za zwiększenie przepustowości w Wariancie A ponad limit.","")&amp;
IF(S50&gt;Limity!$D$10," Abonament za zwiększenie przepustowości w Wariancie B ponad limit.","")&amp;
IF(J50=""," Nie wskazano PWR. ",IF(ISERROR(VLOOKUP(J50,'Listy punktów styku'!$B$11:$B$41,1,FALSE))," Nie wskazano PWR z listy.",""))&amp;
IF(P50=""," Nie wskazano FPS. ",IF(ISERROR(VLOOKUP(P50,'Listy punktów styku'!$B$44:$B$61,1,FALSE))," Nie wskazano FPS z listy.","")))</f>
        <v/>
      </c>
    </row>
    <row r="51" spans="1:22" s="8" customFormat="1" x14ac:dyDescent="0.3">
      <c r="A51" s="112">
        <v>37</v>
      </c>
      <c r="B51" s="113">
        <v>279714</v>
      </c>
      <c r="C51" s="114">
        <v>18819</v>
      </c>
      <c r="D51" s="116" t="s">
        <v>434</v>
      </c>
      <c r="E51" s="116" t="s">
        <v>437</v>
      </c>
      <c r="F51" s="116">
        <v>5</v>
      </c>
      <c r="G51" s="24"/>
      <c r="H51" s="3"/>
      <c r="I51" s="93">
        <f t="shared" si="8"/>
        <v>0</v>
      </c>
      <c r="J51" s="2"/>
      <c r="K51" s="3"/>
      <c r="L51" s="94">
        <f t="shared" si="2"/>
        <v>0</v>
      </c>
      <c r="M51" s="4"/>
      <c r="N51" s="94">
        <f t="shared" si="3"/>
        <v>0</v>
      </c>
      <c r="O51" s="94">
        <f t="shared" si="4"/>
        <v>0</v>
      </c>
      <c r="P51" s="2"/>
      <c r="Q51" s="3"/>
      <c r="R51" s="94">
        <f t="shared" si="5"/>
        <v>0</v>
      </c>
      <c r="S51" s="3"/>
      <c r="T51" s="94">
        <f t="shared" si="9"/>
        <v>0</v>
      </c>
      <c r="U51" s="93">
        <f t="shared" si="10"/>
        <v>0</v>
      </c>
      <c r="V51" s="5" t="str">
        <f>IF(COUNTBLANK(G51:H51)+COUNTBLANK(J51:K51)+COUNTBLANK(M51:M51)+COUNTBLANK(P51:Q51)+COUNTBLANK(S51:S51)=8,"",
IF(G51&lt;Limity!$C$5," Data gotowości zbyt wczesna lub nie uzupełniona.","")&amp;
IF(G51&gt;Limity!$D$5," Data gotowości zbyt późna lub wypełnona nieprawidłowo.","")&amp;
IF(OR(ROUND(K51,2)&lt;=0,ROUND(Q51,2)&lt;=0,ROUND(M51,2)&lt;=0,ROUND(S51,2)&lt;=0,ROUND(H51,2)&lt;=0)," Co najmniej jedna wartość nie jest większa od zera.","")&amp;
IF(K51&gt;Limity!$D$6," Abonament za Usługę TD w Wariancie A ponad limit.","")&amp;
IF(Q51&gt;Limity!$D$7," Abonament za Usługę TD w Wariancie B ponad limit.","")&amp;
IF(Q51-K51&gt;Limity!$D$8," Różnica wartości abonamentów za Usługę TD wariantów A i B ponad limit.","")&amp;
IF(M51&gt;Limity!$D$9," Abonament za zwiększenie przepustowości w Wariancie A ponad limit.","")&amp;
IF(S51&gt;Limity!$D$10," Abonament za zwiększenie przepustowości w Wariancie B ponad limit.","")&amp;
IF(J51=""," Nie wskazano PWR. ",IF(ISERROR(VLOOKUP(J51,'Listy punktów styku'!$B$11:$B$41,1,FALSE))," Nie wskazano PWR z listy.",""))&amp;
IF(P51=""," Nie wskazano FPS. ",IF(ISERROR(VLOOKUP(P51,'Listy punktów styku'!$B$44:$B$61,1,FALSE))," Nie wskazano FPS z listy.","")))</f>
        <v/>
      </c>
    </row>
    <row r="52" spans="1:22" s="8" customFormat="1" x14ac:dyDescent="0.3">
      <c r="A52" s="112">
        <v>38</v>
      </c>
      <c r="B52" s="113">
        <v>279719</v>
      </c>
      <c r="C52" s="114">
        <v>18966</v>
      </c>
      <c r="D52" s="116" t="s">
        <v>434</v>
      </c>
      <c r="E52" s="116" t="s">
        <v>109</v>
      </c>
      <c r="F52" s="116">
        <v>4</v>
      </c>
      <c r="G52" s="24"/>
      <c r="H52" s="3"/>
      <c r="I52" s="93">
        <f t="shared" si="8"/>
        <v>0</v>
      </c>
      <c r="J52" s="2"/>
      <c r="K52" s="3"/>
      <c r="L52" s="94">
        <f t="shared" si="2"/>
        <v>0</v>
      </c>
      <c r="M52" s="4"/>
      <c r="N52" s="94">
        <f t="shared" si="3"/>
        <v>0</v>
      </c>
      <c r="O52" s="94">
        <f t="shared" si="4"/>
        <v>0</v>
      </c>
      <c r="P52" s="2"/>
      <c r="Q52" s="3"/>
      <c r="R52" s="94">
        <f t="shared" si="5"/>
        <v>0</v>
      </c>
      <c r="S52" s="3"/>
      <c r="T52" s="94">
        <f t="shared" si="9"/>
        <v>0</v>
      </c>
      <c r="U52" s="93">
        <f t="shared" si="10"/>
        <v>0</v>
      </c>
      <c r="V52" s="5" t="str">
        <f>IF(COUNTBLANK(G52:H52)+COUNTBLANK(J52:K52)+COUNTBLANK(M52:M52)+COUNTBLANK(P52:Q52)+COUNTBLANK(S52:S52)=8,"",
IF(G52&lt;Limity!$C$5," Data gotowości zbyt wczesna lub nie uzupełniona.","")&amp;
IF(G52&gt;Limity!$D$5," Data gotowości zbyt późna lub wypełnona nieprawidłowo.","")&amp;
IF(OR(ROUND(K52,2)&lt;=0,ROUND(Q52,2)&lt;=0,ROUND(M52,2)&lt;=0,ROUND(S52,2)&lt;=0,ROUND(H52,2)&lt;=0)," Co najmniej jedna wartość nie jest większa od zera.","")&amp;
IF(K52&gt;Limity!$D$6," Abonament za Usługę TD w Wariancie A ponad limit.","")&amp;
IF(Q52&gt;Limity!$D$7," Abonament za Usługę TD w Wariancie B ponad limit.","")&amp;
IF(Q52-K52&gt;Limity!$D$8," Różnica wartości abonamentów za Usługę TD wariantów A i B ponad limit.","")&amp;
IF(M52&gt;Limity!$D$9," Abonament za zwiększenie przepustowości w Wariancie A ponad limit.","")&amp;
IF(S52&gt;Limity!$D$10," Abonament za zwiększenie przepustowości w Wariancie B ponad limit.","")&amp;
IF(J52=""," Nie wskazano PWR. ",IF(ISERROR(VLOOKUP(J52,'Listy punktów styku'!$B$11:$B$41,1,FALSE))," Nie wskazano PWR z listy.",""))&amp;
IF(P52=""," Nie wskazano FPS. ",IF(ISERROR(VLOOKUP(P52,'Listy punktów styku'!$B$44:$B$61,1,FALSE))," Nie wskazano FPS z listy.","")))</f>
        <v/>
      </c>
    </row>
    <row r="53" spans="1:22" s="8" customFormat="1" x14ac:dyDescent="0.3">
      <c r="A53" s="112">
        <v>39</v>
      </c>
      <c r="B53" s="113">
        <v>971174942</v>
      </c>
      <c r="C53" s="114" t="s">
        <v>2307</v>
      </c>
      <c r="D53" s="116" t="s">
        <v>2056</v>
      </c>
      <c r="E53" s="116" t="s">
        <v>2310</v>
      </c>
      <c r="F53" s="116" t="s">
        <v>2428</v>
      </c>
      <c r="G53" s="24"/>
      <c r="H53" s="3"/>
      <c r="I53" s="93">
        <f t="shared" si="8"/>
        <v>0</v>
      </c>
      <c r="J53" s="2"/>
      <c r="K53" s="3"/>
      <c r="L53" s="94">
        <f t="shared" si="2"/>
        <v>0</v>
      </c>
      <c r="M53" s="4"/>
      <c r="N53" s="94">
        <f t="shared" si="3"/>
        <v>0</v>
      </c>
      <c r="O53" s="94">
        <f t="shared" si="4"/>
        <v>0</v>
      </c>
      <c r="P53" s="2"/>
      <c r="Q53" s="3"/>
      <c r="R53" s="94">
        <f t="shared" si="5"/>
        <v>0</v>
      </c>
      <c r="S53" s="3"/>
      <c r="T53" s="94">
        <f t="shared" si="9"/>
        <v>0</v>
      </c>
      <c r="U53" s="93">
        <f t="shared" si="10"/>
        <v>0</v>
      </c>
      <c r="V53" s="5" t="str">
        <f>IF(COUNTBLANK(G53:H53)+COUNTBLANK(J53:K53)+COUNTBLANK(M53:M53)+COUNTBLANK(P53:Q53)+COUNTBLANK(S53:S53)=8,"",
IF(G53&lt;Limity!$C$5," Data gotowości zbyt wczesna lub nie uzupełniona.","")&amp;
IF(G53&gt;Limity!$D$5," Data gotowości zbyt późna lub wypełnona nieprawidłowo.","")&amp;
IF(OR(ROUND(K53,2)&lt;=0,ROUND(Q53,2)&lt;=0,ROUND(M53,2)&lt;=0,ROUND(S53,2)&lt;=0,ROUND(H53,2)&lt;=0)," Co najmniej jedna wartość nie jest większa od zera.","")&amp;
IF(K53&gt;Limity!$D$6," Abonament za Usługę TD w Wariancie A ponad limit.","")&amp;
IF(Q53&gt;Limity!$D$7," Abonament za Usługę TD w Wariancie B ponad limit.","")&amp;
IF(Q53-K53&gt;Limity!$D$8," Różnica wartości abonamentów za Usługę TD wariantów A i B ponad limit.","")&amp;
IF(M53&gt;Limity!$D$9," Abonament za zwiększenie przepustowości w Wariancie A ponad limit.","")&amp;
IF(S53&gt;Limity!$D$10," Abonament za zwiększenie przepustowości w Wariancie B ponad limit.","")&amp;
IF(J53=""," Nie wskazano PWR. ",IF(ISERROR(VLOOKUP(J53,'Listy punktów styku'!$B$11:$B$41,1,FALSE))," Nie wskazano PWR z listy.",""))&amp;
IF(P53=""," Nie wskazano FPS. ",IF(ISERROR(VLOOKUP(P53,'Listy punktów styku'!$B$44:$B$61,1,FALSE))," Nie wskazano FPS z listy.","")))</f>
        <v/>
      </c>
    </row>
    <row r="54" spans="1:22" s="8" customFormat="1" x14ac:dyDescent="0.3">
      <c r="A54" s="112">
        <v>40</v>
      </c>
      <c r="B54" s="113">
        <v>138180688</v>
      </c>
      <c r="C54" s="114" t="s">
        <v>2309</v>
      </c>
      <c r="D54" s="116" t="s">
        <v>2056</v>
      </c>
      <c r="E54" s="116" t="s">
        <v>2311</v>
      </c>
      <c r="F54" s="116" t="s">
        <v>2429</v>
      </c>
      <c r="G54" s="24"/>
      <c r="H54" s="3"/>
      <c r="I54" s="93">
        <f t="shared" si="8"/>
        <v>0</v>
      </c>
      <c r="J54" s="2"/>
      <c r="K54" s="3"/>
      <c r="L54" s="94">
        <f t="shared" si="2"/>
        <v>0</v>
      </c>
      <c r="M54" s="4"/>
      <c r="N54" s="94">
        <f t="shared" si="3"/>
        <v>0</v>
      </c>
      <c r="O54" s="94">
        <f t="shared" si="4"/>
        <v>0</v>
      </c>
      <c r="P54" s="2"/>
      <c r="Q54" s="3"/>
      <c r="R54" s="94">
        <f t="shared" si="5"/>
        <v>0</v>
      </c>
      <c r="S54" s="3"/>
      <c r="T54" s="94">
        <f t="shared" si="9"/>
        <v>0</v>
      </c>
      <c r="U54" s="93">
        <f t="shared" si="10"/>
        <v>0</v>
      </c>
      <c r="V54" s="5" t="str">
        <f>IF(COUNTBLANK(G54:H54)+COUNTBLANK(J54:K54)+COUNTBLANK(M54:M54)+COUNTBLANK(P54:Q54)+COUNTBLANK(S54:S54)=8,"",
IF(G54&lt;Limity!$C$5," Data gotowości zbyt wczesna lub nie uzupełniona.","")&amp;
IF(G54&gt;Limity!$D$5," Data gotowości zbyt późna lub wypełnona nieprawidłowo.","")&amp;
IF(OR(ROUND(K54,2)&lt;=0,ROUND(Q54,2)&lt;=0,ROUND(M54,2)&lt;=0,ROUND(S54,2)&lt;=0,ROUND(H54,2)&lt;=0)," Co najmniej jedna wartość nie jest większa od zera.","")&amp;
IF(K54&gt;Limity!$D$6," Abonament za Usługę TD w Wariancie A ponad limit.","")&amp;
IF(Q54&gt;Limity!$D$7," Abonament za Usługę TD w Wariancie B ponad limit.","")&amp;
IF(Q54-K54&gt;Limity!$D$8," Różnica wartości abonamentów za Usługę TD wariantów A i B ponad limit.","")&amp;
IF(M54&gt;Limity!$D$9," Abonament za zwiększenie przepustowości w Wariancie A ponad limit.","")&amp;
IF(S54&gt;Limity!$D$10," Abonament za zwiększenie przepustowości w Wariancie B ponad limit.","")&amp;
IF(J54=""," Nie wskazano PWR. ",IF(ISERROR(VLOOKUP(J54,'Listy punktów styku'!$B$11:$B$41,1,FALSE))," Nie wskazano PWR z listy.",""))&amp;
IF(P54=""," Nie wskazano FPS. ",IF(ISERROR(VLOOKUP(P54,'Listy punktów styku'!$B$44:$B$61,1,FALSE))," Nie wskazano FPS z listy.","")))</f>
        <v/>
      </c>
    </row>
    <row r="55" spans="1:22" s="8" customFormat="1" x14ac:dyDescent="0.3">
      <c r="A55" s="112">
        <v>41</v>
      </c>
      <c r="B55" s="113">
        <v>2525488</v>
      </c>
      <c r="C55" s="114">
        <v>269452</v>
      </c>
      <c r="D55" s="116" t="s">
        <v>2056</v>
      </c>
      <c r="E55" s="116" t="s">
        <v>2156</v>
      </c>
      <c r="F55" s="116" t="s">
        <v>2148</v>
      </c>
      <c r="G55" s="24"/>
      <c r="H55" s="3"/>
      <c r="I55" s="93">
        <f t="shared" si="8"/>
        <v>0</v>
      </c>
      <c r="J55" s="2"/>
      <c r="K55" s="3"/>
      <c r="L55" s="94">
        <f t="shared" si="2"/>
        <v>0</v>
      </c>
      <c r="M55" s="4"/>
      <c r="N55" s="94">
        <f t="shared" si="3"/>
        <v>0</v>
      </c>
      <c r="O55" s="94">
        <f t="shared" si="4"/>
        <v>0</v>
      </c>
      <c r="P55" s="2"/>
      <c r="Q55" s="3"/>
      <c r="R55" s="94">
        <f t="shared" si="5"/>
        <v>0</v>
      </c>
      <c r="S55" s="3"/>
      <c r="T55" s="94">
        <f t="shared" si="9"/>
        <v>0</v>
      </c>
      <c r="U55" s="93">
        <f t="shared" si="10"/>
        <v>0</v>
      </c>
      <c r="V55" s="5" t="str">
        <f>IF(COUNTBLANK(G55:H55)+COUNTBLANK(J55:K55)+COUNTBLANK(M55:M55)+COUNTBLANK(P55:Q55)+COUNTBLANK(S55:S55)=8,"",
IF(G55&lt;Limity!$C$5," Data gotowości zbyt wczesna lub nie uzupełniona.","")&amp;
IF(G55&gt;Limity!$D$5," Data gotowości zbyt późna lub wypełnona nieprawidłowo.","")&amp;
IF(OR(ROUND(K55,2)&lt;=0,ROUND(Q55,2)&lt;=0,ROUND(M55,2)&lt;=0,ROUND(S55,2)&lt;=0,ROUND(H55,2)&lt;=0)," Co najmniej jedna wartość nie jest większa od zera.","")&amp;
IF(K55&gt;Limity!$D$6," Abonament za Usługę TD w Wariancie A ponad limit.","")&amp;
IF(Q55&gt;Limity!$D$7," Abonament za Usługę TD w Wariancie B ponad limit.","")&amp;
IF(Q55-K55&gt;Limity!$D$8," Różnica wartości abonamentów za Usługę TD wariantów A i B ponad limit.","")&amp;
IF(M55&gt;Limity!$D$9," Abonament za zwiększenie przepustowości w Wariancie A ponad limit.","")&amp;
IF(S55&gt;Limity!$D$10," Abonament za zwiększenie przepustowości w Wariancie B ponad limit.","")&amp;
IF(J55=""," Nie wskazano PWR. ",IF(ISERROR(VLOOKUP(J55,'Listy punktów styku'!$B$11:$B$41,1,FALSE))," Nie wskazano PWR z listy.",""))&amp;
IF(P55=""," Nie wskazano FPS. ",IF(ISERROR(VLOOKUP(P55,'Listy punktów styku'!$B$44:$B$61,1,FALSE))," Nie wskazano FPS z listy.","")))</f>
        <v/>
      </c>
    </row>
    <row r="56" spans="1:22" s="8" customFormat="1" x14ac:dyDescent="0.3">
      <c r="A56" s="112">
        <v>42</v>
      </c>
      <c r="B56" s="113">
        <v>831366038</v>
      </c>
      <c r="C56" s="114" t="s">
        <v>2308</v>
      </c>
      <c r="D56" s="116" t="s">
        <v>2056</v>
      </c>
      <c r="E56" s="116" t="s">
        <v>2312</v>
      </c>
      <c r="F56" s="116" t="s">
        <v>2430</v>
      </c>
      <c r="G56" s="24"/>
      <c r="H56" s="3"/>
      <c r="I56" s="93">
        <f t="shared" si="8"/>
        <v>0</v>
      </c>
      <c r="J56" s="2"/>
      <c r="K56" s="3"/>
      <c r="L56" s="94">
        <f t="shared" si="2"/>
        <v>0</v>
      </c>
      <c r="M56" s="4"/>
      <c r="N56" s="94">
        <f t="shared" si="3"/>
        <v>0</v>
      </c>
      <c r="O56" s="94">
        <f t="shared" si="4"/>
        <v>0</v>
      </c>
      <c r="P56" s="2"/>
      <c r="Q56" s="3"/>
      <c r="R56" s="94">
        <f t="shared" si="5"/>
        <v>0</v>
      </c>
      <c r="S56" s="3"/>
      <c r="T56" s="94">
        <f t="shared" si="9"/>
        <v>0</v>
      </c>
      <c r="U56" s="93">
        <f t="shared" si="10"/>
        <v>0</v>
      </c>
      <c r="V56" s="5" t="str">
        <f>IF(COUNTBLANK(G56:H56)+COUNTBLANK(J56:K56)+COUNTBLANK(M56:M56)+COUNTBLANK(P56:Q56)+COUNTBLANK(S56:S56)=8,"",
IF(G56&lt;Limity!$C$5," Data gotowości zbyt wczesna lub nie uzupełniona.","")&amp;
IF(G56&gt;Limity!$D$5," Data gotowości zbyt późna lub wypełnona nieprawidłowo.","")&amp;
IF(OR(ROUND(K56,2)&lt;=0,ROUND(Q56,2)&lt;=0,ROUND(M56,2)&lt;=0,ROUND(S56,2)&lt;=0,ROUND(H56,2)&lt;=0)," Co najmniej jedna wartość nie jest większa od zera.","")&amp;
IF(K56&gt;Limity!$D$6," Abonament za Usługę TD w Wariancie A ponad limit.","")&amp;
IF(Q56&gt;Limity!$D$7," Abonament za Usługę TD w Wariancie B ponad limit.","")&amp;
IF(Q56-K56&gt;Limity!$D$8," Różnica wartości abonamentów za Usługę TD wariantów A i B ponad limit.","")&amp;
IF(M56&gt;Limity!$D$9," Abonament za zwiększenie przepustowości w Wariancie A ponad limit.","")&amp;
IF(S56&gt;Limity!$D$10," Abonament za zwiększenie przepustowości w Wariancie B ponad limit.","")&amp;
IF(J56=""," Nie wskazano PWR. ",IF(ISERROR(VLOOKUP(J56,'Listy punktów styku'!$B$11:$B$41,1,FALSE))," Nie wskazano PWR z listy.",""))&amp;
IF(P56=""," Nie wskazano FPS. ",IF(ISERROR(VLOOKUP(P56,'Listy punktów styku'!$B$44:$B$61,1,FALSE))," Nie wskazano FPS z listy.","")))</f>
        <v/>
      </c>
    </row>
    <row r="57" spans="1:22" s="8" customFormat="1" x14ac:dyDescent="0.3">
      <c r="A57" s="112">
        <v>43</v>
      </c>
      <c r="B57" s="113">
        <v>333846826</v>
      </c>
      <c r="C57" s="114">
        <v>19518</v>
      </c>
      <c r="D57" s="116" t="s">
        <v>2056</v>
      </c>
      <c r="E57" s="116" t="s">
        <v>2313</v>
      </c>
      <c r="F57" s="116" t="s">
        <v>2431</v>
      </c>
      <c r="G57" s="24"/>
      <c r="H57" s="3"/>
      <c r="I57" s="93">
        <f t="shared" si="8"/>
        <v>0</v>
      </c>
      <c r="J57" s="2"/>
      <c r="K57" s="3"/>
      <c r="L57" s="94">
        <f t="shared" si="2"/>
        <v>0</v>
      </c>
      <c r="M57" s="4"/>
      <c r="N57" s="94">
        <f t="shared" si="3"/>
        <v>0</v>
      </c>
      <c r="O57" s="94">
        <f t="shared" si="4"/>
        <v>0</v>
      </c>
      <c r="P57" s="2"/>
      <c r="Q57" s="3"/>
      <c r="R57" s="94">
        <f t="shared" si="5"/>
        <v>0</v>
      </c>
      <c r="S57" s="3"/>
      <c r="T57" s="94">
        <f t="shared" si="9"/>
        <v>0</v>
      </c>
      <c r="U57" s="93">
        <f t="shared" si="10"/>
        <v>0</v>
      </c>
      <c r="V57" s="5" t="str">
        <f>IF(COUNTBLANK(G57:H57)+COUNTBLANK(J57:K57)+COUNTBLANK(M57:M57)+COUNTBLANK(P57:Q57)+COUNTBLANK(S57:S57)=8,"",
IF(G57&lt;Limity!$C$5," Data gotowości zbyt wczesna lub nie uzupełniona.","")&amp;
IF(G57&gt;Limity!$D$5," Data gotowości zbyt późna lub wypełnona nieprawidłowo.","")&amp;
IF(OR(ROUND(K57,2)&lt;=0,ROUND(Q57,2)&lt;=0,ROUND(M57,2)&lt;=0,ROUND(S57,2)&lt;=0,ROUND(H57,2)&lt;=0)," Co najmniej jedna wartość nie jest większa od zera.","")&amp;
IF(K57&gt;Limity!$D$6," Abonament za Usługę TD w Wariancie A ponad limit.","")&amp;
IF(Q57&gt;Limity!$D$7," Abonament za Usługę TD w Wariancie B ponad limit.","")&amp;
IF(Q57-K57&gt;Limity!$D$8," Różnica wartości abonamentów za Usługę TD wariantów A i B ponad limit.","")&amp;
IF(M57&gt;Limity!$D$9," Abonament za zwiększenie przepustowości w Wariancie A ponad limit.","")&amp;
IF(S57&gt;Limity!$D$10," Abonament za zwiększenie przepustowości w Wariancie B ponad limit.","")&amp;
IF(J57=""," Nie wskazano PWR. ",IF(ISERROR(VLOOKUP(J57,'Listy punktów styku'!$B$11:$B$41,1,FALSE))," Nie wskazano PWR z listy.",""))&amp;
IF(P57=""," Nie wskazano FPS. ",IF(ISERROR(VLOOKUP(P57,'Listy punktów styku'!$B$44:$B$61,1,FALSE))," Nie wskazano FPS z listy.","")))</f>
        <v/>
      </c>
    </row>
    <row r="58" spans="1:22" s="8" customFormat="1" x14ac:dyDescent="0.3">
      <c r="A58" s="112">
        <v>44</v>
      </c>
      <c r="B58" s="113">
        <v>21013369</v>
      </c>
      <c r="C58" s="114">
        <v>106868</v>
      </c>
      <c r="D58" s="116" t="s">
        <v>2056</v>
      </c>
      <c r="E58" s="116" t="s">
        <v>2199</v>
      </c>
      <c r="F58" s="116" t="s">
        <v>2152</v>
      </c>
      <c r="G58" s="24"/>
      <c r="H58" s="3"/>
      <c r="I58" s="93">
        <f t="shared" si="8"/>
        <v>0</v>
      </c>
      <c r="J58" s="2"/>
      <c r="K58" s="3"/>
      <c r="L58" s="94">
        <f t="shared" si="2"/>
        <v>0</v>
      </c>
      <c r="M58" s="4"/>
      <c r="N58" s="94">
        <f t="shared" si="3"/>
        <v>0</v>
      </c>
      <c r="O58" s="94">
        <f t="shared" si="4"/>
        <v>0</v>
      </c>
      <c r="P58" s="2"/>
      <c r="Q58" s="3"/>
      <c r="R58" s="94">
        <f t="shared" si="5"/>
        <v>0</v>
      </c>
      <c r="S58" s="3"/>
      <c r="T58" s="94">
        <f t="shared" si="9"/>
        <v>0</v>
      </c>
      <c r="U58" s="93">
        <f t="shared" si="10"/>
        <v>0</v>
      </c>
      <c r="V58" s="5" t="str">
        <f>IF(COUNTBLANK(G58:H58)+COUNTBLANK(J58:K58)+COUNTBLANK(M58:M58)+COUNTBLANK(P58:Q58)+COUNTBLANK(S58:S58)=8,"",
IF(G58&lt;Limity!$C$5," Data gotowości zbyt wczesna lub nie uzupełniona.","")&amp;
IF(G58&gt;Limity!$D$5," Data gotowości zbyt późna lub wypełnona nieprawidłowo.","")&amp;
IF(OR(ROUND(K58,2)&lt;=0,ROUND(Q58,2)&lt;=0,ROUND(M58,2)&lt;=0,ROUND(S58,2)&lt;=0,ROUND(H58,2)&lt;=0)," Co najmniej jedna wartość nie jest większa od zera.","")&amp;
IF(K58&gt;Limity!$D$6," Abonament za Usługę TD w Wariancie A ponad limit.","")&amp;
IF(Q58&gt;Limity!$D$7," Abonament za Usługę TD w Wariancie B ponad limit.","")&amp;
IF(Q58-K58&gt;Limity!$D$8," Różnica wartości abonamentów za Usługę TD wariantów A i B ponad limit.","")&amp;
IF(M58&gt;Limity!$D$9," Abonament za zwiększenie przepustowości w Wariancie A ponad limit.","")&amp;
IF(S58&gt;Limity!$D$10," Abonament za zwiększenie przepustowości w Wariancie B ponad limit.","")&amp;
IF(J58=""," Nie wskazano PWR. ",IF(ISERROR(VLOOKUP(J58,'Listy punktów styku'!$B$11:$B$41,1,FALSE))," Nie wskazano PWR z listy.",""))&amp;
IF(P58=""," Nie wskazano FPS. ",IF(ISERROR(VLOOKUP(P58,'Listy punktów styku'!$B$44:$B$61,1,FALSE))," Nie wskazano FPS z listy.","")))</f>
        <v/>
      </c>
    </row>
    <row r="59" spans="1:22" s="8" customFormat="1" x14ac:dyDescent="0.3">
      <c r="A59" s="112">
        <v>45</v>
      </c>
      <c r="B59" s="113">
        <v>809385742</v>
      </c>
      <c r="C59" s="114">
        <v>262800</v>
      </c>
      <c r="D59" s="116" t="s">
        <v>2056</v>
      </c>
      <c r="E59" s="116" t="s">
        <v>2314</v>
      </c>
      <c r="F59" s="116" t="s">
        <v>2432</v>
      </c>
      <c r="G59" s="24"/>
      <c r="H59" s="3"/>
      <c r="I59" s="93">
        <f t="shared" si="8"/>
        <v>0</v>
      </c>
      <c r="J59" s="2"/>
      <c r="K59" s="3"/>
      <c r="L59" s="94">
        <f t="shared" si="2"/>
        <v>0</v>
      </c>
      <c r="M59" s="4"/>
      <c r="N59" s="94">
        <f t="shared" si="3"/>
        <v>0</v>
      </c>
      <c r="O59" s="94">
        <f t="shared" si="4"/>
        <v>0</v>
      </c>
      <c r="P59" s="2"/>
      <c r="Q59" s="3"/>
      <c r="R59" s="94">
        <f t="shared" si="5"/>
        <v>0</v>
      </c>
      <c r="S59" s="3"/>
      <c r="T59" s="94">
        <f t="shared" si="9"/>
        <v>0</v>
      </c>
      <c r="U59" s="93">
        <f t="shared" si="10"/>
        <v>0</v>
      </c>
      <c r="V59" s="5" t="str">
        <f>IF(COUNTBLANK(G59:H59)+COUNTBLANK(J59:K59)+COUNTBLANK(M59:M59)+COUNTBLANK(P59:Q59)+COUNTBLANK(S59:S59)=8,"",
IF(G59&lt;Limity!$C$5," Data gotowości zbyt wczesna lub nie uzupełniona.","")&amp;
IF(G59&gt;Limity!$D$5," Data gotowości zbyt późna lub wypełnona nieprawidłowo.","")&amp;
IF(OR(ROUND(K59,2)&lt;=0,ROUND(Q59,2)&lt;=0,ROUND(M59,2)&lt;=0,ROUND(S59,2)&lt;=0,ROUND(H59,2)&lt;=0)," Co najmniej jedna wartość nie jest większa od zera.","")&amp;
IF(K59&gt;Limity!$D$6," Abonament za Usługę TD w Wariancie A ponad limit.","")&amp;
IF(Q59&gt;Limity!$D$7," Abonament za Usługę TD w Wariancie B ponad limit.","")&amp;
IF(Q59-K59&gt;Limity!$D$8," Różnica wartości abonamentów za Usługę TD wariantów A i B ponad limit.","")&amp;
IF(M59&gt;Limity!$D$9," Abonament za zwiększenie przepustowości w Wariancie A ponad limit.","")&amp;
IF(S59&gt;Limity!$D$10," Abonament za zwiększenie przepustowości w Wariancie B ponad limit.","")&amp;
IF(J59=""," Nie wskazano PWR. ",IF(ISERROR(VLOOKUP(J59,'Listy punktów styku'!$B$11:$B$41,1,FALSE))," Nie wskazano PWR z listy.",""))&amp;
IF(P59=""," Nie wskazano FPS. ",IF(ISERROR(VLOOKUP(P59,'Listy punktów styku'!$B$44:$B$61,1,FALSE))," Nie wskazano FPS z listy.","")))</f>
        <v/>
      </c>
    </row>
    <row r="60" spans="1:22" s="8" customFormat="1" x14ac:dyDescent="0.3">
      <c r="A60" s="112">
        <v>46</v>
      </c>
      <c r="B60" s="113">
        <v>981803348</v>
      </c>
      <c r="C60" s="114">
        <v>124508</v>
      </c>
      <c r="D60" s="116" t="s">
        <v>2056</v>
      </c>
      <c r="E60" s="116" t="s">
        <v>2315</v>
      </c>
      <c r="F60" s="116" t="s">
        <v>2433</v>
      </c>
      <c r="G60" s="24"/>
      <c r="H60" s="3"/>
      <c r="I60" s="93">
        <f t="shared" si="8"/>
        <v>0</v>
      </c>
      <c r="J60" s="2"/>
      <c r="K60" s="3"/>
      <c r="L60" s="94">
        <f t="shared" si="2"/>
        <v>0</v>
      </c>
      <c r="M60" s="4"/>
      <c r="N60" s="94">
        <f t="shared" si="3"/>
        <v>0</v>
      </c>
      <c r="O60" s="94">
        <f t="shared" si="4"/>
        <v>0</v>
      </c>
      <c r="P60" s="2"/>
      <c r="Q60" s="3"/>
      <c r="R60" s="94">
        <f t="shared" si="5"/>
        <v>0</v>
      </c>
      <c r="S60" s="3"/>
      <c r="T60" s="94">
        <f t="shared" si="9"/>
        <v>0</v>
      </c>
      <c r="U60" s="93">
        <f t="shared" si="10"/>
        <v>0</v>
      </c>
      <c r="V60" s="5" t="str">
        <f>IF(COUNTBLANK(G60:H60)+COUNTBLANK(J60:K60)+COUNTBLANK(M60:M60)+COUNTBLANK(P60:Q60)+COUNTBLANK(S60:S60)=8,"",
IF(G60&lt;Limity!$C$5," Data gotowości zbyt wczesna lub nie uzupełniona.","")&amp;
IF(G60&gt;Limity!$D$5," Data gotowości zbyt późna lub wypełnona nieprawidłowo.","")&amp;
IF(OR(ROUND(K60,2)&lt;=0,ROUND(Q60,2)&lt;=0,ROUND(M60,2)&lt;=0,ROUND(S60,2)&lt;=0,ROUND(H60,2)&lt;=0)," Co najmniej jedna wartość nie jest większa od zera.","")&amp;
IF(K60&gt;Limity!$D$6," Abonament za Usługę TD w Wariancie A ponad limit.","")&amp;
IF(Q60&gt;Limity!$D$7," Abonament za Usługę TD w Wariancie B ponad limit.","")&amp;
IF(Q60-K60&gt;Limity!$D$8," Różnica wartości abonamentów za Usługę TD wariantów A i B ponad limit.","")&amp;
IF(M60&gt;Limity!$D$9," Abonament za zwiększenie przepustowości w Wariancie A ponad limit.","")&amp;
IF(S60&gt;Limity!$D$10," Abonament za zwiększenie przepustowości w Wariancie B ponad limit.","")&amp;
IF(J60=""," Nie wskazano PWR. ",IF(ISERROR(VLOOKUP(J60,'Listy punktów styku'!$B$11:$B$41,1,FALSE))," Nie wskazano PWR z listy.",""))&amp;
IF(P60=""," Nie wskazano FPS. ",IF(ISERROR(VLOOKUP(P60,'Listy punktów styku'!$B$44:$B$61,1,FALSE))," Nie wskazano FPS z listy.","")))</f>
        <v/>
      </c>
    </row>
    <row r="61" spans="1:22" s="8" customFormat="1" x14ac:dyDescent="0.3">
      <c r="A61" s="112">
        <v>47</v>
      </c>
      <c r="B61" s="113">
        <v>371009564</v>
      </c>
      <c r="C61" s="114">
        <v>123116</v>
      </c>
      <c r="D61" s="116" t="s">
        <v>2056</v>
      </c>
      <c r="E61" s="116" t="s">
        <v>2316</v>
      </c>
      <c r="F61" s="116" t="s">
        <v>2431</v>
      </c>
      <c r="G61" s="24"/>
      <c r="H61" s="3"/>
      <c r="I61" s="93">
        <f t="shared" si="8"/>
        <v>0</v>
      </c>
      <c r="J61" s="2"/>
      <c r="K61" s="3"/>
      <c r="L61" s="94">
        <f t="shared" si="2"/>
        <v>0</v>
      </c>
      <c r="M61" s="4"/>
      <c r="N61" s="94">
        <f t="shared" si="3"/>
        <v>0</v>
      </c>
      <c r="O61" s="94">
        <f t="shared" si="4"/>
        <v>0</v>
      </c>
      <c r="P61" s="2"/>
      <c r="Q61" s="3"/>
      <c r="R61" s="94">
        <f t="shared" si="5"/>
        <v>0</v>
      </c>
      <c r="S61" s="3"/>
      <c r="T61" s="94">
        <f t="shared" si="9"/>
        <v>0</v>
      </c>
      <c r="U61" s="93">
        <f t="shared" si="10"/>
        <v>0</v>
      </c>
      <c r="V61" s="5" t="str">
        <f>IF(COUNTBLANK(G61:H61)+COUNTBLANK(J61:K61)+COUNTBLANK(M61:M61)+COUNTBLANK(P61:Q61)+COUNTBLANK(S61:S61)=8,"",
IF(G61&lt;Limity!$C$5," Data gotowości zbyt wczesna lub nie uzupełniona.","")&amp;
IF(G61&gt;Limity!$D$5," Data gotowości zbyt późna lub wypełnona nieprawidłowo.","")&amp;
IF(OR(ROUND(K61,2)&lt;=0,ROUND(Q61,2)&lt;=0,ROUND(M61,2)&lt;=0,ROUND(S61,2)&lt;=0,ROUND(H61,2)&lt;=0)," Co najmniej jedna wartość nie jest większa od zera.","")&amp;
IF(K61&gt;Limity!$D$6," Abonament za Usługę TD w Wariancie A ponad limit.","")&amp;
IF(Q61&gt;Limity!$D$7," Abonament za Usługę TD w Wariancie B ponad limit.","")&amp;
IF(Q61-K61&gt;Limity!$D$8," Różnica wartości abonamentów za Usługę TD wariantów A i B ponad limit.","")&amp;
IF(M61&gt;Limity!$D$9," Abonament za zwiększenie przepustowości w Wariancie A ponad limit.","")&amp;
IF(S61&gt;Limity!$D$10," Abonament za zwiększenie przepustowości w Wariancie B ponad limit.","")&amp;
IF(J61=""," Nie wskazano PWR. ",IF(ISERROR(VLOOKUP(J61,'Listy punktów styku'!$B$11:$B$41,1,FALSE))," Nie wskazano PWR z listy.",""))&amp;
IF(P61=""," Nie wskazano FPS. ",IF(ISERROR(VLOOKUP(P61,'Listy punktów styku'!$B$44:$B$61,1,FALSE))," Nie wskazano FPS z listy.","")))</f>
        <v/>
      </c>
    </row>
    <row r="62" spans="1:22" s="8" customFormat="1" x14ac:dyDescent="0.3">
      <c r="A62" s="112">
        <v>48</v>
      </c>
      <c r="B62" s="113">
        <v>97278078</v>
      </c>
      <c r="C62" s="114">
        <v>42860</v>
      </c>
      <c r="D62" s="116" t="s">
        <v>441</v>
      </c>
      <c r="E62" s="116" t="s">
        <v>109</v>
      </c>
      <c r="F62" s="116">
        <v>5</v>
      </c>
      <c r="G62" s="24"/>
      <c r="H62" s="3"/>
      <c r="I62" s="93">
        <f t="shared" si="8"/>
        <v>0</v>
      </c>
      <c r="J62" s="2"/>
      <c r="K62" s="3"/>
      <c r="L62" s="94">
        <f t="shared" si="2"/>
        <v>0</v>
      </c>
      <c r="M62" s="4"/>
      <c r="N62" s="94">
        <f t="shared" si="3"/>
        <v>0</v>
      </c>
      <c r="O62" s="94">
        <f t="shared" si="4"/>
        <v>0</v>
      </c>
      <c r="P62" s="2"/>
      <c r="Q62" s="3"/>
      <c r="R62" s="94">
        <f t="shared" si="5"/>
        <v>0</v>
      </c>
      <c r="S62" s="3"/>
      <c r="T62" s="94">
        <f t="shared" si="9"/>
        <v>0</v>
      </c>
      <c r="U62" s="93">
        <f t="shared" si="10"/>
        <v>0</v>
      </c>
      <c r="V62" s="5" t="str">
        <f>IF(COUNTBLANK(G62:H62)+COUNTBLANK(J62:K62)+COUNTBLANK(M62:M62)+COUNTBLANK(P62:Q62)+COUNTBLANK(S62:S62)=8,"",
IF(G62&lt;Limity!$C$5," Data gotowości zbyt wczesna lub nie uzupełniona.","")&amp;
IF(G62&gt;Limity!$D$5," Data gotowości zbyt późna lub wypełnona nieprawidłowo.","")&amp;
IF(OR(ROUND(K62,2)&lt;=0,ROUND(Q62,2)&lt;=0,ROUND(M62,2)&lt;=0,ROUND(S62,2)&lt;=0,ROUND(H62,2)&lt;=0)," Co najmniej jedna wartość nie jest większa od zera.","")&amp;
IF(K62&gt;Limity!$D$6," Abonament za Usługę TD w Wariancie A ponad limit.","")&amp;
IF(Q62&gt;Limity!$D$7," Abonament za Usługę TD w Wariancie B ponad limit.","")&amp;
IF(Q62-K62&gt;Limity!$D$8," Różnica wartości abonamentów za Usługę TD wariantów A i B ponad limit.","")&amp;
IF(M62&gt;Limity!$D$9," Abonament za zwiększenie przepustowości w Wariancie A ponad limit.","")&amp;
IF(S62&gt;Limity!$D$10," Abonament za zwiększenie przepustowości w Wariancie B ponad limit.","")&amp;
IF(J62=""," Nie wskazano PWR. ",IF(ISERROR(VLOOKUP(J62,'Listy punktów styku'!$B$11:$B$41,1,FALSE))," Nie wskazano PWR z listy.",""))&amp;
IF(P62=""," Nie wskazano FPS. ",IF(ISERROR(VLOOKUP(P62,'Listy punktów styku'!$B$44:$B$61,1,FALSE))," Nie wskazano FPS z listy.","")))</f>
        <v/>
      </c>
    </row>
    <row r="63" spans="1:22" s="8" customFormat="1" x14ac:dyDescent="0.3">
      <c r="A63" s="112">
        <v>49</v>
      </c>
      <c r="B63" s="113">
        <v>12426412</v>
      </c>
      <c r="C63" s="114">
        <v>268391</v>
      </c>
      <c r="D63" s="116" t="s">
        <v>1730</v>
      </c>
      <c r="E63" s="116" t="s">
        <v>1731</v>
      </c>
      <c r="F63" s="116">
        <v>25</v>
      </c>
      <c r="G63" s="24"/>
      <c r="H63" s="3"/>
      <c r="I63" s="93">
        <f t="shared" si="8"/>
        <v>0</v>
      </c>
      <c r="J63" s="2"/>
      <c r="K63" s="3"/>
      <c r="L63" s="94">
        <f t="shared" si="2"/>
        <v>0</v>
      </c>
      <c r="M63" s="4"/>
      <c r="N63" s="94">
        <f t="shared" si="3"/>
        <v>0</v>
      </c>
      <c r="O63" s="94">
        <f t="shared" si="4"/>
        <v>0</v>
      </c>
      <c r="P63" s="2"/>
      <c r="Q63" s="3"/>
      <c r="R63" s="94">
        <f t="shared" si="5"/>
        <v>0</v>
      </c>
      <c r="S63" s="3"/>
      <c r="T63" s="94">
        <f t="shared" si="9"/>
        <v>0</v>
      </c>
      <c r="U63" s="93">
        <f t="shared" si="10"/>
        <v>0</v>
      </c>
      <c r="V63" s="5" t="str">
        <f>IF(COUNTBLANK(G63:H63)+COUNTBLANK(J63:K63)+COUNTBLANK(M63:M63)+COUNTBLANK(P63:Q63)+COUNTBLANK(S63:S63)=8,"",
IF(G63&lt;Limity!$C$5," Data gotowości zbyt wczesna lub nie uzupełniona.","")&amp;
IF(G63&gt;Limity!$D$5," Data gotowości zbyt późna lub wypełnona nieprawidłowo.","")&amp;
IF(OR(ROUND(K63,2)&lt;=0,ROUND(Q63,2)&lt;=0,ROUND(M63,2)&lt;=0,ROUND(S63,2)&lt;=0,ROUND(H63,2)&lt;=0)," Co najmniej jedna wartość nie jest większa od zera.","")&amp;
IF(K63&gt;Limity!$D$6," Abonament za Usługę TD w Wariancie A ponad limit.","")&amp;
IF(Q63&gt;Limity!$D$7," Abonament za Usługę TD w Wariancie B ponad limit.","")&amp;
IF(Q63-K63&gt;Limity!$D$8," Różnica wartości abonamentów za Usługę TD wariantów A i B ponad limit.","")&amp;
IF(M63&gt;Limity!$D$9," Abonament za zwiększenie przepustowości w Wariancie A ponad limit.","")&amp;
IF(S63&gt;Limity!$D$10," Abonament za zwiększenie przepustowości w Wariancie B ponad limit.","")&amp;
IF(J63=""," Nie wskazano PWR. ",IF(ISERROR(VLOOKUP(J63,'Listy punktów styku'!$B$11:$B$41,1,FALSE))," Nie wskazano PWR z listy.",""))&amp;
IF(P63=""," Nie wskazano FPS. ",IF(ISERROR(VLOOKUP(P63,'Listy punktów styku'!$B$44:$B$61,1,FALSE))," Nie wskazano FPS z listy.","")))</f>
        <v/>
      </c>
    </row>
    <row r="64" spans="1:22" s="8" customFormat="1" x14ac:dyDescent="0.3">
      <c r="A64" s="112">
        <v>50</v>
      </c>
      <c r="B64" s="113">
        <v>333791</v>
      </c>
      <c r="C64" s="114">
        <v>92318</v>
      </c>
      <c r="D64" s="116" t="s">
        <v>447</v>
      </c>
      <c r="E64" s="116" t="s">
        <v>119</v>
      </c>
      <c r="F64" s="116">
        <v>29</v>
      </c>
      <c r="G64" s="24"/>
      <c r="H64" s="3"/>
      <c r="I64" s="93">
        <f t="shared" si="8"/>
        <v>0</v>
      </c>
      <c r="J64" s="2"/>
      <c r="K64" s="3"/>
      <c r="L64" s="94">
        <f t="shared" si="2"/>
        <v>0</v>
      </c>
      <c r="M64" s="4"/>
      <c r="N64" s="94">
        <f t="shared" si="3"/>
        <v>0</v>
      </c>
      <c r="O64" s="94">
        <f t="shared" si="4"/>
        <v>0</v>
      </c>
      <c r="P64" s="2"/>
      <c r="Q64" s="3"/>
      <c r="R64" s="94">
        <f t="shared" si="5"/>
        <v>0</v>
      </c>
      <c r="S64" s="3"/>
      <c r="T64" s="94">
        <f t="shared" si="9"/>
        <v>0</v>
      </c>
      <c r="U64" s="93">
        <f t="shared" si="10"/>
        <v>0</v>
      </c>
      <c r="V64" s="5" t="str">
        <f>IF(COUNTBLANK(G64:H64)+COUNTBLANK(J64:K64)+COUNTBLANK(M64:M64)+COUNTBLANK(P64:Q64)+COUNTBLANK(S64:S64)=8,"",
IF(G64&lt;Limity!$C$5," Data gotowości zbyt wczesna lub nie uzupełniona.","")&amp;
IF(G64&gt;Limity!$D$5," Data gotowości zbyt późna lub wypełnona nieprawidłowo.","")&amp;
IF(OR(ROUND(K64,2)&lt;=0,ROUND(Q64,2)&lt;=0,ROUND(M64,2)&lt;=0,ROUND(S64,2)&lt;=0,ROUND(H64,2)&lt;=0)," Co najmniej jedna wartość nie jest większa od zera.","")&amp;
IF(K64&gt;Limity!$D$6," Abonament za Usługę TD w Wariancie A ponad limit.","")&amp;
IF(Q64&gt;Limity!$D$7," Abonament za Usługę TD w Wariancie B ponad limit.","")&amp;
IF(Q64-K64&gt;Limity!$D$8," Różnica wartości abonamentów za Usługę TD wariantów A i B ponad limit.","")&amp;
IF(M64&gt;Limity!$D$9," Abonament za zwiększenie przepustowości w Wariancie A ponad limit.","")&amp;
IF(S64&gt;Limity!$D$10," Abonament za zwiększenie przepustowości w Wariancie B ponad limit.","")&amp;
IF(J64=""," Nie wskazano PWR. ",IF(ISERROR(VLOOKUP(J64,'Listy punktów styku'!$B$11:$B$41,1,FALSE))," Nie wskazano PWR z listy.",""))&amp;
IF(P64=""," Nie wskazano FPS. ",IF(ISERROR(VLOOKUP(P64,'Listy punktów styku'!$B$44:$B$61,1,FALSE))," Nie wskazano FPS z listy.","")))</f>
        <v/>
      </c>
    </row>
    <row r="65" spans="1:22" s="8" customFormat="1" x14ac:dyDescent="0.3">
      <c r="A65" s="112">
        <v>51</v>
      </c>
      <c r="B65" s="113">
        <v>333099</v>
      </c>
      <c r="C65" s="114">
        <v>92320</v>
      </c>
      <c r="D65" s="116" t="s">
        <v>445</v>
      </c>
      <c r="E65" s="116" t="s">
        <v>109</v>
      </c>
      <c r="F65" s="116">
        <v>5</v>
      </c>
      <c r="G65" s="24"/>
      <c r="H65" s="3"/>
      <c r="I65" s="93">
        <f t="shared" si="8"/>
        <v>0</v>
      </c>
      <c r="J65" s="2"/>
      <c r="K65" s="3"/>
      <c r="L65" s="94">
        <f t="shared" si="2"/>
        <v>0</v>
      </c>
      <c r="M65" s="4"/>
      <c r="N65" s="94">
        <f t="shared" si="3"/>
        <v>0</v>
      </c>
      <c r="O65" s="94">
        <f t="shared" si="4"/>
        <v>0</v>
      </c>
      <c r="P65" s="2"/>
      <c r="Q65" s="3"/>
      <c r="R65" s="94">
        <f t="shared" si="5"/>
        <v>0</v>
      </c>
      <c r="S65" s="3"/>
      <c r="T65" s="94">
        <f t="shared" si="9"/>
        <v>0</v>
      </c>
      <c r="U65" s="93">
        <f t="shared" si="10"/>
        <v>0</v>
      </c>
      <c r="V65" s="5" t="str">
        <f>IF(COUNTBLANK(G65:H65)+COUNTBLANK(J65:K65)+COUNTBLANK(M65:M65)+COUNTBLANK(P65:Q65)+COUNTBLANK(S65:S65)=8,"",
IF(G65&lt;Limity!$C$5," Data gotowości zbyt wczesna lub nie uzupełniona.","")&amp;
IF(G65&gt;Limity!$D$5," Data gotowości zbyt późna lub wypełnona nieprawidłowo.","")&amp;
IF(OR(ROUND(K65,2)&lt;=0,ROUND(Q65,2)&lt;=0,ROUND(M65,2)&lt;=0,ROUND(S65,2)&lt;=0,ROUND(H65,2)&lt;=0)," Co najmniej jedna wartość nie jest większa od zera.","")&amp;
IF(K65&gt;Limity!$D$6," Abonament za Usługę TD w Wariancie A ponad limit.","")&amp;
IF(Q65&gt;Limity!$D$7," Abonament za Usługę TD w Wariancie B ponad limit.","")&amp;
IF(Q65-K65&gt;Limity!$D$8," Różnica wartości abonamentów za Usługę TD wariantów A i B ponad limit.","")&amp;
IF(M65&gt;Limity!$D$9," Abonament za zwiększenie przepustowości w Wariancie A ponad limit.","")&amp;
IF(S65&gt;Limity!$D$10," Abonament za zwiększenie przepustowości w Wariancie B ponad limit.","")&amp;
IF(J65=""," Nie wskazano PWR. ",IF(ISERROR(VLOOKUP(J65,'Listy punktów styku'!$B$11:$B$41,1,FALSE))," Nie wskazano PWR z listy.",""))&amp;
IF(P65=""," Nie wskazano FPS. ",IF(ISERROR(VLOOKUP(P65,'Listy punktów styku'!$B$44:$B$61,1,FALSE))," Nie wskazano FPS z listy.","")))</f>
        <v/>
      </c>
    </row>
    <row r="66" spans="1:22" s="8" customFormat="1" x14ac:dyDescent="0.3">
      <c r="A66" s="112">
        <v>52</v>
      </c>
      <c r="B66" s="113">
        <v>341811</v>
      </c>
      <c r="C66" s="114">
        <v>21343</v>
      </c>
      <c r="D66" s="116" t="s">
        <v>450</v>
      </c>
      <c r="E66" s="116" t="s">
        <v>453</v>
      </c>
      <c r="F66" s="116" t="s">
        <v>454</v>
      </c>
      <c r="G66" s="24"/>
      <c r="H66" s="3"/>
      <c r="I66" s="93">
        <f t="shared" si="8"/>
        <v>0</v>
      </c>
      <c r="J66" s="2"/>
      <c r="K66" s="3"/>
      <c r="L66" s="94">
        <f t="shared" si="2"/>
        <v>0</v>
      </c>
      <c r="M66" s="4"/>
      <c r="N66" s="94">
        <f t="shared" si="3"/>
        <v>0</v>
      </c>
      <c r="O66" s="94">
        <f t="shared" si="4"/>
        <v>0</v>
      </c>
      <c r="P66" s="2"/>
      <c r="Q66" s="3"/>
      <c r="R66" s="94">
        <f t="shared" si="5"/>
        <v>0</v>
      </c>
      <c r="S66" s="3"/>
      <c r="T66" s="94">
        <f t="shared" si="9"/>
        <v>0</v>
      </c>
      <c r="U66" s="93">
        <f t="shared" si="10"/>
        <v>0</v>
      </c>
      <c r="V66" s="5" t="str">
        <f>IF(COUNTBLANK(G66:H66)+COUNTBLANK(J66:K66)+COUNTBLANK(M66:M66)+COUNTBLANK(P66:Q66)+COUNTBLANK(S66:S66)=8,"",
IF(G66&lt;Limity!$C$5," Data gotowości zbyt wczesna lub nie uzupełniona.","")&amp;
IF(G66&gt;Limity!$D$5," Data gotowości zbyt późna lub wypełnona nieprawidłowo.","")&amp;
IF(OR(ROUND(K66,2)&lt;=0,ROUND(Q66,2)&lt;=0,ROUND(M66,2)&lt;=0,ROUND(S66,2)&lt;=0,ROUND(H66,2)&lt;=0)," Co najmniej jedna wartość nie jest większa od zera.","")&amp;
IF(K66&gt;Limity!$D$6," Abonament za Usługę TD w Wariancie A ponad limit.","")&amp;
IF(Q66&gt;Limity!$D$7," Abonament za Usługę TD w Wariancie B ponad limit.","")&amp;
IF(Q66-K66&gt;Limity!$D$8," Różnica wartości abonamentów za Usługę TD wariantów A i B ponad limit.","")&amp;
IF(M66&gt;Limity!$D$9," Abonament za zwiększenie przepustowości w Wariancie A ponad limit.","")&amp;
IF(S66&gt;Limity!$D$10," Abonament za zwiększenie przepustowości w Wariancie B ponad limit.","")&amp;
IF(J66=""," Nie wskazano PWR. ",IF(ISERROR(VLOOKUP(J66,'Listy punktów styku'!$B$11:$B$41,1,FALSE))," Nie wskazano PWR z listy.",""))&amp;
IF(P66=""," Nie wskazano FPS. ",IF(ISERROR(VLOOKUP(P66,'Listy punktów styku'!$B$44:$B$61,1,FALSE))," Nie wskazano FPS z listy.","")))</f>
        <v/>
      </c>
    </row>
    <row r="67" spans="1:22" s="8" customFormat="1" x14ac:dyDescent="0.3">
      <c r="A67" s="112">
        <v>53</v>
      </c>
      <c r="B67" s="113">
        <v>4862573</v>
      </c>
      <c r="C67" s="114">
        <v>64411</v>
      </c>
      <c r="D67" s="116" t="s">
        <v>2085</v>
      </c>
      <c r="E67" s="116" t="s">
        <v>2172</v>
      </c>
      <c r="F67" s="116">
        <v>33</v>
      </c>
      <c r="G67" s="24"/>
      <c r="H67" s="3"/>
      <c r="I67" s="93">
        <f t="shared" si="8"/>
        <v>0</v>
      </c>
      <c r="J67" s="2"/>
      <c r="K67" s="3"/>
      <c r="L67" s="94">
        <f t="shared" si="2"/>
        <v>0</v>
      </c>
      <c r="M67" s="4"/>
      <c r="N67" s="94">
        <f t="shared" si="3"/>
        <v>0</v>
      </c>
      <c r="O67" s="94">
        <f t="shared" si="4"/>
        <v>0</v>
      </c>
      <c r="P67" s="2"/>
      <c r="Q67" s="3"/>
      <c r="R67" s="94">
        <f t="shared" si="5"/>
        <v>0</v>
      </c>
      <c r="S67" s="3"/>
      <c r="T67" s="94">
        <f t="shared" si="9"/>
        <v>0</v>
      </c>
      <c r="U67" s="93">
        <f t="shared" si="10"/>
        <v>0</v>
      </c>
      <c r="V67" s="5" t="str">
        <f>IF(COUNTBLANK(G67:H67)+COUNTBLANK(J67:K67)+COUNTBLANK(M67:M67)+COUNTBLANK(P67:Q67)+COUNTBLANK(S67:S67)=8,"",
IF(G67&lt;Limity!$C$5," Data gotowości zbyt wczesna lub nie uzupełniona.","")&amp;
IF(G67&gt;Limity!$D$5," Data gotowości zbyt późna lub wypełnona nieprawidłowo.","")&amp;
IF(OR(ROUND(K67,2)&lt;=0,ROUND(Q67,2)&lt;=0,ROUND(M67,2)&lt;=0,ROUND(S67,2)&lt;=0,ROUND(H67,2)&lt;=0)," Co najmniej jedna wartość nie jest większa od zera.","")&amp;
IF(K67&gt;Limity!$D$6," Abonament za Usługę TD w Wariancie A ponad limit.","")&amp;
IF(Q67&gt;Limity!$D$7," Abonament za Usługę TD w Wariancie B ponad limit.","")&amp;
IF(Q67-K67&gt;Limity!$D$8," Różnica wartości abonamentów za Usługę TD wariantów A i B ponad limit.","")&amp;
IF(M67&gt;Limity!$D$9," Abonament za zwiększenie przepustowości w Wariancie A ponad limit.","")&amp;
IF(S67&gt;Limity!$D$10," Abonament za zwiększenie przepustowości w Wariancie B ponad limit.","")&amp;
IF(J67=""," Nie wskazano PWR. ",IF(ISERROR(VLOOKUP(J67,'Listy punktów styku'!$B$11:$B$41,1,FALSE))," Nie wskazano PWR z listy.",""))&amp;
IF(P67=""," Nie wskazano FPS. ",IF(ISERROR(VLOOKUP(P67,'Listy punktów styku'!$B$44:$B$61,1,FALSE))," Nie wskazano FPS z listy.","")))</f>
        <v/>
      </c>
    </row>
    <row r="68" spans="1:22" s="8" customFormat="1" x14ac:dyDescent="0.3">
      <c r="A68" s="112">
        <v>54</v>
      </c>
      <c r="B68" s="113">
        <v>1940417</v>
      </c>
      <c r="C68" s="114">
        <v>64411</v>
      </c>
      <c r="D68" s="116" t="s">
        <v>2085</v>
      </c>
      <c r="E68" s="116" t="s">
        <v>2154</v>
      </c>
      <c r="F68" s="116">
        <v>25</v>
      </c>
      <c r="G68" s="24"/>
      <c r="H68" s="3"/>
      <c r="I68" s="93">
        <f t="shared" si="8"/>
        <v>0</v>
      </c>
      <c r="J68" s="2"/>
      <c r="K68" s="3"/>
      <c r="L68" s="94">
        <f t="shared" si="2"/>
        <v>0</v>
      </c>
      <c r="M68" s="4"/>
      <c r="N68" s="94">
        <f t="shared" si="3"/>
        <v>0</v>
      </c>
      <c r="O68" s="94">
        <f t="shared" si="4"/>
        <v>0</v>
      </c>
      <c r="P68" s="2"/>
      <c r="Q68" s="3"/>
      <c r="R68" s="94">
        <f t="shared" si="5"/>
        <v>0</v>
      </c>
      <c r="S68" s="3"/>
      <c r="T68" s="94">
        <f t="shared" si="9"/>
        <v>0</v>
      </c>
      <c r="U68" s="93">
        <f t="shared" si="10"/>
        <v>0</v>
      </c>
      <c r="V68" s="5" t="str">
        <f>IF(COUNTBLANK(G68:H68)+COUNTBLANK(J68:K68)+COUNTBLANK(M68:M68)+COUNTBLANK(P68:Q68)+COUNTBLANK(S68:S68)=8,"",
IF(G68&lt;Limity!$C$5," Data gotowości zbyt wczesna lub nie uzupełniona.","")&amp;
IF(G68&gt;Limity!$D$5," Data gotowości zbyt późna lub wypełnona nieprawidłowo.","")&amp;
IF(OR(ROUND(K68,2)&lt;=0,ROUND(Q68,2)&lt;=0,ROUND(M68,2)&lt;=0,ROUND(S68,2)&lt;=0,ROUND(H68,2)&lt;=0)," Co najmniej jedna wartość nie jest większa od zera.","")&amp;
IF(K68&gt;Limity!$D$6," Abonament za Usługę TD w Wariancie A ponad limit.","")&amp;
IF(Q68&gt;Limity!$D$7," Abonament za Usługę TD w Wariancie B ponad limit.","")&amp;
IF(Q68-K68&gt;Limity!$D$8," Różnica wartości abonamentów za Usługę TD wariantów A i B ponad limit.","")&amp;
IF(M68&gt;Limity!$D$9," Abonament za zwiększenie przepustowości w Wariancie A ponad limit.","")&amp;
IF(S68&gt;Limity!$D$10," Abonament za zwiększenie przepustowości w Wariancie B ponad limit.","")&amp;
IF(J68=""," Nie wskazano PWR. ",IF(ISERROR(VLOOKUP(J68,'Listy punktów styku'!$B$11:$B$41,1,FALSE))," Nie wskazano PWR z listy.",""))&amp;
IF(P68=""," Nie wskazano FPS. ",IF(ISERROR(VLOOKUP(P68,'Listy punktów styku'!$B$44:$B$61,1,FALSE))," Nie wskazano FPS z listy.","")))</f>
        <v/>
      </c>
    </row>
    <row r="69" spans="1:22" s="8" customFormat="1" x14ac:dyDescent="0.3">
      <c r="A69" s="112">
        <v>55</v>
      </c>
      <c r="B69" s="113">
        <v>364127</v>
      </c>
      <c r="C69" s="114">
        <v>31963</v>
      </c>
      <c r="D69" s="116" t="s">
        <v>1696</v>
      </c>
      <c r="E69" s="116" t="s">
        <v>1697</v>
      </c>
      <c r="F69" s="116">
        <v>1</v>
      </c>
      <c r="G69" s="24"/>
      <c r="H69" s="3"/>
      <c r="I69" s="93">
        <f t="shared" si="8"/>
        <v>0</v>
      </c>
      <c r="J69" s="2"/>
      <c r="K69" s="3"/>
      <c r="L69" s="94">
        <f t="shared" si="2"/>
        <v>0</v>
      </c>
      <c r="M69" s="4"/>
      <c r="N69" s="94">
        <f t="shared" si="3"/>
        <v>0</v>
      </c>
      <c r="O69" s="94">
        <f t="shared" si="4"/>
        <v>0</v>
      </c>
      <c r="P69" s="2"/>
      <c r="Q69" s="3"/>
      <c r="R69" s="94">
        <f t="shared" si="5"/>
        <v>0</v>
      </c>
      <c r="S69" s="3"/>
      <c r="T69" s="94">
        <f t="shared" si="9"/>
        <v>0</v>
      </c>
      <c r="U69" s="93">
        <f t="shared" si="10"/>
        <v>0</v>
      </c>
      <c r="V69" s="5" t="str">
        <f>IF(COUNTBLANK(G69:H69)+COUNTBLANK(J69:K69)+COUNTBLANK(M69:M69)+COUNTBLANK(P69:Q69)+COUNTBLANK(S69:S69)=8,"",
IF(G69&lt;Limity!$C$5," Data gotowości zbyt wczesna lub nie uzupełniona.","")&amp;
IF(G69&gt;Limity!$D$5," Data gotowości zbyt późna lub wypełnona nieprawidłowo.","")&amp;
IF(OR(ROUND(K69,2)&lt;=0,ROUND(Q69,2)&lt;=0,ROUND(M69,2)&lt;=0,ROUND(S69,2)&lt;=0,ROUND(H69,2)&lt;=0)," Co najmniej jedna wartość nie jest większa od zera.","")&amp;
IF(K69&gt;Limity!$D$6," Abonament za Usługę TD w Wariancie A ponad limit.","")&amp;
IF(Q69&gt;Limity!$D$7," Abonament za Usługę TD w Wariancie B ponad limit.","")&amp;
IF(Q69-K69&gt;Limity!$D$8," Różnica wartości abonamentów za Usługę TD wariantów A i B ponad limit.","")&amp;
IF(M69&gt;Limity!$D$9," Abonament za zwiększenie przepustowości w Wariancie A ponad limit.","")&amp;
IF(S69&gt;Limity!$D$10," Abonament za zwiększenie przepustowości w Wariancie B ponad limit.","")&amp;
IF(J69=""," Nie wskazano PWR. ",IF(ISERROR(VLOOKUP(J69,'Listy punktów styku'!$B$11:$B$41,1,FALSE))," Nie wskazano PWR z listy.",""))&amp;
IF(P69=""," Nie wskazano FPS. ",IF(ISERROR(VLOOKUP(P69,'Listy punktów styku'!$B$44:$B$61,1,FALSE))," Nie wskazano FPS z listy.","")))</f>
        <v/>
      </c>
    </row>
    <row r="70" spans="1:22" s="8" customFormat="1" x14ac:dyDescent="0.3">
      <c r="A70" s="112">
        <v>56</v>
      </c>
      <c r="B70" s="113">
        <v>364910</v>
      </c>
      <c r="C70" s="114">
        <v>19245</v>
      </c>
      <c r="D70" s="116" t="s">
        <v>1704</v>
      </c>
      <c r="E70" s="116" t="s">
        <v>1049</v>
      </c>
      <c r="F70" s="116">
        <v>4</v>
      </c>
      <c r="G70" s="24"/>
      <c r="H70" s="3"/>
      <c r="I70" s="93">
        <f t="shared" si="8"/>
        <v>0</v>
      </c>
      <c r="J70" s="2"/>
      <c r="K70" s="3"/>
      <c r="L70" s="94">
        <f t="shared" si="2"/>
        <v>0</v>
      </c>
      <c r="M70" s="4"/>
      <c r="N70" s="94">
        <f t="shared" si="3"/>
        <v>0</v>
      </c>
      <c r="O70" s="94">
        <f t="shared" si="4"/>
        <v>0</v>
      </c>
      <c r="P70" s="2"/>
      <c r="Q70" s="3"/>
      <c r="R70" s="94">
        <f t="shared" si="5"/>
        <v>0</v>
      </c>
      <c r="S70" s="3"/>
      <c r="T70" s="94">
        <f t="shared" si="9"/>
        <v>0</v>
      </c>
      <c r="U70" s="93">
        <f t="shared" si="10"/>
        <v>0</v>
      </c>
      <c r="V70" s="5" t="str">
        <f>IF(COUNTBLANK(G70:H70)+COUNTBLANK(J70:K70)+COUNTBLANK(M70:M70)+COUNTBLANK(P70:Q70)+COUNTBLANK(S70:S70)=8,"",
IF(G70&lt;Limity!$C$5," Data gotowości zbyt wczesna lub nie uzupełniona.","")&amp;
IF(G70&gt;Limity!$D$5," Data gotowości zbyt późna lub wypełnona nieprawidłowo.","")&amp;
IF(OR(ROUND(K70,2)&lt;=0,ROUND(Q70,2)&lt;=0,ROUND(M70,2)&lt;=0,ROUND(S70,2)&lt;=0,ROUND(H70,2)&lt;=0)," Co najmniej jedna wartość nie jest większa od zera.","")&amp;
IF(K70&gt;Limity!$D$6," Abonament za Usługę TD w Wariancie A ponad limit.","")&amp;
IF(Q70&gt;Limity!$D$7," Abonament za Usługę TD w Wariancie B ponad limit.","")&amp;
IF(Q70-K70&gt;Limity!$D$8," Różnica wartości abonamentów za Usługę TD wariantów A i B ponad limit.","")&amp;
IF(M70&gt;Limity!$D$9," Abonament za zwiększenie przepustowości w Wariancie A ponad limit.","")&amp;
IF(S70&gt;Limity!$D$10," Abonament za zwiększenie przepustowości w Wariancie B ponad limit.","")&amp;
IF(J70=""," Nie wskazano PWR. ",IF(ISERROR(VLOOKUP(J70,'Listy punktów styku'!$B$11:$B$41,1,FALSE))," Nie wskazano PWR z listy.",""))&amp;
IF(P70=""," Nie wskazano FPS. ",IF(ISERROR(VLOOKUP(P70,'Listy punktów styku'!$B$44:$B$61,1,FALSE))," Nie wskazano FPS z listy.","")))</f>
        <v/>
      </c>
    </row>
    <row r="71" spans="1:22" s="8" customFormat="1" x14ac:dyDescent="0.3">
      <c r="A71" s="112">
        <v>57</v>
      </c>
      <c r="B71" s="113">
        <v>165541</v>
      </c>
      <c r="C71" s="114">
        <v>272568</v>
      </c>
      <c r="D71" s="116" t="s">
        <v>1496</v>
      </c>
      <c r="E71" s="116" t="s">
        <v>1499</v>
      </c>
      <c r="F71" s="116">
        <v>6</v>
      </c>
      <c r="G71" s="24"/>
      <c r="H71" s="3"/>
      <c r="I71" s="93">
        <f t="shared" si="8"/>
        <v>0</v>
      </c>
      <c r="J71" s="2"/>
      <c r="K71" s="3"/>
      <c r="L71" s="94">
        <f t="shared" si="2"/>
        <v>0</v>
      </c>
      <c r="M71" s="4"/>
      <c r="N71" s="94">
        <f t="shared" si="3"/>
        <v>0</v>
      </c>
      <c r="O71" s="94">
        <f t="shared" si="4"/>
        <v>0</v>
      </c>
      <c r="P71" s="2"/>
      <c r="Q71" s="3"/>
      <c r="R71" s="94">
        <f t="shared" si="5"/>
        <v>0</v>
      </c>
      <c r="S71" s="3"/>
      <c r="T71" s="94">
        <f t="shared" si="9"/>
        <v>0</v>
      </c>
      <c r="U71" s="93">
        <f t="shared" si="10"/>
        <v>0</v>
      </c>
      <c r="V71" s="5" t="str">
        <f>IF(COUNTBLANK(G71:H71)+COUNTBLANK(J71:K71)+COUNTBLANK(M71:M71)+COUNTBLANK(P71:Q71)+COUNTBLANK(S71:S71)=8,"",
IF(G71&lt;Limity!$C$5," Data gotowości zbyt wczesna lub nie uzupełniona.","")&amp;
IF(G71&gt;Limity!$D$5," Data gotowości zbyt późna lub wypełnona nieprawidłowo.","")&amp;
IF(OR(ROUND(K71,2)&lt;=0,ROUND(Q71,2)&lt;=0,ROUND(M71,2)&lt;=0,ROUND(S71,2)&lt;=0,ROUND(H71,2)&lt;=0)," Co najmniej jedna wartość nie jest większa od zera.","")&amp;
IF(K71&gt;Limity!$D$6," Abonament za Usługę TD w Wariancie A ponad limit.","")&amp;
IF(Q71&gt;Limity!$D$7," Abonament za Usługę TD w Wariancie B ponad limit.","")&amp;
IF(Q71-K71&gt;Limity!$D$8," Różnica wartości abonamentów za Usługę TD wariantów A i B ponad limit.","")&amp;
IF(M71&gt;Limity!$D$9," Abonament za zwiększenie przepustowości w Wariancie A ponad limit.","")&amp;
IF(S71&gt;Limity!$D$10," Abonament za zwiększenie przepustowości w Wariancie B ponad limit.","")&amp;
IF(J71=""," Nie wskazano PWR. ",IF(ISERROR(VLOOKUP(J71,'Listy punktów styku'!$B$11:$B$41,1,FALSE))," Nie wskazano PWR z listy.",""))&amp;
IF(P71=""," Nie wskazano FPS. ",IF(ISERROR(VLOOKUP(P71,'Listy punktów styku'!$B$44:$B$61,1,FALSE))," Nie wskazano FPS z listy.","")))</f>
        <v/>
      </c>
    </row>
    <row r="72" spans="1:22" s="8" customFormat="1" x14ac:dyDescent="0.3">
      <c r="A72" s="112">
        <v>58</v>
      </c>
      <c r="B72" s="113">
        <v>727574256</v>
      </c>
      <c r="C72" s="114">
        <v>104808</v>
      </c>
      <c r="D72" s="116" t="s">
        <v>2124</v>
      </c>
      <c r="E72" s="116" t="s">
        <v>2232</v>
      </c>
      <c r="F72" s="116" t="s">
        <v>2233</v>
      </c>
      <c r="G72" s="24"/>
      <c r="H72" s="3"/>
      <c r="I72" s="93">
        <f t="shared" si="8"/>
        <v>0</v>
      </c>
      <c r="J72" s="2"/>
      <c r="K72" s="3"/>
      <c r="L72" s="94">
        <f t="shared" si="2"/>
        <v>0</v>
      </c>
      <c r="M72" s="4"/>
      <c r="N72" s="94">
        <f t="shared" si="3"/>
        <v>0</v>
      </c>
      <c r="O72" s="94">
        <f t="shared" si="4"/>
        <v>0</v>
      </c>
      <c r="P72" s="2"/>
      <c r="Q72" s="3"/>
      <c r="R72" s="94">
        <f t="shared" si="5"/>
        <v>0</v>
      </c>
      <c r="S72" s="3"/>
      <c r="T72" s="94">
        <f t="shared" si="9"/>
        <v>0</v>
      </c>
      <c r="U72" s="93">
        <f t="shared" si="10"/>
        <v>0</v>
      </c>
      <c r="V72" s="5" t="str">
        <f>IF(COUNTBLANK(G72:H72)+COUNTBLANK(J72:K72)+COUNTBLANK(M72:M72)+COUNTBLANK(P72:Q72)+COUNTBLANK(S72:S72)=8,"",
IF(G72&lt;Limity!$C$5," Data gotowości zbyt wczesna lub nie uzupełniona.","")&amp;
IF(G72&gt;Limity!$D$5," Data gotowości zbyt późna lub wypełnona nieprawidłowo.","")&amp;
IF(OR(ROUND(K72,2)&lt;=0,ROUND(Q72,2)&lt;=0,ROUND(M72,2)&lt;=0,ROUND(S72,2)&lt;=0,ROUND(H72,2)&lt;=0)," Co najmniej jedna wartość nie jest większa od zera.","")&amp;
IF(K72&gt;Limity!$D$6," Abonament za Usługę TD w Wariancie A ponad limit.","")&amp;
IF(Q72&gt;Limity!$D$7," Abonament za Usługę TD w Wariancie B ponad limit.","")&amp;
IF(Q72-K72&gt;Limity!$D$8," Różnica wartości abonamentów za Usługę TD wariantów A i B ponad limit.","")&amp;
IF(M72&gt;Limity!$D$9," Abonament za zwiększenie przepustowości w Wariancie A ponad limit.","")&amp;
IF(S72&gt;Limity!$D$10," Abonament za zwiększenie przepustowości w Wariancie B ponad limit.","")&amp;
IF(J72=""," Nie wskazano PWR. ",IF(ISERROR(VLOOKUP(J72,'Listy punktów styku'!$B$11:$B$41,1,FALSE))," Nie wskazano PWR z listy.",""))&amp;
IF(P72=""," Nie wskazano FPS. ",IF(ISERROR(VLOOKUP(P72,'Listy punktów styku'!$B$44:$B$61,1,FALSE))," Nie wskazano FPS z listy.","")))</f>
        <v/>
      </c>
    </row>
    <row r="73" spans="1:22" s="8" customFormat="1" x14ac:dyDescent="0.3">
      <c r="A73" s="112">
        <v>59</v>
      </c>
      <c r="B73" s="113">
        <v>516170</v>
      </c>
      <c r="C73" s="114">
        <v>61601</v>
      </c>
      <c r="D73" s="116" t="s">
        <v>458</v>
      </c>
      <c r="E73" s="116" t="s">
        <v>100</v>
      </c>
      <c r="F73" s="116">
        <v>16</v>
      </c>
      <c r="G73" s="24"/>
      <c r="H73" s="3"/>
      <c r="I73" s="93">
        <f t="shared" si="8"/>
        <v>0</v>
      </c>
      <c r="J73" s="2"/>
      <c r="K73" s="3"/>
      <c r="L73" s="94">
        <f t="shared" si="2"/>
        <v>0</v>
      </c>
      <c r="M73" s="4"/>
      <c r="N73" s="94">
        <f t="shared" si="3"/>
        <v>0</v>
      </c>
      <c r="O73" s="94">
        <f t="shared" si="4"/>
        <v>0</v>
      </c>
      <c r="P73" s="2"/>
      <c r="Q73" s="3"/>
      <c r="R73" s="94">
        <f t="shared" si="5"/>
        <v>0</v>
      </c>
      <c r="S73" s="3"/>
      <c r="T73" s="94">
        <f t="shared" si="9"/>
        <v>0</v>
      </c>
      <c r="U73" s="93">
        <f t="shared" si="10"/>
        <v>0</v>
      </c>
      <c r="V73" s="5" t="str">
        <f>IF(COUNTBLANK(G73:H73)+COUNTBLANK(J73:K73)+COUNTBLANK(M73:M73)+COUNTBLANK(P73:Q73)+COUNTBLANK(S73:S73)=8,"",
IF(G73&lt;Limity!$C$5," Data gotowości zbyt wczesna lub nie uzupełniona.","")&amp;
IF(G73&gt;Limity!$D$5," Data gotowości zbyt późna lub wypełnona nieprawidłowo.","")&amp;
IF(OR(ROUND(K73,2)&lt;=0,ROUND(Q73,2)&lt;=0,ROUND(M73,2)&lt;=0,ROUND(S73,2)&lt;=0,ROUND(H73,2)&lt;=0)," Co najmniej jedna wartość nie jest większa od zera.","")&amp;
IF(K73&gt;Limity!$D$6," Abonament za Usługę TD w Wariancie A ponad limit.","")&amp;
IF(Q73&gt;Limity!$D$7," Abonament za Usługę TD w Wariancie B ponad limit.","")&amp;
IF(Q73-K73&gt;Limity!$D$8," Różnica wartości abonamentów za Usługę TD wariantów A i B ponad limit.","")&amp;
IF(M73&gt;Limity!$D$9," Abonament za zwiększenie przepustowości w Wariancie A ponad limit.","")&amp;
IF(S73&gt;Limity!$D$10," Abonament za zwiększenie przepustowości w Wariancie B ponad limit.","")&amp;
IF(J73=""," Nie wskazano PWR. ",IF(ISERROR(VLOOKUP(J73,'Listy punktów styku'!$B$11:$B$41,1,FALSE))," Nie wskazano PWR z listy.",""))&amp;
IF(P73=""," Nie wskazano FPS. ",IF(ISERROR(VLOOKUP(P73,'Listy punktów styku'!$B$44:$B$61,1,FALSE))," Nie wskazano FPS z listy.","")))</f>
        <v/>
      </c>
    </row>
    <row r="74" spans="1:22" s="8" customFormat="1" x14ac:dyDescent="0.3">
      <c r="A74" s="112">
        <v>60</v>
      </c>
      <c r="B74" s="113">
        <v>517410</v>
      </c>
      <c r="C74" s="114">
        <v>61902</v>
      </c>
      <c r="D74" s="116" t="s">
        <v>460</v>
      </c>
      <c r="E74" s="116" t="s">
        <v>100</v>
      </c>
      <c r="F74" s="116">
        <v>33</v>
      </c>
      <c r="G74" s="24"/>
      <c r="H74" s="3"/>
      <c r="I74" s="93">
        <f t="shared" si="8"/>
        <v>0</v>
      </c>
      <c r="J74" s="2"/>
      <c r="K74" s="3"/>
      <c r="L74" s="94">
        <f t="shared" si="2"/>
        <v>0</v>
      </c>
      <c r="M74" s="4"/>
      <c r="N74" s="94">
        <f t="shared" si="3"/>
        <v>0</v>
      </c>
      <c r="O74" s="94">
        <f t="shared" si="4"/>
        <v>0</v>
      </c>
      <c r="P74" s="2"/>
      <c r="Q74" s="3"/>
      <c r="R74" s="94">
        <f t="shared" si="5"/>
        <v>0</v>
      </c>
      <c r="S74" s="3"/>
      <c r="T74" s="94">
        <f t="shared" si="9"/>
        <v>0</v>
      </c>
      <c r="U74" s="93">
        <f t="shared" si="10"/>
        <v>0</v>
      </c>
      <c r="V74" s="5" t="str">
        <f>IF(COUNTBLANK(G74:H74)+COUNTBLANK(J74:K74)+COUNTBLANK(M74:M74)+COUNTBLANK(P74:Q74)+COUNTBLANK(S74:S74)=8,"",
IF(G74&lt;Limity!$C$5," Data gotowości zbyt wczesna lub nie uzupełniona.","")&amp;
IF(G74&gt;Limity!$D$5," Data gotowości zbyt późna lub wypełnona nieprawidłowo.","")&amp;
IF(OR(ROUND(K74,2)&lt;=0,ROUND(Q74,2)&lt;=0,ROUND(M74,2)&lt;=0,ROUND(S74,2)&lt;=0,ROUND(H74,2)&lt;=0)," Co najmniej jedna wartość nie jest większa od zera.","")&amp;
IF(K74&gt;Limity!$D$6," Abonament za Usługę TD w Wariancie A ponad limit.","")&amp;
IF(Q74&gt;Limity!$D$7," Abonament za Usługę TD w Wariancie B ponad limit.","")&amp;
IF(Q74-K74&gt;Limity!$D$8," Różnica wartości abonamentów za Usługę TD wariantów A i B ponad limit.","")&amp;
IF(M74&gt;Limity!$D$9," Abonament za zwiększenie przepustowości w Wariancie A ponad limit.","")&amp;
IF(S74&gt;Limity!$D$10," Abonament za zwiększenie przepustowości w Wariancie B ponad limit.","")&amp;
IF(J74=""," Nie wskazano PWR. ",IF(ISERROR(VLOOKUP(J74,'Listy punktów styku'!$B$11:$B$41,1,FALSE))," Nie wskazano PWR z listy.",""))&amp;
IF(P74=""," Nie wskazano FPS. ",IF(ISERROR(VLOOKUP(P74,'Listy punktów styku'!$B$44:$B$61,1,FALSE))," Nie wskazano FPS z listy.","")))</f>
        <v/>
      </c>
    </row>
    <row r="75" spans="1:22" s="8" customFormat="1" x14ac:dyDescent="0.3">
      <c r="A75" s="112">
        <v>61</v>
      </c>
      <c r="B75" s="113">
        <v>529924</v>
      </c>
      <c r="C75" s="114">
        <v>18758</v>
      </c>
      <c r="D75" s="116" t="s">
        <v>467</v>
      </c>
      <c r="E75" s="116" t="s">
        <v>100</v>
      </c>
      <c r="F75" s="116" t="s">
        <v>468</v>
      </c>
      <c r="G75" s="24"/>
      <c r="H75" s="3"/>
      <c r="I75" s="93">
        <f t="shared" si="8"/>
        <v>0</v>
      </c>
      <c r="J75" s="2"/>
      <c r="K75" s="3"/>
      <c r="L75" s="94">
        <f t="shared" si="2"/>
        <v>0</v>
      </c>
      <c r="M75" s="4"/>
      <c r="N75" s="94">
        <f t="shared" si="3"/>
        <v>0</v>
      </c>
      <c r="O75" s="94">
        <f t="shared" si="4"/>
        <v>0</v>
      </c>
      <c r="P75" s="2"/>
      <c r="Q75" s="3"/>
      <c r="R75" s="94">
        <f t="shared" si="5"/>
        <v>0</v>
      </c>
      <c r="S75" s="3"/>
      <c r="T75" s="94">
        <f t="shared" si="9"/>
        <v>0</v>
      </c>
      <c r="U75" s="93">
        <f t="shared" si="10"/>
        <v>0</v>
      </c>
      <c r="V75" s="5" t="str">
        <f>IF(COUNTBLANK(G75:H75)+COUNTBLANK(J75:K75)+COUNTBLANK(M75:M75)+COUNTBLANK(P75:Q75)+COUNTBLANK(S75:S75)=8,"",
IF(G75&lt;Limity!$C$5," Data gotowości zbyt wczesna lub nie uzupełniona.","")&amp;
IF(G75&gt;Limity!$D$5," Data gotowości zbyt późna lub wypełnona nieprawidłowo.","")&amp;
IF(OR(ROUND(K75,2)&lt;=0,ROUND(Q75,2)&lt;=0,ROUND(M75,2)&lt;=0,ROUND(S75,2)&lt;=0,ROUND(H75,2)&lt;=0)," Co najmniej jedna wartość nie jest większa od zera.","")&amp;
IF(K75&gt;Limity!$D$6," Abonament za Usługę TD w Wariancie A ponad limit.","")&amp;
IF(Q75&gt;Limity!$D$7," Abonament za Usługę TD w Wariancie B ponad limit.","")&amp;
IF(Q75-K75&gt;Limity!$D$8," Różnica wartości abonamentów za Usługę TD wariantów A i B ponad limit.","")&amp;
IF(M75&gt;Limity!$D$9," Abonament za zwiększenie przepustowości w Wariancie A ponad limit.","")&amp;
IF(S75&gt;Limity!$D$10," Abonament za zwiększenie przepustowości w Wariancie B ponad limit.","")&amp;
IF(J75=""," Nie wskazano PWR. ",IF(ISERROR(VLOOKUP(J75,'Listy punktów styku'!$B$11:$B$41,1,FALSE))," Nie wskazano PWR z listy.",""))&amp;
IF(P75=""," Nie wskazano FPS. ",IF(ISERROR(VLOOKUP(P75,'Listy punktów styku'!$B$44:$B$61,1,FALSE))," Nie wskazano FPS z listy.","")))</f>
        <v/>
      </c>
    </row>
    <row r="76" spans="1:22" s="8" customFormat="1" x14ac:dyDescent="0.3">
      <c r="A76" s="112">
        <v>62</v>
      </c>
      <c r="B76" s="113">
        <v>529334</v>
      </c>
      <c r="C76" s="114">
        <v>20774</v>
      </c>
      <c r="D76" s="116" t="s">
        <v>464</v>
      </c>
      <c r="E76" s="116" t="s">
        <v>100</v>
      </c>
      <c r="F76" s="116" t="s">
        <v>465</v>
      </c>
      <c r="G76" s="24"/>
      <c r="H76" s="3"/>
      <c r="I76" s="93">
        <f t="shared" si="8"/>
        <v>0</v>
      </c>
      <c r="J76" s="2"/>
      <c r="K76" s="3"/>
      <c r="L76" s="94">
        <f t="shared" si="2"/>
        <v>0</v>
      </c>
      <c r="M76" s="4"/>
      <c r="N76" s="94">
        <f t="shared" si="3"/>
        <v>0</v>
      </c>
      <c r="O76" s="94">
        <f t="shared" si="4"/>
        <v>0</v>
      </c>
      <c r="P76" s="2"/>
      <c r="Q76" s="3"/>
      <c r="R76" s="94">
        <f t="shared" si="5"/>
        <v>0</v>
      </c>
      <c r="S76" s="3"/>
      <c r="T76" s="94">
        <f t="shared" si="9"/>
        <v>0</v>
      </c>
      <c r="U76" s="93">
        <f t="shared" si="10"/>
        <v>0</v>
      </c>
      <c r="V76" s="5" t="str">
        <f>IF(COUNTBLANK(G76:H76)+COUNTBLANK(J76:K76)+COUNTBLANK(M76:M76)+COUNTBLANK(P76:Q76)+COUNTBLANK(S76:S76)=8,"",
IF(G76&lt;Limity!$C$5," Data gotowości zbyt wczesna lub nie uzupełniona.","")&amp;
IF(G76&gt;Limity!$D$5," Data gotowości zbyt późna lub wypełnona nieprawidłowo.","")&amp;
IF(OR(ROUND(K76,2)&lt;=0,ROUND(Q76,2)&lt;=0,ROUND(M76,2)&lt;=0,ROUND(S76,2)&lt;=0,ROUND(H76,2)&lt;=0)," Co najmniej jedna wartość nie jest większa od zera.","")&amp;
IF(K76&gt;Limity!$D$6," Abonament za Usługę TD w Wariancie A ponad limit.","")&amp;
IF(Q76&gt;Limity!$D$7," Abonament za Usługę TD w Wariancie B ponad limit.","")&amp;
IF(Q76-K76&gt;Limity!$D$8," Różnica wartości abonamentów za Usługę TD wariantów A i B ponad limit.","")&amp;
IF(M76&gt;Limity!$D$9," Abonament za zwiększenie przepustowości w Wariancie A ponad limit.","")&amp;
IF(S76&gt;Limity!$D$10," Abonament za zwiększenie przepustowości w Wariancie B ponad limit.","")&amp;
IF(J76=""," Nie wskazano PWR. ",IF(ISERROR(VLOOKUP(J76,'Listy punktów styku'!$B$11:$B$41,1,FALSE))," Nie wskazano PWR z listy.",""))&amp;
IF(P76=""," Nie wskazano FPS. ",IF(ISERROR(VLOOKUP(P76,'Listy punktów styku'!$B$44:$B$61,1,FALSE))," Nie wskazano FPS z listy.","")))</f>
        <v/>
      </c>
    </row>
    <row r="77" spans="1:22" s="8" customFormat="1" x14ac:dyDescent="0.3">
      <c r="A77" s="112">
        <v>63</v>
      </c>
      <c r="B77" s="113">
        <v>3071443</v>
      </c>
      <c r="C77" s="114">
        <v>123854</v>
      </c>
      <c r="D77" s="116" t="s">
        <v>2057</v>
      </c>
      <c r="E77" s="116" t="s">
        <v>2158</v>
      </c>
      <c r="F77" s="116" t="s">
        <v>2159</v>
      </c>
      <c r="G77" s="24"/>
      <c r="H77" s="3"/>
      <c r="I77" s="93">
        <f t="shared" si="8"/>
        <v>0</v>
      </c>
      <c r="J77" s="2"/>
      <c r="K77" s="3"/>
      <c r="L77" s="94">
        <f t="shared" si="2"/>
        <v>0</v>
      </c>
      <c r="M77" s="4"/>
      <c r="N77" s="94">
        <f t="shared" si="3"/>
        <v>0</v>
      </c>
      <c r="O77" s="94">
        <f t="shared" si="4"/>
        <v>0</v>
      </c>
      <c r="P77" s="2"/>
      <c r="Q77" s="3"/>
      <c r="R77" s="94">
        <f t="shared" si="5"/>
        <v>0</v>
      </c>
      <c r="S77" s="3"/>
      <c r="T77" s="94">
        <f t="shared" si="9"/>
        <v>0</v>
      </c>
      <c r="U77" s="93">
        <f t="shared" si="10"/>
        <v>0</v>
      </c>
      <c r="V77" s="5" t="str">
        <f>IF(COUNTBLANK(G77:H77)+COUNTBLANK(J77:K77)+COUNTBLANK(M77:M77)+COUNTBLANK(P77:Q77)+COUNTBLANK(S77:S77)=8,"",
IF(G77&lt;Limity!$C$5," Data gotowości zbyt wczesna lub nie uzupełniona.","")&amp;
IF(G77&gt;Limity!$D$5," Data gotowości zbyt późna lub wypełnona nieprawidłowo.","")&amp;
IF(OR(ROUND(K77,2)&lt;=0,ROUND(Q77,2)&lt;=0,ROUND(M77,2)&lt;=0,ROUND(S77,2)&lt;=0,ROUND(H77,2)&lt;=0)," Co najmniej jedna wartość nie jest większa od zera.","")&amp;
IF(K77&gt;Limity!$D$6," Abonament za Usługę TD w Wariancie A ponad limit.","")&amp;
IF(Q77&gt;Limity!$D$7," Abonament za Usługę TD w Wariancie B ponad limit.","")&amp;
IF(Q77-K77&gt;Limity!$D$8," Różnica wartości abonamentów za Usługę TD wariantów A i B ponad limit.","")&amp;
IF(M77&gt;Limity!$D$9," Abonament za zwiększenie przepustowości w Wariancie A ponad limit.","")&amp;
IF(S77&gt;Limity!$D$10," Abonament za zwiększenie przepustowości w Wariancie B ponad limit.","")&amp;
IF(J77=""," Nie wskazano PWR. ",IF(ISERROR(VLOOKUP(J77,'Listy punktów styku'!$B$11:$B$41,1,FALSE))," Nie wskazano PWR z listy.",""))&amp;
IF(P77=""," Nie wskazano FPS. ",IF(ISERROR(VLOOKUP(P77,'Listy punktów styku'!$B$44:$B$61,1,FALSE))," Nie wskazano FPS z listy.","")))</f>
        <v/>
      </c>
    </row>
    <row r="78" spans="1:22" s="8" customFormat="1" x14ac:dyDescent="0.3">
      <c r="A78" s="112">
        <v>64</v>
      </c>
      <c r="B78" s="113">
        <v>533119</v>
      </c>
      <c r="C78" s="114">
        <v>5098</v>
      </c>
      <c r="D78" s="116" t="s">
        <v>472</v>
      </c>
      <c r="E78" s="116" t="s">
        <v>475</v>
      </c>
      <c r="F78" s="116">
        <v>35</v>
      </c>
      <c r="G78" s="24"/>
      <c r="H78" s="3"/>
      <c r="I78" s="93">
        <f t="shared" si="8"/>
        <v>0</v>
      </c>
      <c r="J78" s="2"/>
      <c r="K78" s="3"/>
      <c r="L78" s="94">
        <f t="shared" ref="L78:L141" si="11">ROUND(K78*(1+$C$10),2)</f>
        <v>0</v>
      </c>
      <c r="M78" s="4"/>
      <c r="N78" s="94">
        <f t="shared" ref="N78:N141" si="12">ROUND(M78*(1+$C$10),2)</f>
        <v>0</v>
      </c>
      <c r="O78" s="94">
        <f t="shared" ref="O78:O141" si="13">60*ROUND(K78*(1+$C$10),2)</f>
        <v>0</v>
      </c>
      <c r="P78" s="2"/>
      <c r="Q78" s="3"/>
      <c r="R78" s="94">
        <f t="shared" ref="R78:R141" si="14">ROUND(Q78*(1+$C$10),2)</f>
        <v>0</v>
      </c>
      <c r="S78" s="3"/>
      <c r="T78" s="94">
        <f t="shared" si="9"/>
        <v>0</v>
      </c>
      <c r="U78" s="93">
        <f t="shared" si="10"/>
        <v>0</v>
      </c>
      <c r="V78" s="5" t="str">
        <f>IF(COUNTBLANK(G78:H78)+COUNTBLANK(J78:K78)+COUNTBLANK(M78:M78)+COUNTBLANK(P78:Q78)+COUNTBLANK(S78:S78)=8,"",
IF(G78&lt;Limity!$C$5," Data gotowości zbyt wczesna lub nie uzupełniona.","")&amp;
IF(G78&gt;Limity!$D$5," Data gotowości zbyt późna lub wypełnona nieprawidłowo.","")&amp;
IF(OR(ROUND(K78,2)&lt;=0,ROUND(Q78,2)&lt;=0,ROUND(M78,2)&lt;=0,ROUND(S78,2)&lt;=0,ROUND(H78,2)&lt;=0)," Co najmniej jedna wartość nie jest większa od zera.","")&amp;
IF(K78&gt;Limity!$D$6," Abonament za Usługę TD w Wariancie A ponad limit.","")&amp;
IF(Q78&gt;Limity!$D$7," Abonament za Usługę TD w Wariancie B ponad limit.","")&amp;
IF(Q78-K78&gt;Limity!$D$8," Różnica wartości abonamentów za Usługę TD wariantów A i B ponad limit.","")&amp;
IF(M78&gt;Limity!$D$9," Abonament za zwiększenie przepustowości w Wariancie A ponad limit.","")&amp;
IF(S78&gt;Limity!$D$10," Abonament za zwiększenie przepustowości w Wariancie B ponad limit.","")&amp;
IF(J78=""," Nie wskazano PWR. ",IF(ISERROR(VLOOKUP(J78,'Listy punktów styku'!$B$11:$B$41,1,FALSE))," Nie wskazano PWR z listy.",""))&amp;
IF(P78=""," Nie wskazano FPS. ",IF(ISERROR(VLOOKUP(P78,'Listy punktów styku'!$B$44:$B$61,1,FALSE))," Nie wskazano FPS z listy.","")))</f>
        <v/>
      </c>
    </row>
    <row r="79" spans="1:22" s="8" customFormat="1" x14ac:dyDescent="0.3">
      <c r="A79" s="112">
        <v>65</v>
      </c>
      <c r="B79" s="113">
        <v>88342809</v>
      </c>
      <c r="C79" s="114">
        <v>274704</v>
      </c>
      <c r="D79" s="116" t="s">
        <v>2079</v>
      </c>
      <c r="E79" s="116" t="s">
        <v>2306</v>
      </c>
      <c r="F79" s="116" t="s">
        <v>2223</v>
      </c>
      <c r="G79" s="24"/>
      <c r="H79" s="3"/>
      <c r="I79" s="93">
        <f t="shared" ref="I79:I142" si="15">ROUND(H79*(1+$C$10),2)</f>
        <v>0</v>
      </c>
      <c r="J79" s="2"/>
      <c r="K79" s="3"/>
      <c r="L79" s="94">
        <f t="shared" si="11"/>
        <v>0</v>
      </c>
      <c r="M79" s="4"/>
      <c r="N79" s="94">
        <f t="shared" si="12"/>
        <v>0</v>
      </c>
      <c r="O79" s="94">
        <f t="shared" si="13"/>
        <v>0</v>
      </c>
      <c r="P79" s="2"/>
      <c r="Q79" s="3"/>
      <c r="R79" s="94">
        <f t="shared" si="14"/>
        <v>0</v>
      </c>
      <c r="S79" s="3"/>
      <c r="T79" s="94">
        <f t="shared" ref="T79:T142" si="16">ROUND(S79*(1+$C$10),2)</f>
        <v>0</v>
      </c>
      <c r="U79" s="93">
        <f t="shared" ref="U79:U142" si="17">60*ROUND(Q79*(1+$C$10),2)</f>
        <v>0</v>
      </c>
      <c r="V79" s="5" t="str">
        <f>IF(COUNTBLANK(G79:H79)+COUNTBLANK(J79:K79)+COUNTBLANK(M79:M79)+COUNTBLANK(P79:Q79)+COUNTBLANK(S79:S79)=8,"",
IF(G79&lt;Limity!$C$5," Data gotowości zbyt wczesna lub nie uzupełniona.","")&amp;
IF(G79&gt;Limity!$D$5," Data gotowości zbyt późna lub wypełnona nieprawidłowo.","")&amp;
IF(OR(ROUND(K79,2)&lt;=0,ROUND(Q79,2)&lt;=0,ROUND(M79,2)&lt;=0,ROUND(S79,2)&lt;=0,ROUND(H79,2)&lt;=0)," Co najmniej jedna wartość nie jest większa od zera.","")&amp;
IF(K79&gt;Limity!$D$6," Abonament za Usługę TD w Wariancie A ponad limit.","")&amp;
IF(Q79&gt;Limity!$D$7," Abonament za Usługę TD w Wariancie B ponad limit.","")&amp;
IF(Q79-K79&gt;Limity!$D$8," Różnica wartości abonamentów za Usługę TD wariantów A i B ponad limit.","")&amp;
IF(M79&gt;Limity!$D$9," Abonament za zwiększenie przepustowości w Wariancie A ponad limit.","")&amp;
IF(S79&gt;Limity!$D$10," Abonament za zwiększenie przepustowości w Wariancie B ponad limit.","")&amp;
IF(J79=""," Nie wskazano PWR. ",IF(ISERROR(VLOOKUP(J79,'Listy punktów styku'!$B$11:$B$41,1,FALSE))," Nie wskazano PWR z listy.",""))&amp;
IF(P79=""," Nie wskazano FPS. ",IF(ISERROR(VLOOKUP(P79,'Listy punktów styku'!$B$44:$B$61,1,FALSE))," Nie wskazano FPS z listy.","")))</f>
        <v/>
      </c>
    </row>
    <row r="80" spans="1:22" s="8" customFormat="1" x14ac:dyDescent="0.3">
      <c r="A80" s="112">
        <v>66</v>
      </c>
      <c r="B80" s="113">
        <v>559662</v>
      </c>
      <c r="C80" s="114">
        <v>122771</v>
      </c>
      <c r="D80" s="116" t="s">
        <v>211</v>
      </c>
      <c r="E80" s="116" t="s">
        <v>214</v>
      </c>
      <c r="F80" s="116">
        <v>9</v>
      </c>
      <c r="G80" s="24"/>
      <c r="H80" s="3"/>
      <c r="I80" s="93">
        <f t="shared" si="15"/>
        <v>0</v>
      </c>
      <c r="J80" s="2"/>
      <c r="K80" s="3"/>
      <c r="L80" s="94">
        <f t="shared" si="11"/>
        <v>0</v>
      </c>
      <c r="M80" s="4"/>
      <c r="N80" s="94">
        <f t="shared" si="12"/>
        <v>0</v>
      </c>
      <c r="O80" s="94">
        <f t="shared" si="13"/>
        <v>0</v>
      </c>
      <c r="P80" s="2"/>
      <c r="Q80" s="3"/>
      <c r="R80" s="94">
        <f t="shared" si="14"/>
        <v>0</v>
      </c>
      <c r="S80" s="3"/>
      <c r="T80" s="94">
        <f t="shared" si="16"/>
        <v>0</v>
      </c>
      <c r="U80" s="93">
        <f t="shared" si="17"/>
        <v>0</v>
      </c>
      <c r="V80" s="5" t="str">
        <f>IF(COUNTBLANK(G80:H80)+COUNTBLANK(J80:K80)+COUNTBLANK(M80:M80)+COUNTBLANK(P80:Q80)+COUNTBLANK(S80:S80)=8,"",
IF(G80&lt;Limity!$C$5," Data gotowości zbyt wczesna lub nie uzupełniona.","")&amp;
IF(G80&gt;Limity!$D$5," Data gotowości zbyt późna lub wypełnona nieprawidłowo.","")&amp;
IF(OR(ROUND(K80,2)&lt;=0,ROUND(Q80,2)&lt;=0,ROUND(M80,2)&lt;=0,ROUND(S80,2)&lt;=0,ROUND(H80,2)&lt;=0)," Co najmniej jedna wartość nie jest większa od zera.","")&amp;
IF(K80&gt;Limity!$D$6," Abonament za Usługę TD w Wariancie A ponad limit.","")&amp;
IF(Q80&gt;Limity!$D$7," Abonament za Usługę TD w Wariancie B ponad limit.","")&amp;
IF(Q80-K80&gt;Limity!$D$8," Różnica wartości abonamentów za Usługę TD wariantów A i B ponad limit.","")&amp;
IF(M80&gt;Limity!$D$9," Abonament za zwiększenie przepustowości w Wariancie A ponad limit.","")&amp;
IF(S80&gt;Limity!$D$10," Abonament za zwiększenie przepustowości w Wariancie B ponad limit.","")&amp;
IF(J80=""," Nie wskazano PWR. ",IF(ISERROR(VLOOKUP(J80,'Listy punktów styku'!$B$11:$B$41,1,FALSE))," Nie wskazano PWR z listy.",""))&amp;
IF(P80=""," Nie wskazano FPS. ",IF(ISERROR(VLOOKUP(P80,'Listy punktów styku'!$B$44:$B$61,1,FALSE))," Nie wskazano FPS z listy.","")))</f>
        <v/>
      </c>
    </row>
    <row r="81" spans="1:22" s="8" customFormat="1" x14ac:dyDescent="0.3">
      <c r="A81" s="112">
        <v>67</v>
      </c>
      <c r="B81" s="113">
        <v>570698</v>
      </c>
      <c r="C81" s="114">
        <v>133573</v>
      </c>
      <c r="D81" s="116" t="s">
        <v>478</v>
      </c>
      <c r="E81" s="116" t="s">
        <v>100</v>
      </c>
      <c r="F81" s="116">
        <v>12</v>
      </c>
      <c r="G81" s="24"/>
      <c r="H81" s="3"/>
      <c r="I81" s="93">
        <f t="shared" si="15"/>
        <v>0</v>
      </c>
      <c r="J81" s="2"/>
      <c r="K81" s="3"/>
      <c r="L81" s="94">
        <f t="shared" si="11"/>
        <v>0</v>
      </c>
      <c r="M81" s="4"/>
      <c r="N81" s="94">
        <f t="shared" si="12"/>
        <v>0</v>
      </c>
      <c r="O81" s="94">
        <f t="shared" si="13"/>
        <v>0</v>
      </c>
      <c r="P81" s="2"/>
      <c r="Q81" s="3"/>
      <c r="R81" s="94">
        <f t="shared" si="14"/>
        <v>0</v>
      </c>
      <c r="S81" s="3"/>
      <c r="T81" s="94">
        <f t="shared" si="16"/>
        <v>0</v>
      </c>
      <c r="U81" s="93">
        <f t="shared" si="17"/>
        <v>0</v>
      </c>
      <c r="V81" s="5" t="str">
        <f>IF(COUNTBLANK(G81:H81)+COUNTBLANK(J81:K81)+COUNTBLANK(M81:M81)+COUNTBLANK(P81:Q81)+COUNTBLANK(S81:S81)=8,"",
IF(G81&lt;Limity!$C$5," Data gotowości zbyt wczesna lub nie uzupełniona.","")&amp;
IF(G81&gt;Limity!$D$5," Data gotowości zbyt późna lub wypełnona nieprawidłowo.","")&amp;
IF(OR(ROUND(K81,2)&lt;=0,ROUND(Q81,2)&lt;=0,ROUND(M81,2)&lt;=0,ROUND(S81,2)&lt;=0,ROUND(H81,2)&lt;=0)," Co najmniej jedna wartość nie jest większa od zera.","")&amp;
IF(K81&gt;Limity!$D$6," Abonament za Usługę TD w Wariancie A ponad limit.","")&amp;
IF(Q81&gt;Limity!$D$7," Abonament za Usługę TD w Wariancie B ponad limit.","")&amp;
IF(Q81-K81&gt;Limity!$D$8," Różnica wartości abonamentów za Usługę TD wariantów A i B ponad limit.","")&amp;
IF(M81&gt;Limity!$D$9," Abonament za zwiększenie przepustowości w Wariancie A ponad limit.","")&amp;
IF(S81&gt;Limity!$D$10," Abonament za zwiększenie przepustowości w Wariancie B ponad limit.","")&amp;
IF(J81=""," Nie wskazano PWR. ",IF(ISERROR(VLOOKUP(J81,'Listy punktów styku'!$B$11:$B$41,1,FALSE))," Nie wskazano PWR z listy.",""))&amp;
IF(P81=""," Nie wskazano FPS. ",IF(ISERROR(VLOOKUP(P81,'Listy punktów styku'!$B$44:$B$61,1,FALSE))," Nie wskazano FPS z listy.","")))</f>
        <v/>
      </c>
    </row>
    <row r="82" spans="1:22" s="8" customFormat="1" x14ac:dyDescent="0.3">
      <c r="A82" s="112">
        <v>68</v>
      </c>
      <c r="B82" s="113">
        <v>584526</v>
      </c>
      <c r="C82" s="114">
        <v>8626</v>
      </c>
      <c r="D82" s="116" t="s">
        <v>1688</v>
      </c>
      <c r="E82" s="116" t="s">
        <v>100</v>
      </c>
      <c r="F82" s="116">
        <v>78</v>
      </c>
      <c r="G82" s="24"/>
      <c r="H82" s="3"/>
      <c r="I82" s="93">
        <f t="shared" si="15"/>
        <v>0</v>
      </c>
      <c r="J82" s="2"/>
      <c r="K82" s="3"/>
      <c r="L82" s="94">
        <f t="shared" si="11"/>
        <v>0</v>
      </c>
      <c r="M82" s="4"/>
      <c r="N82" s="94">
        <f t="shared" si="12"/>
        <v>0</v>
      </c>
      <c r="O82" s="94">
        <f t="shared" si="13"/>
        <v>0</v>
      </c>
      <c r="P82" s="2"/>
      <c r="Q82" s="3"/>
      <c r="R82" s="94">
        <f t="shared" si="14"/>
        <v>0</v>
      </c>
      <c r="S82" s="3"/>
      <c r="T82" s="94">
        <f t="shared" si="16"/>
        <v>0</v>
      </c>
      <c r="U82" s="93">
        <f t="shared" si="17"/>
        <v>0</v>
      </c>
      <c r="V82" s="5" t="str">
        <f>IF(COUNTBLANK(G82:H82)+COUNTBLANK(J82:K82)+COUNTBLANK(M82:M82)+COUNTBLANK(P82:Q82)+COUNTBLANK(S82:S82)=8,"",
IF(G82&lt;Limity!$C$5," Data gotowości zbyt wczesna lub nie uzupełniona.","")&amp;
IF(G82&gt;Limity!$D$5," Data gotowości zbyt późna lub wypełnona nieprawidłowo.","")&amp;
IF(OR(ROUND(K82,2)&lt;=0,ROUND(Q82,2)&lt;=0,ROUND(M82,2)&lt;=0,ROUND(S82,2)&lt;=0,ROUND(H82,2)&lt;=0)," Co najmniej jedna wartość nie jest większa od zera.","")&amp;
IF(K82&gt;Limity!$D$6," Abonament za Usługę TD w Wariancie A ponad limit.","")&amp;
IF(Q82&gt;Limity!$D$7," Abonament za Usługę TD w Wariancie B ponad limit.","")&amp;
IF(Q82-K82&gt;Limity!$D$8," Różnica wartości abonamentów za Usługę TD wariantów A i B ponad limit.","")&amp;
IF(M82&gt;Limity!$D$9," Abonament za zwiększenie przepustowości w Wariancie A ponad limit.","")&amp;
IF(S82&gt;Limity!$D$10," Abonament za zwiększenie przepustowości w Wariancie B ponad limit.","")&amp;
IF(J82=""," Nie wskazano PWR. ",IF(ISERROR(VLOOKUP(J82,'Listy punktów styku'!$B$11:$B$41,1,FALSE))," Nie wskazano PWR z listy.",""))&amp;
IF(P82=""," Nie wskazano FPS. ",IF(ISERROR(VLOOKUP(P82,'Listy punktów styku'!$B$44:$B$61,1,FALSE))," Nie wskazano FPS z listy.","")))</f>
        <v/>
      </c>
    </row>
    <row r="83" spans="1:22" s="8" customFormat="1" x14ac:dyDescent="0.3">
      <c r="A83" s="112">
        <v>69</v>
      </c>
      <c r="B83" s="113">
        <v>596861</v>
      </c>
      <c r="C83" s="114">
        <v>10179</v>
      </c>
      <c r="D83" s="116" t="s">
        <v>348</v>
      </c>
      <c r="E83" s="116" t="s">
        <v>109</v>
      </c>
      <c r="F83" s="116">
        <v>15</v>
      </c>
      <c r="G83" s="24"/>
      <c r="H83" s="3"/>
      <c r="I83" s="93">
        <f t="shared" si="15"/>
        <v>0</v>
      </c>
      <c r="J83" s="2"/>
      <c r="K83" s="3"/>
      <c r="L83" s="94">
        <f t="shared" si="11"/>
        <v>0</v>
      </c>
      <c r="M83" s="4"/>
      <c r="N83" s="94">
        <f t="shared" si="12"/>
        <v>0</v>
      </c>
      <c r="O83" s="94">
        <f t="shared" si="13"/>
        <v>0</v>
      </c>
      <c r="P83" s="2"/>
      <c r="Q83" s="3"/>
      <c r="R83" s="94">
        <f t="shared" si="14"/>
        <v>0</v>
      </c>
      <c r="S83" s="3"/>
      <c r="T83" s="94">
        <f t="shared" si="16"/>
        <v>0</v>
      </c>
      <c r="U83" s="93">
        <f t="shared" si="17"/>
        <v>0</v>
      </c>
      <c r="V83" s="5" t="str">
        <f>IF(COUNTBLANK(G83:H83)+COUNTBLANK(J83:K83)+COUNTBLANK(M83:M83)+COUNTBLANK(P83:Q83)+COUNTBLANK(S83:S83)=8,"",
IF(G83&lt;Limity!$C$5," Data gotowości zbyt wczesna lub nie uzupełniona.","")&amp;
IF(G83&gt;Limity!$D$5," Data gotowości zbyt późna lub wypełnona nieprawidłowo.","")&amp;
IF(OR(ROUND(K83,2)&lt;=0,ROUND(Q83,2)&lt;=0,ROUND(M83,2)&lt;=0,ROUND(S83,2)&lt;=0,ROUND(H83,2)&lt;=0)," Co najmniej jedna wartość nie jest większa od zera.","")&amp;
IF(K83&gt;Limity!$D$6," Abonament za Usługę TD w Wariancie A ponad limit.","")&amp;
IF(Q83&gt;Limity!$D$7," Abonament za Usługę TD w Wariancie B ponad limit.","")&amp;
IF(Q83-K83&gt;Limity!$D$8," Różnica wartości abonamentów za Usługę TD wariantów A i B ponad limit.","")&amp;
IF(M83&gt;Limity!$D$9," Abonament za zwiększenie przepustowości w Wariancie A ponad limit.","")&amp;
IF(S83&gt;Limity!$D$10," Abonament za zwiększenie przepustowości w Wariancie B ponad limit.","")&amp;
IF(J83=""," Nie wskazano PWR. ",IF(ISERROR(VLOOKUP(J83,'Listy punktów styku'!$B$11:$B$41,1,FALSE))," Nie wskazano PWR z listy.",""))&amp;
IF(P83=""," Nie wskazano FPS. ",IF(ISERROR(VLOOKUP(P83,'Listy punktów styku'!$B$44:$B$61,1,FALSE))," Nie wskazano FPS z listy.","")))</f>
        <v/>
      </c>
    </row>
    <row r="84" spans="1:22" s="8" customFormat="1" x14ac:dyDescent="0.3">
      <c r="A84" s="112">
        <v>70</v>
      </c>
      <c r="B84" s="113">
        <v>597151</v>
      </c>
      <c r="C84" s="114">
        <v>3944</v>
      </c>
      <c r="D84" s="116" t="s">
        <v>1632</v>
      </c>
      <c r="E84" s="116" t="s">
        <v>100</v>
      </c>
      <c r="F84" s="116">
        <v>38</v>
      </c>
      <c r="G84" s="24"/>
      <c r="H84" s="3"/>
      <c r="I84" s="93">
        <f t="shared" si="15"/>
        <v>0</v>
      </c>
      <c r="J84" s="2"/>
      <c r="K84" s="3"/>
      <c r="L84" s="94">
        <f t="shared" si="11"/>
        <v>0</v>
      </c>
      <c r="M84" s="4"/>
      <c r="N84" s="94">
        <f t="shared" si="12"/>
        <v>0</v>
      </c>
      <c r="O84" s="94">
        <f t="shared" si="13"/>
        <v>0</v>
      </c>
      <c r="P84" s="2"/>
      <c r="Q84" s="3"/>
      <c r="R84" s="94">
        <f t="shared" si="14"/>
        <v>0</v>
      </c>
      <c r="S84" s="3"/>
      <c r="T84" s="94">
        <f t="shared" si="16"/>
        <v>0</v>
      </c>
      <c r="U84" s="93">
        <f t="shared" si="17"/>
        <v>0</v>
      </c>
      <c r="V84" s="5" t="str">
        <f>IF(COUNTBLANK(G84:H84)+COUNTBLANK(J84:K84)+COUNTBLANK(M84:M84)+COUNTBLANK(P84:Q84)+COUNTBLANK(S84:S84)=8,"",
IF(G84&lt;Limity!$C$5," Data gotowości zbyt wczesna lub nie uzupełniona.","")&amp;
IF(G84&gt;Limity!$D$5," Data gotowości zbyt późna lub wypełnona nieprawidłowo.","")&amp;
IF(OR(ROUND(K84,2)&lt;=0,ROUND(Q84,2)&lt;=0,ROUND(M84,2)&lt;=0,ROUND(S84,2)&lt;=0,ROUND(H84,2)&lt;=0)," Co najmniej jedna wartość nie jest większa od zera.","")&amp;
IF(K84&gt;Limity!$D$6," Abonament za Usługę TD w Wariancie A ponad limit.","")&amp;
IF(Q84&gt;Limity!$D$7," Abonament za Usługę TD w Wariancie B ponad limit.","")&amp;
IF(Q84-K84&gt;Limity!$D$8," Różnica wartości abonamentów za Usługę TD wariantów A i B ponad limit.","")&amp;
IF(M84&gt;Limity!$D$9," Abonament za zwiększenie przepustowości w Wariancie A ponad limit.","")&amp;
IF(S84&gt;Limity!$D$10," Abonament za zwiększenie przepustowości w Wariancie B ponad limit.","")&amp;
IF(J84=""," Nie wskazano PWR. ",IF(ISERROR(VLOOKUP(J84,'Listy punktów styku'!$B$11:$B$41,1,FALSE))," Nie wskazano PWR z listy.",""))&amp;
IF(P84=""," Nie wskazano FPS. ",IF(ISERROR(VLOOKUP(P84,'Listy punktów styku'!$B$44:$B$61,1,FALSE))," Nie wskazano FPS z listy.","")))</f>
        <v/>
      </c>
    </row>
    <row r="85" spans="1:22" s="8" customFormat="1" x14ac:dyDescent="0.3">
      <c r="A85" s="112">
        <v>71</v>
      </c>
      <c r="B85" s="113">
        <v>40967936</v>
      </c>
      <c r="C85" s="114" t="s">
        <v>1833</v>
      </c>
      <c r="D85" s="116" t="s">
        <v>483</v>
      </c>
      <c r="E85" s="116" t="s">
        <v>99</v>
      </c>
      <c r="F85" s="116">
        <v>1</v>
      </c>
      <c r="G85" s="24"/>
      <c r="H85" s="3"/>
      <c r="I85" s="93">
        <f t="shared" si="15"/>
        <v>0</v>
      </c>
      <c r="J85" s="2"/>
      <c r="K85" s="3"/>
      <c r="L85" s="94">
        <f t="shared" si="11"/>
        <v>0</v>
      </c>
      <c r="M85" s="4"/>
      <c r="N85" s="94">
        <f t="shared" si="12"/>
        <v>0</v>
      </c>
      <c r="O85" s="94">
        <f t="shared" si="13"/>
        <v>0</v>
      </c>
      <c r="P85" s="2"/>
      <c r="Q85" s="3"/>
      <c r="R85" s="94">
        <f t="shared" si="14"/>
        <v>0</v>
      </c>
      <c r="S85" s="3"/>
      <c r="T85" s="94">
        <f t="shared" si="16"/>
        <v>0</v>
      </c>
      <c r="U85" s="93">
        <f t="shared" si="17"/>
        <v>0</v>
      </c>
      <c r="V85" s="5" t="str">
        <f>IF(COUNTBLANK(G85:H85)+COUNTBLANK(J85:K85)+COUNTBLANK(M85:M85)+COUNTBLANK(P85:Q85)+COUNTBLANK(S85:S85)=8,"",
IF(G85&lt;Limity!$C$5," Data gotowości zbyt wczesna lub nie uzupełniona.","")&amp;
IF(G85&gt;Limity!$D$5," Data gotowości zbyt późna lub wypełnona nieprawidłowo.","")&amp;
IF(OR(ROUND(K85,2)&lt;=0,ROUND(Q85,2)&lt;=0,ROUND(M85,2)&lt;=0,ROUND(S85,2)&lt;=0,ROUND(H85,2)&lt;=0)," Co najmniej jedna wartość nie jest większa od zera.","")&amp;
IF(K85&gt;Limity!$D$6," Abonament za Usługę TD w Wariancie A ponad limit.","")&amp;
IF(Q85&gt;Limity!$D$7," Abonament za Usługę TD w Wariancie B ponad limit.","")&amp;
IF(Q85-K85&gt;Limity!$D$8," Różnica wartości abonamentów za Usługę TD wariantów A i B ponad limit.","")&amp;
IF(M85&gt;Limity!$D$9," Abonament za zwiększenie przepustowości w Wariancie A ponad limit.","")&amp;
IF(S85&gt;Limity!$D$10," Abonament za zwiększenie przepustowości w Wariancie B ponad limit.","")&amp;
IF(J85=""," Nie wskazano PWR. ",IF(ISERROR(VLOOKUP(J85,'Listy punktów styku'!$B$11:$B$41,1,FALSE))," Nie wskazano PWR z listy.",""))&amp;
IF(P85=""," Nie wskazano FPS. ",IF(ISERROR(VLOOKUP(P85,'Listy punktów styku'!$B$44:$B$61,1,FALSE))," Nie wskazano FPS z listy.","")))</f>
        <v/>
      </c>
    </row>
    <row r="86" spans="1:22" s="8" customFormat="1" x14ac:dyDescent="0.3">
      <c r="A86" s="112">
        <v>72</v>
      </c>
      <c r="B86" s="113">
        <v>603403</v>
      </c>
      <c r="C86" s="114">
        <v>23426</v>
      </c>
      <c r="D86" s="116" t="s">
        <v>487</v>
      </c>
      <c r="E86" s="116" t="s">
        <v>100</v>
      </c>
      <c r="F86" s="116">
        <v>29</v>
      </c>
      <c r="G86" s="24"/>
      <c r="H86" s="3"/>
      <c r="I86" s="93">
        <f t="shared" si="15"/>
        <v>0</v>
      </c>
      <c r="J86" s="2"/>
      <c r="K86" s="3"/>
      <c r="L86" s="94">
        <f t="shared" si="11"/>
        <v>0</v>
      </c>
      <c r="M86" s="4"/>
      <c r="N86" s="94">
        <f t="shared" si="12"/>
        <v>0</v>
      </c>
      <c r="O86" s="94">
        <f t="shared" si="13"/>
        <v>0</v>
      </c>
      <c r="P86" s="2"/>
      <c r="Q86" s="3"/>
      <c r="R86" s="94">
        <f t="shared" si="14"/>
        <v>0</v>
      </c>
      <c r="S86" s="3"/>
      <c r="T86" s="94">
        <f t="shared" si="16"/>
        <v>0</v>
      </c>
      <c r="U86" s="93">
        <f t="shared" si="17"/>
        <v>0</v>
      </c>
      <c r="V86" s="5" t="str">
        <f>IF(COUNTBLANK(G86:H86)+COUNTBLANK(J86:K86)+COUNTBLANK(M86:M86)+COUNTBLANK(P86:Q86)+COUNTBLANK(S86:S86)=8,"",
IF(G86&lt;Limity!$C$5," Data gotowości zbyt wczesna lub nie uzupełniona.","")&amp;
IF(G86&gt;Limity!$D$5," Data gotowości zbyt późna lub wypełnona nieprawidłowo.","")&amp;
IF(OR(ROUND(K86,2)&lt;=0,ROUND(Q86,2)&lt;=0,ROUND(M86,2)&lt;=0,ROUND(S86,2)&lt;=0,ROUND(H86,2)&lt;=0)," Co najmniej jedna wartość nie jest większa od zera.","")&amp;
IF(K86&gt;Limity!$D$6," Abonament za Usługę TD w Wariancie A ponad limit.","")&amp;
IF(Q86&gt;Limity!$D$7," Abonament za Usługę TD w Wariancie B ponad limit.","")&amp;
IF(Q86-K86&gt;Limity!$D$8," Różnica wartości abonamentów za Usługę TD wariantów A i B ponad limit.","")&amp;
IF(M86&gt;Limity!$D$9," Abonament za zwiększenie przepustowości w Wariancie A ponad limit.","")&amp;
IF(S86&gt;Limity!$D$10," Abonament za zwiększenie przepustowości w Wariancie B ponad limit.","")&amp;
IF(J86=""," Nie wskazano PWR. ",IF(ISERROR(VLOOKUP(J86,'Listy punktów styku'!$B$11:$B$41,1,FALSE))," Nie wskazano PWR z listy.",""))&amp;
IF(P86=""," Nie wskazano FPS. ",IF(ISERROR(VLOOKUP(P86,'Listy punktów styku'!$B$44:$B$61,1,FALSE))," Nie wskazano FPS z listy.","")))</f>
        <v/>
      </c>
    </row>
    <row r="87" spans="1:22" s="8" customFormat="1" x14ac:dyDescent="0.3">
      <c r="A87" s="112">
        <v>73</v>
      </c>
      <c r="B87" s="113">
        <v>601659</v>
      </c>
      <c r="C87" s="114">
        <v>24111</v>
      </c>
      <c r="D87" s="116" t="s">
        <v>485</v>
      </c>
      <c r="E87" s="116" t="s">
        <v>100</v>
      </c>
      <c r="F87" s="116">
        <v>45</v>
      </c>
      <c r="G87" s="24"/>
      <c r="H87" s="3"/>
      <c r="I87" s="93">
        <f t="shared" si="15"/>
        <v>0</v>
      </c>
      <c r="J87" s="2"/>
      <c r="K87" s="3"/>
      <c r="L87" s="94">
        <f t="shared" si="11"/>
        <v>0</v>
      </c>
      <c r="M87" s="4"/>
      <c r="N87" s="94">
        <f t="shared" si="12"/>
        <v>0</v>
      </c>
      <c r="O87" s="94">
        <f t="shared" si="13"/>
        <v>0</v>
      </c>
      <c r="P87" s="2"/>
      <c r="Q87" s="3"/>
      <c r="R87" s="94">
        <f t="shared" si="14"/>
        <v>0</v>
      </c>
      <c r="S87" s="3"/>
      <c r="T87" s="94">
        <f t="shared" si="16"/>
        <v>0</v>
      </c>
      <c r="U87" s="93">
        <f t="shared" si="17"/>
        <v>0</v>
      </c>
      <c r="V87" s="5" t="str">
        <f>IF(COUNTBLANK(G87:H87)+COUNTBLANK(J87:K87)+COUNTBLANK(M87:M87)+COUNTBLANK(P87:Q87)+COUNTBLANK(S87:S87)=8,"",
IF(G87&lt;Limity!$C$5," Data gotowości zbyt wczesna lub nie uzupełniona.","")&amp;
IF(G87&gt;Limity!$D$5," Data gotowości zbyt późna lub wypełnona nieprawidłowo.","")&amp;
IF(OR(ROUND(K87,2)&lt;=0,ROUND(Q87,2)&lt;=0,ROUND(M87,2)&lt;=0,ROUND(S87,2)&lt;=0,ROUND(H87,2)&lt;=0)," Co najmniej jedna wartość nie jest większa od zera.","")&amp;
IF(K87&gt;Limity!$D$6," Abonament za Usługę TD w Wariancie A ponad limit.","")&amp;
IF(Q87&gt;Limity!$D$7," Abonament za Usługę TD w Wariancie B ponad limit.","")&amp;
IF(Q87-K87&gt;Limity!$D$8," Różnica wartości abonamentów za Usługę TD wariantów A i B ponad limit.","")&amp;
IF(M87&gt;Limity!$D$9," Abonament za zwiększenie przepustowości w Wariancie A ponad limit.","")&amp;
IF(S87&gt;Limity!$D$10," Abonament za zwiększenie przepustowości w Wariancie B ponad limit.","")&amp;
IF(J87=""," Nie wskazano PWR. ",IF(ISERROR(VLOOKUP(J87,'Listy punktów styku'!$B$11:$B$41,1,FALSE))," Nie wskazano PWR z listy.",""))&amp;
IF(P87=""," Nie wskazano FPS. ",IF(ISERROR(VLOOKUP(P87,'Listy punktów styku'!$B$44:$B$61,1,FALSE))," Nie wskazano FPS z listy.","")))</f>
        <v/>
      </c>
    </row>
    <row r="88" spans="1:22" s="8" customFormat="1" x14ac:dyDescent="0.3">
      <c r="A88" s="112">
        <v>74</v>
      </c>
      <c r="B88" s="113">
        <v>603909</v>
      </c>
      <c r="C88" s="114" t="s">
        <v>488</v>
      </c>
      <c r="D88" s="116" t="s">
        <v>490</v>
      </c>
      <c r="E88" s="116" t="s">
        <v>133</v>
      </c>
      <c r="F88" s="116">
        <v>15</v>
      </c>
      <c r="G88" s="24"/>
      <c r="H88" s="3"/>
      <c r="I88" s="93">
        <f t="shared" si="15"/>
        <v>0</v>
      </c>
      <c r="J88" s="2"/>
      <c r="K88" s="3"/>
      <c r="L88" s="94">
        <f t="shared" si="11"/>
        <v>0</v>
      </c>
      <c r="M88" s="4"/>
      <c r="N88" s="94">
        <f t="shared" si="12"/>
        <v>0</v>
      </c>
      <c r="O88" s="94">
        <f t="shared" si="13"/>
        <v>0</v>
      </c>
      <c r="P88" s="2"/>
      <c r="Q88" s="3"/>
      <c r="R88" s="94">
        <f t="shared" si="14"/>
        <v>0</v>
      </c>
      <c r="S88" s="3"/>
      <c r="T88" s="94">
        <f t="shared" si="16"/>
        <v>0</v>
      </c>
      <c r="U88" s="93">
        <f t="shared" si="17"/>
        <v>0</v>
      </c>
      <c r="V88" s="5" t="str">
        <f>IF(COUNTBLANK(G88:H88)+COUNTBLANK(J88:K88)+COUNTBLANK(M88:M88)+COUNTBLANK(P88:Q88)+COUNTBLANK(S88:S88)=8,"",
IF(G88&lt;Limity!$C$5," Data gotowości zbyt wczesna lub nie uzupełniona.","")&amp;
IF(G88&gt;Limity!$D$5," Data gotowości zbyt późna lub wypełnona nieprawidłowo.","")&amp;
IF(OR(ROUND(K88,2)&lt;=0,ROUND(Q88,2)&lt;=0,ROUND(M88,2)&lt;=0,ROUND(S88,2)&lt;=0,ROUND(H88,2)&lt;=0)," Co najmniej jedna wartość nie jest większa od zera.","")&amp;
IF(K88&gt;Limity!$D$6," Abonament za Usługę TD w Wariancie A ponad limit.","")&amp;
IF(Q88&gt;Limity!$D$7," Abonament za Usługę TD w Wariancie B ponad limit.","")&amp;
IF(Q88-K88&gt;Limity!$D$8," Różnica wartości abonamentów za Usługę TD wariantów A i B ponad limit.","")&amp;
IF(M88&gt;Limity!$D$9," Abonament za zwiększenie przepustowości w Wariancie A ponad limit.","")&amp;
IF(S88&gt;Limity!$D$10," Abonament za zwiększenie przepustowości w Wariancie B ponad limit.","")&amp;
IF(J88=""," Nie wskazano PWR. ",IF(ISERROR(VLOOKUP(J88,'Listy punktów styku'!$B$11:$B$41,1,FALSE))," Nie wskazano PWR z listy.",""))&amp;
IF(P88=""," Nie wskazano FPS. ",IF(ISERROR(VLOOKUP(P88,'Listy punktów styku'!$B$44:$B$61,1,FALSE))," Nie wskazano FPS z listy.","")))</f>
        <v/>
      </c>
    </row>
    <row r="89" spans="1:22" s="8" customFormat="1" x14ac:dyDescent="0.3">
      <c r="A89" s="112">
        <v>75</v>
      </c>
      <c r="B89" s="113">
        <v>693364243</v>
      </c>
      <c r="C89" s="114">
        <v>263026</v>
      </c>
      <c r="D89" s="116" t="s">
        <v>490</v>
      </c>
      <c r="E89" s="116" t="s">
        <v>493</v>
      </c>
      <c r="F89" s="116">
        <v>2</v>
      </c>
      <c r="G89" s="24"/>
      <c r="H89" s="3"/>
      <c r="I89" s="93">
        <f t="shared" si="15"/>
        <v>0</v>
      </c>
      <c r="J89" s="2"/>
      <c r="K89" s="3"/>
      <c r="L89" s="94">
        <f t="shared" si="11"/>
        <v>0</v>
      </c>
      <c r="M89" s="4"/>
      <c r="N89" s="94">
        <f t="shared" si="12"/>
        <v>0</v>
      </c>
      <c r="O89" s="94">
        <f t="shared" si="13"/>
        <v>0</v>
      </c>
      <c r="P89" s="2"/>
      <c r="Q89" s="3"/>
      <c r="R89" s="94">
        <f t="shared" si="14"/>
        <v>0</v>
      </c>
      <c r="S89" s="3"/>
      <c r="T89" s="94">
        <f t="shared" si="16"/>
        <v>0</v>
      </c>
      <c r="U89" s="93">
        <f t="shared" si="17"/>
        <v>0</v>
      </c>
      <c r="V89" s="5" t="str">
        <f>IF(COUNTBLANK(G89:H89)+COUNTBLANK(J89:K89)+COUNTBLANK(M89:M89)+COUNTBLANK(P89:Q89)+COUNTBLANK(S89:S89)=8,"",
IF(G89&lt;Limity!$C$5," Data gotowości zbyt wczesna lub nie uzupełniona.","")&amp;
IF(G89&gt;Limity!$D$5," Data gotowości zbyt późna lub wypełnona nieprawidłowo.","")&amp;
IF(OR(ROUND(K89,2)&lt;=0,ROUND(Q89,2)&lt;=0,ROUND(M89,2)&lt;=0,ROUND(S89,2)&lt;=0,ROUND(H89,2)&lt;=0)," Co najmniej jedna wartość nie jest większa od zera.","")&amp;
IF(K89&gt;Limity!$D$6," Abonament za Usługę TD w Wariancie A ponad limit.","")&amp;
IF(Q89&gt;Limity!$D$7," Abonament za Usługę TD w Wariancie B ponad limit.","")&amp;
IF(Q89-K89&gt;Limity!$D$8," Różnica wartości abonamentów za Usługę TD wariantów A i B ponad limit.","")&amp;
IF(M89&gt;Limity!$D$9," Abonament za zwiększenie przepustowości w Wariancie A ponad limit.","")&amp;
IF(S89&gt;Limity!$D$10," Abonament za zwiększenie przepustowości w Wariancie B ponad limit.","")&amp;
IF(J89=""," Nie wskazano PWR. ",IF(ISERROR(VLOOKUP(J89,'Listy punktów styku'!$B$11:$B$41,1,FALSE))," Nie wskazano PWR z listy.",""))&amp;
IF(P89=""," Nie wskazano FPS. ",IF(ISERROR(VLOOKUP(P89,'Listy punktów styku'!$B$44:$B$61,1,FALSE))," Nie wskazano FPS z listy.","")))</f>
        <v/>
      </c>
    </row>
    <row r="90" spans="1:22" s="8" customFormat="1" x14ac:dyDescent="0.3">
      <c r="A90" s="112">
        <v>76</v>
      </c>
      <c r="B90" s="113">
        <v>9581904</v>
      </c>
      <c r="C90" s="114">
        <v>263026</v>
      </c>
      <c r="D90" s="116" t="s">
        <v>490</v>
      </c>
      <c r="E90" s="116" t="s">
        <v>2189</v>
      </c>
      <c r="F90" s="116" t="s">
        <v>347</v>
      </c>
      <c r="G90" s="24"/>
      <c r="H90" s="3"/>
      <c r="I90" s="93">
        <f t="shared" si="15"/>
        <v>0</v>
      </c>
      <c r="J90" s="2"/>
      <c r="K90" s="3"/>
      <c r="L90" s="94">
        <f t="shared" si="11"/>
        <v>0</v>
      </c>
      <c r="M90" s="4"/>
      <c r="N90" s="94">
        <f t="shared" si="12"/>
        <v>0</v>
      </c>
      <c r="O90" s="94">
        <f t="shared" si="13"/>
        <v>0</v>
      </c>
      <c r="P90" s="2"/>
      <c r="Q90" s="3"/>
      <c r="R90" s="94">
        <f t="shared" si="14"/>
        <v>0</v>
      </c>
      <c r="S90" s="3"/>
      <c r="T90" s="94">
        <f t="shared" si="16"/>
        <v>0</v>
      </c>
      <c r="U90" s="93">
        <f t="shared" si="17"/>
        <v>0</v>
      </c>
      <c r="V90" s="5" t="str">
        <f>IF(COUNTBLANK(G90:H90)+COUNTBLANK(J90:K90)+COUNTBLANK(M90:M90)+COUNTBLANK(P90:Q90)+COUNTBLANK(S90:S90)=8,"",
IF(G90&lt;Limity!$C$5," Data gotowości zbyt wczesna lub nie uzupełniona.","")&amp;
IF(G90&gt;Limity!$D$5," Data gotowości zbyt późna lub wypełnona nieprawidłowo.","")&amp;
IF(OR(ROUND(K90,2)&lt;=0,ROUND(Q90,2)&lt;=0,ROUND(M90,2)&lt;=0,ROUND(S90,2)&lt;=0,ROUND(H90,2)&lt;=0)," Co najmniej jedna wartość nie jest większa od zera.","")&amp;
IF(K90&gt;Limity!$D$6," Abonament za Usługę TD w Wariancie A ponad limit.","")&amp;
IF(Q90&gt;Limity!$D$7," Abonament za Usługę TD w Wariancie B ponad limit.","")&amp;
IF(Q90-K90&gt;Limity!$D$8," Różnica wartości abonamentów za Usługę TD wariantów A i B ponad limit.","")&amp;
IF(M90&gt;Limity!$D$9," Abonament za zwiększenie przepustowości w Wariancie A ponad limit.","")&amp;
IF(S90&gt;Limity!$D$10," Abonament za zwiększenie przepustowości w Wariancie B ponad limit.","")&amp;
IF(J90=""," Nie wskazano PWR. ",IF(ISERROR(VLOOKUP(J90,'Listy punktów styku'!$B$11:$B$41,1,FALSE))," Nie wskazano PWR z listy.",""))&amp;
IF(P90=""," Nie wskazano FPS. ",IF(ISERROR(VLOOKUP(P90,'Listy punktów styku'!$B$44:$B$61,1,FALSE))," Nie wskazano FPS z listy.","")))</f>
        <v/>
      </c>
    </row>
    <row r="91" spans="1:22" s="8" customFormat="1" x14ac:dyDescent="0.3">
      <c r="A91" s="112">
        <v>77</v>
      </c>
      <c r="B91" s="113">
        <v>85248233</v>
      </c>
      <c r="C91" s="114">
        <v>109704</v>
      </c>
      <c r="D91" s="116" t="s">
        <v>113</v>
      </c>
      <c r="E91" s="116" t="s">
        <v>2222</v>
      </c>
      <c r="F91" s="116" t="s">
        <v>2148</v>
      </c>
      <c r="G91" s="24"/>
      <c r="H91" s="3"/>
      <c r="I91" s="93">
        <f t="shared" si="15"/>
        <v>0</v>
      </c>
      <c r="J91" s="2"/>
      <c r="K91" s="3"/>
      <c r="L91" s="94">
        <f t="shared" si="11"/>
        <v>0</v>
      </c>
      <c r="M91" s="4"/>
      <c r="N91" s="94">
        <f t="shared" si="12"/>
        <v>0</v>
      </c>
      <c r="O91" s="94">
        <f t="shared" si="13"/>
        <v>0</v>
      </c>
      <c r="P91" s="2"/>
      <c r="Q91" s="3"/>
      <c r="R91" s="94">
        <f t="shared" si="14"/>
        <v>0</v>
      </c>
      <c r="S91" s="3"/>
      <c r="T91" s="94">
        <f t="shared" si="16"/>
        <v>0</v>
      </c>
      <c r="U91" s="93">
        <f t="shared" si="17"/>
        <v>0</v>
      </c>
      <c r="V91" s="5" t="str">
        <f>IF(COUNTBLANK(G91:H91)+COUNTBLANK(J91:K91)+COUNTBLANK(M91:M91)+COUNTBLANK(P91:Q91)+COUNTBLANK(S91:S91)=8,"",
IF(G91&lt;Limity!$C$5," Data gotowości zbyt wczesna lub nie uzupełniona.","")&amp;
IF(G91&gt;Limity!$D$5," Data gotowości zbyt późna lub wypełnona nieprawidłowo.","")&amp;
IF(OR(ROUND(K91,2)&lt;=0,ROUND(Q91,2)&lt;=0,ROUND(M91,2)&lt;=0,ROUND(S91,2)&lt;=0,ROUND(H91,2)&lt;=0)," Co najmniej jedna wartość nie jest większa od zera.","")&amp;
IF(K91&gt;Limity!$D$6," Abonament za Usługę TD w Wariancie A ponad limit.","")&amp;
IF(Q91&gt;Limity!$D$7," Abonament za Usługę TD w Wariancie B ponad limit.","")&amp;
IF(Q91-K91&gt;Limity!$D$8," Różnica wartości abonamentów za Usługę TD wariantów A i B ponad limit.","")&amp;
IF(M91&gt;Limity!$D$9," Abonament za zwiększenie przepustowości w Wariancie A ponad limit.","")&amp;
IF(S91&gt;Limity!$D$10," Abonament za zwiększenie przepustowości w Wariancie B ponad limit.","")&amp;
IF(J91=""," Nie wskazano PWR. ",IF(ISERROR(VLOOKUP(J91,'Listy punktów styku'!$B$11:$B$41,1,FALSE))," Nie wskazano PWR z listy.",""))&amp;
IF(P91=""," Nie wskazano FPS. ",IF(ISERROR(VLOOKUP(P91,'Listy punktów styku'!$B$44:$B$61,1,FALSE))," Nie wskazano FPS z listy.","")))</f>
        <v/>
      </c>
    </row>
    <row r="92" spans="1:22" s="8" customFormat="1" x14ac:dyDescent="0.3">
      <c r="A92" s="112">
        <v>78</v>
      </c>
      <c r="B92" s="113">
        <v>607360</v>
      </c>
      <c r="C92" s="114">
        <v>70052</v>
      </c>
      <c r="D92" s="116" t="s">
        <v>500</v>
      </c>
      <c r="E92" s="116" t="s">
        <v>100</v>
      </c>
      <c r="F92" s="116">
        <v>16</v>
      </c>
      <c r="G92" s="24"/>
      <c r="H92" s="3"/>
      <c r="I92" s="93">
        <f t="shared" si="15"/>
        <v>0</v>
      </c>
      <c r="J92" s="2"/>
      <c r="K92" s="3"/>
      <c r="L92" s="94">
        <f t="shared" si="11"/>
        <v>0</v>
      </c>
      <c r="M92" s="4"/>
      <c r="N92" s="94">
        <f t="shared" si="12"/>
        <v>0</v>
      </c>
      <c r="O92" s="94">
        <f t="shared" si="13"/>
        <v>0</v>
      </c>
      <c r="P92" s="2"/>
      <c r="Q92" s="3"/>
      <c r="R92" s="94">
        <f t="shared" si="14"/>
        <v>0</v>
      </c>
      <c r="S92" s="3"/>
      <c r="T92" s="94">
        <f t="shared" si="16"/>
        <v>0</v>
      </c>
      <c r="U92" s="93">
        <f t="shared" si="17"/>
        <v>0</v>
      </c>
      <c r="V92" s="5" t="str">
        <f>IF(COUNTBLANK(G92:H92)+COUNTBLANK(J92:K92)+COUNTBLANK(M92:M92)+COUNTBLANK(P92:Q92)+COUNTBLANK(S92:S92)=8,"",
IF(G92&lt;Limity!$C$5," Data gotowości zbyt wczesna lub nie uzupełniona.","")&amp;
IF(G92&gt;Limity!$D$5," Data gotowości zbyt późna lub wypełnona nieprawidłowo.","")&amp;
IF(OR(ROUND(K92,2)&lt;=0,ROUND(Q92,2)&lt;=0,ROUND(M92,2)&lt;=0,ROUND(S92,2)&lt;=0,ROUND(H92,2)&lt;=0)," Co najmniej jedna wartość nie jest większa od zera.","")&amp;
IF(K92&gt;Limity!$D$6," Abonament za Usługę TD w Wariancie A ponad limit.","")&amp;
IF(Q92&gt;Limity!$D$7," Abonament za Usługę TD w Wariancie B ponad limit.","")&amp;
IF(Q92-K92&gt;Limity!$D$8," Różnica wartości abonamentów za Usługę TD wariantów A i B ponad limit.","")&amp;
IF(M92&gt;Limity!$D$9," Abonament za zwiększenie przepustowości w Wariancie A ponad limit.","")&amp;
IF(S92&gt;Limity!$D$10," Abonament za zwiększenie przepustowości w Wariancie B ponad limit.","")&amp;
IF(J92=""," Nie wskazano PWR. ",IF(ISERROR(VLOOKUP(J92,'Listy punktów styku'!$B$11:$B$41,1,FALSE))," Nie wskazano PWR z listy.",""))&amp;
IF(P92=""," Nie wskazano FPS. ",IF(ISERROR(VLOOKUP(P92,'Listy punktów styku'!$B$44:$B$61,1,FALSE))," Nie wskazano FPS z listy.","")))</f>
        <v/>
      </c>
    </row>
    <row r="93" spans="1:22" s="8" customFormat="1" x14ac:dyDescent="0.3">
      <c r="A93" s="112">
        <v>79</v>
      </c>
      <c r="B93" s="113">
        <v>606735</v>
      </c>
      <c r="C93" s="114">
        <v>69880</v>
      </c>
      <c r="D93" s="116" t="s">
        <v>498</v>
      </c>
      <c r="E93" s="116" t="s">
        <v>100</v>
      </c>
      <c r="F93" s="116">
        <v>22</v>
      </c>
      <c r="G93" s="24"/>
      <c r="H93" s="3"/>
      <c r="I93" s="93">
        <f t="shared" si="15"/>
        <v>0</v>
      </c>
      <c r="J93" s="2"/>
      <c r="K93" s="3"/>
      <c r="L93" s="94">
        <f t="shared" si="11"/>
        <v>0</v>
      </c>
      <c r="M93" s="4"/>
      <c r="N93" s="94">
        <f t="shared" si="12"/>
        <v>0</v>
      </c>
      <c r="O93" s="94">
        <f t="shared" si="13"/>
        <v>0</v>
      </c>
      <c r="P93" s="2"/>
      <c r="Q93" s="3"/>
      <c r="R93" s="94">
        <f t="shared" si="14"/>
        <v>0</v>
      </c>
      <c r="S93" s="3"/>
      <c r="T93" s="94">
        <f t="shared" si="16"/>
        <v>0</v>
      </c>
      <c r="U93" s="93">
        <f t="shared" si="17"/>
        <v>0</v>
      </c>
      <c r="V93" s="5" t="str">
        <f>IF(COUNTBLANK(G93:H93)+COUNTBLANK(J93:K93)+COUNTBLANK(M93:M93)+COUNTBLANK(P93:Q93)+COUNTBLANK(S93:S93)=8,"",
IF(G93&lt;Limity!$C$5," Data gotowości zbyt wczesna lub nie uzupełniona.","")&amp;
IF(G93&gt;Limity!$D$5," Data gotowości zbyt późna lub wypełnona nieprawidłowo.","")&amp;
IF(OR(ROUND(K93,2)&lt;=0,ROUND(Q93,2)&lt;=0,ROUND(M93,2)&lt;=0,ROUND(S93,2)&lt;=0,ROUND(H93,2)&lt;=0)," Co najmniej jedna wartość nie jest większa od zera.","")&amp;
IF(K93&gt;Limity!$D$6," Abonament za Usługę TD w Wariancie A ponad limit.","")&amp;
IF(Q93&gt;Limity!$D$7," Abonament za Usługę TD w Wariancie B ponad limit.","")&amp;
IF(Q93-K93&gt;Limity!$D$8," Różnica wartości abonamentów za Usługę TD wariantów A i B ponad limit.","")&amp;
IF(M93&gt;Limity!$D$9," Abonament za zwiększenie przepustowości w Wariancie A ponad limit.","")&amp;
IF(S93&gt;Limity!$D$10," Abonament za zwiększenie przepustowości w Wariancie B ponad limit.","")&amp;
IF(J93=""," Nie wskazano PWR. ",IF(ISERROR(VLOOKUP(J93,'Listy punktów styku'!$B$11:$B$41,1,FALSE))," Nie wskazano PWR z listy.",""))&amp;
IF(P93=""," Nie wskazano FPS. ",IF(ISERROR(VLOOKUP(P93,'Listy punktów styku'!$B$44:$B$61,1,FALSE))," Nie wskazano FPS z listy.","")))</f>
        <v/>
      </c>
    </row>
    <row r="94" spans="1:22" s="8" customFormat="1" x14ac:dyDescent="0.3">
      <c r="A94" s="112">
        <v>80</v>
      </c>
      <c r="B94" s="113">
        <v>606672</v>
      </c>
      <c r="C94" s="114">
        <v>69880</v>
      </c>
      <c r="D94" s="116" t="s">
        <v>496</v>
      </c>
      <c r="E94" s="116" t="s">
        <v>100</v>
      </c>
      <c r="F94" s="116">
        <v>27</v>
      </c>
      <c r="G94" s="24"/>
      <c r="H94" s="3"/>
      <c r="I94" s="93">
        <f t="shared" si="15"/>
        <v>0</v>
      </c>
      <c r="J94" s="2"/>
      <c r="K94" s="3"/>
      <c r="L94" s="94">
        <f t="shared" si="11"/>
        <v>0</v>
      </c>
      <c r="M94" s="4"/>
      <c r="N94" s="94">
        <f t="shared" si="12"/>
        <v>0</v>
      </c>
      <c r="O94" s="94">
        <f t="shared" si="13"/>
        <v>0</v>
      </c>
      <c r="P94" s="2"/>
      <c r="Q94" s="3"/>
      <c r="R94" s="94">
        <f t="shared" si="14"/>
        <v>0</v>
      </c>
      <c r="S94" s="3"/>
      <c r="T94" s="94">
        <f t="shared" si="16"/>
        <v>0</v>
      </c>
      <c r="U94" s="93">
        <f t="shared" si="17"/>
        <v>0</v>
      </c>
      <c r="V94" s="5" t="str">
        <f>IF(COUNTBLANK(G94:H94)+COUNTBLANK(J94:K94)+COUNTBLANK(M94:M94)+COUNTBLANK(P94:Q94)+COUNTBLANK(S94:S94)=8,"",
IF(G94&lt;Limity!$C$5," Data gotowości zbyt wczesna lub nie uzupełniona.","")&amp;
IF(G94&gt;Limity!$D$5," Data gotowości zbyt późna lub wypełnona nieprawidłowo.","")&amp;
IF(OR(ROUND(K94,2)&lt;=0,ROUND(Q94,2)&lt;=0,ROUND(M94,2)&lt;=0,ROUND(S94,2)&lt;=0,ROUND(H94,2)&lt;=0)," Co najmniej jedna wartość nie jest większa od zera.","")&amp;
IF(K94&gt;Limity!$D$6," Abonament za Usługę TD w Wariancie A ponad limit.","")&amp;
IF(Q94&gt;Limity!$D$7," Abonament za Usługę TD w Wariancie B ponad limit.","")&amp;
IF(Q94-K94&gt;Limity!$D$8," Różnica wartości abonamentów za Usługę TD wariantów A i B ponad limit.","")&amp;
IF(M94&gt;Limity!$D$9," Abonament za zwiększenie przepustowości w Wariancie A ponad limit.","")&amp;
IF(S94&gt;Limity!$D$10," Abonament za zwiększenie przepustowości w Wariancie B ponad limit.","")&amp;
IF(J94=""," Nie wskazano PWR. ",IF(ISERROR(VLOOKUP(J94,'Listy punktów styku'!$B$11:$B$41,1,FALSE))," Nie wskazano PWR z listy.",""))&amp;
IF(P94=""," Nie wskazano FPS. ",IF(ISERROR(VLOOKUP(P94,'Listy punktów styku'!$B$44:$B$61,1,FALSE))," Nie wskazano FPS z listy.","")))</f>
        <v/>
      </c>
    </row>
    <row r="95" spans="1:22" s="8" customFormat="1" x14ac:dyDescent="0.3">
      <c r="A95" s="112">
        <v>81</v>
      </c>
      <c r="B95" s="113">
        <v>622110</v>
      </c>
      <c r="C95" s="114" t="s">
        <v>1827</v>
      </c>
      <c r="D95" s="116" t="s">
        <v>503</v>
      </c>
      <c r="E95" s="116" t="s">
        <v>506</v>
      </c>
      <c r="F95" s="116">
        <v>58</v>
      </c>
      <c r="G95" s="24"/>
      <c r="H95" s="3"/>
      <c r="I95" s="93">
        <f t="shared" si="15"/>
        <v>0</v>
      </c>
      <c r="J95" s="2"/>
      <c r="K95" s="3"/>
      <c r="L95" s="94">
        <f t="shared" si="11"/>
        <v>0</v>
      </c>
      <c r="M95" s="4"/>
      <c r="N95" s="94">
        <f t="shared" si="12"/>
        <v>0</v>
      </c>
      <c r="O95" s="94">
        <f t="shared" si="13"/>
        <v>0</v>
      </c>
      <c r="P95" s="2"/>
      <c r="Q95" s="3"/>
      <c r="R95" s="94">
        <f t="shared" si="14"/>
        <v>0</v>
      </c>
      <c r="S95" s="3"/>
      <c r="T95" s="94">
        <f t="shared" si="16"/>
        <v>0</v>
      </c>
      <c r="U95" s="93">
        <f t="shared" si="17"/>
        <v>0</v>
      </c>
      <c r="V95" s="5" t="str">
        <f>IF(COUNTBLANK(G95:H95)+COUNTBLANK(J95:K95)+COUNTBLANK(M95:M95)+COUNTBLANK(P95:Q95)+COUNTBLANK(S95:S95)=8,"",
IF(G95&lt;Limity!$C$5," Data gotowości zbyt wczesna lub nie uzupełniona.","")&amp;
IF(G95&gt;Limity!$D$5," Data gotowości zbyt późna lub wypełnona nieprawidłowo.","")&amp;
IF(OR(ROUND(K95,2)&lt;=0,ROUND(Q95,2)&lt;=0,ROUND(M95,2)&lt;=0,ROUND(S95,2)&lt;=0,ROUND(H95,2)&lt;=0)," Co najmniej jedna wartość nie jest większa od zera.","")&amp;
IF(K95&gt;Limity!$D$6," Abonament za Usługę TD w Wariancie A ponad limit.","")&amp;
IF(Q95&gt;Limity!$D$7," Abonament za Usługę TD w Wariancie B ponad limit.","")&amp;
IF(Q95-K95&gt;Limity!$D$8," Różnica wartości abonamentów za Usługę TD wariantów A i B ponad limit.","")&amp;
IF(M95&gt;Limity!$D$9," Abonament za zwiększenie przepustowości w Wariancie A ponad limit.","")&amp;
IF(S95&gt;Limity!$D$10," Abonament za zwiększenie przepustowości w Wariancie B ponad limit.","")&amp;
IF(J95=""," Nie wskazano PWR. ",IF(ISERROR(VLOOKUP(J95,'Listy punktów styku'!$B$11:$B$41,1,FALSE))," Nie wskazano PWR z listy.",""))&amp;
IF(P95=""," Nie wskazano FPS. ",IF(ISERROR(VLOOKUP(P95,'Listy punktów styku'!$B$44:$B$61,1,FALSE))," Nie wskazano FPS z listy.","")))</f>
        <v/>
      </c>
    </row>
    <row r="96" spans="1:22" s="8" customFormat="1" x14ac:dyDescent="0.3">
      <c r="A96" s="112">
        <v>82</v>
      </c>
      <c r="B96" s="113">
        <v>640644</v>
      </c>
      <c r="C96" s="114">
        <v>42520</v>
      </c>
      <c r="D96" s="116" t="s">
        <v>511</v>
      </c>
      <c r="E96" s="116" t="s">
        <v>100</v>
      </c>
      <c r="F96" s="116">
        <v>37</v>
      </c>
      <c r="G96" s="24"/>
      <c r="H96" s="3"/>
      <c r="I96" s="93">
        <f t="shared" si="15"/>
        <v>0</v>
      </c>
      <c r="J96" s="2"/>
      <c r="K96" s="3"/>
      <c r="L96" s="94">
        <f t="shared" si="11"/>
        <v>0</v>
      </c>
      <c r="M96" s="4"/>
      <c r="N96" s="94">
        <f t="shared" si="12"/>
        <v>0</v>
      </c>
      <c r="O96" s="94">
        <f t="shared" si="13"/>
        <v>0</v>
      </c>
      <c r="P96" s="2"/>
      <c r="Q96" s="3"/>
      <c r="R96" s="94">
        <f t="shared" si="14"/>
        <v>0</v>
      </c>
      <c r="S96" s="3"/>
      <c r="T96" s="94">
        <f t="shared" si="16"/>
        <v>0</v>
      </c>
      <c r="U96" s="93">
        <f t="shared" si="17"/>
        <v>0</v>
      </c>
      <c r="V96" s="5" t="str">
        <f>IF(COUNTBLANK(G96:H96)+COUNTBLANK(J96:K96)+COUNTBLANK(M96:M96)+COUNTBLANK(P96:Q96)+COUNTBLANK(S96:S96)=8,"",
IF(G96&lt;Limity!$C$5," Data gotowości zbyt wczesna lub nie uzupełniona.","")&amp;
IF(G96&gt;Limity!$D$5," Data gotowości zbyt późna lub wypełnona nieprawidłowo.","")&amp;
IF(OR(ROUND(K96,2)&lt;=0,ROUND(Q96,2)&lt;=0,ROUND(M96,2)&lt;=0,ROUND(S96,2)&lt;=0,ROUND(H96,2)&lt;=0)," Co najmniej jedna wartość nie jest większa od zera.","")&amp;
IF(K96&gt;Limity!$D$6," Abonament za Usługę TD w Wariancie A ponad limit.","")&amp;
IF(Q96&gt;Limity!$D$7," Abonament za Usługę TD w Wariancie B ponad limit.","")&amp;
IF(Q96-K96&gt;Limity!$D$8," Różnica wartości abonamentów za Usługę TD wariantów A i B ponad limit.","")&amp;
IF(M96&gt;Limity!$D$9," Abonament za zwiększenie przepustowości w Wariancie A ponad limit.","")&amp;
IF(S96&gt;Limity!$D$10," Abonament za zwiększenie przepustowości w Wariancie B ponad limit.","")&amp;
IF(J96=""," Nie wskazano PWR. ",IF(ISERROR(VLOOKUP(J96,'Listy punktów styku'!$B$11:$B$41,1,FALSE))," Nie wskazano PWR z listy.",""))&amp;
IF(P96=""," Nie wskazano FPS. ",IF(ISERROR(VLOOKUP(P96,'Listy punktów styku'!$B$44:$B$61,1,FALSE))," Nie wskazano FPS z listy.","")))</f>
        <v/>
      </c>
    </row>
    <row r="97" spans="1:22" s="8" customFormat="1" x14ac:dyDescent="0.3">
      <c r="A97" s="112">
        <v>83</v>
      </c>
      <c r="B97" s="113">
        <v>641214</v>
      </c>
      <c r="C97" s="114">
        <v>106425</v>
      </c>
      <c r="D97" s="116" t="s">
        <v>514</v>
      </c>
      <c r="E97" s="116" t="s">
        <v>109</v>
      </c>
      <c r="F97" s="116">
        <v>3</v>
      </c>
      <c r="G97" s="24"/>
      <c r="H97" s="3"/>
      <c r="I97" s="93">
        <f t="shared" si="15"/>
        <v>0</v>
      </c>
      <c r="J97" s="2"/>
      <c r="K97" s="3"/>
      <c r="L97" s="94">
        <f t="shared" si="11"/>
        <v>0</v>
      </c>
      <c r="M97" s="4"/>
      <c r="N97" s="94">
        <f t="shared" si="12"/>
        <v>0</v>
      </c>
      <c r="O97" s="94">
        <f t="shared" si="13"/>
        <v>0</v>
      </c>
      <c r="P97" s="2"/>
      <c r="Q97" s="3"/>
      <c r="R97" s="94">
        <f t="shared" si="14"/>
        <v>0</v>
      </c>
      <c r="S97" s="3"/>
      <c r="T97" s="94">
        <f t="shared" si="16"/>
        <v>0</v>
      </c>
      <c r="U97" s="93">
        <f t="shared" si="17"/>
        <v>0</v>
      </c>
      <c r="V97" s="5" t="str">
        <f>IF(COUNTBLANK(G97:H97)+COUNTBLANK(J97:K97)+COUNTBLANK(M97:M97)+COUNTBLANK(P97:Q97)+COUNTBLANK(S97:S97)=8,"",
IF(G97&lt;Limity!$C$5," Data gotowości zbyt wczesna lub nie uzupełniona.","")&amp;
IF(G97&gt;Limity!$D$5," Data gotowości zbyt późna lub wypełnona nieprawidłowo.","")&amp;
IF(OR(ROUND(K97,2)&lt;=0,ROUND(Q97,2)&lt;=0,ROUND(M97,2)&lt;=0,ROUND(S97,2)&lt;=0,ROUND(H97,2)&lt;=0)," Co najmniej jedna wartość nie jest większa od zera.","")&amp;
IF(K97&gt;Limity!$D$6," Abonament za Usługę TD w Wariancie A ponad limit.","")&amp;
IF(Q97&gt;Limity!$D$7," Abonament za Usługę TD w Wariancie B ponad limit.","")&amp;
IF(Q97-K97&gt;Limity!$D$8," Różnica wartości abonamentów za Usługę TD wariantów A i B ponad limit.","")&amp;
IF(M97&gt;Limity!$D$9," Abonament za zwiększenie przepustowości w Wariancie A ponad limit.","")&amp;
IF(S97&gt;Limity!$D$10," Abonament za zwiększenie przepustowości w Wariancie B ponad limit.","")&amp;
IF(J97=""," Nie wskazano PWR. ",IF(ISERROR(VLOOKUP(J97,'Listy punktów styku'!$B$11:$B$41,1,FALSE))," Nie wskazano PWR z listy.",""))&amp;
IF(P97=""," Nie wskazano FPS. ",IF(ISERROR(VLOOKUP(P97,'Listy punktów styku'!$B$44:$B$61,1,FALSE))," Nie wskazano FPS z listy.","")))</f>
        <v/>
      </c>
    </row>
    <row r="98" spans="1:22" s="8" customFormat="1" x14ac:dyDescent="0.3">
      <c r="A98" s="112">
        <v>84</v>
      </c>
      <c r="B98" s="113">
        <v>32024865</v>
      </c>
      <c r="C98" s="114">
        <v>106425</v>
      </c>
      <c r="D98" s="116" t="s">
        <v>514</v>
      </c>
      <c r="E98" s="116" t="s">
        <v>2209</v>
      </c>
      <c r="F98" s="116" t="s">
        <v>2210</v>
      </c>
      <c r="G98" s="24"/>
      <c r="H98" s="3"/>
      <c r="I98" s="93">
        <f t="shared" si="15"/>
        <v>0</v>
      </c>
      <c r="J98" s="2"/>
      <c r="K98" s="3"/>
      <c r="L98" s="94">
        <f t="shared" si="11"/>
        <v>0</v>
      </c>
      <c r="M98" s="4"/>
      <c r="N98" s="94">
        <f t="shared" si="12"/>
        <v>0</v>
      </c>
      <c r="O98" s="94">
        <f t="shared" si="13"/>
        <v>0</v>
      </c>
      <c r="P98" s="2"/>
      <c r="Q98" s="3"/>
      <c r="R98" s="94">
        <f t="shared" si="14"/>
        <v>0</v>
      </c>
      <c r="S98" s="3"/>
      <c r="T98" s="94">
        <f t="shared" si="16"/>
        <v>0</v>
      </c>
      <c r="U98" s="93">
        <f t="shared" si="17"/>
        <v>0</v>
      </c>
      <c r="V98" s="5" t="str">
        <f>IF(COUNTBLANK(G98:H98)+COUNTBLANK(J98:K98)+COUNTBLANK(M98:M98)+COUNTBLANK(P98:Q98)+COUNTBLANK(S98:S98)=8,"",
IF(G98&lt;Limity!$C$5," Data gotowości zbyt wczesna lub nie uzupełniona.","")&amp;
IF(G98&gt;Limity!$D$5," Data gotowości zbyt późna lub wypełnona nieprawidłowo.","")&amp;
IF(OR(ROUND(K98,2)&lt;=0,ROUND(Q98,2)&lt;=0,ROUND(M98,2)&lt;=0,ROUND(S98,2)&lt;=0,ROUND(H98,2)&lt;=0)," Co najmniej jedna wartość nie jest większa od zera.","")&amp;
IF(K98&gt;Limity!$D$6," Abonament za Usługę TD w Wariancie A ponad limit.","")&amp;
IF(Q98&gt;Limity!$D$7," Abonament za Usługę TD w Wariancie B ponad limit.","")&amp;
IF(Q98-K98&gt;Limity!$D$8," Różnica wartości abonamentów za Usługę TD wariantów A i B ponad limit.","")&amp;
IF(M98&gt;Limity!$D$9," Abonament za zwiększenie przepustowości w Wariancie A ponad limit.","")&amp;
IF(S98&gt;Limity!$D$10," Abonament za zwiększenie przepustowości w Wariancie B ponad limit.","")&amp;
IF(J98=""," Nie wskazano PWR. ",IF(ISERROR(VLOOKUP(J98,'Listy punktów styku'!$B$11:$B$41,1,FALSE))," Nie wskazano PWR z listy.",""))&amp;
IF(P98=""," Nie wskazano FPS. ",IF(ISERROR(VLOOKUP(P98,'Listy punktów styku'!$B$44:$B$61,1,FALSE))," Nie wskazano FPS z listy.","")))</f>
        <v/>
      </c>
    </row>
    <row r="99" spans="1:22" s="8" customFormat="1" x14ac:dyDescent="0.3">
      <c r="A99" s="112">
        <v>85</v>
      </c>
      <c r="B99" s="113">
        <v>786798</v>
      </c>
      <c r="C99" s="114">
        <v>89782</v>
      </c>
      <c r="D99" s="116" t="s">
        <v>2413</v>
      </c>
      <c r="E99" s="116" t="s">
        <v>2414</v>
      </c>
      <c r="F99" s="116">
        <v>1</v>
      </c>
      <c r="G99" s="24"/>
      <c r="H99" s="3"/>
      <c r="I99" s="93">
        <f t="shared" si="15"/>
        <v>0</v>
      </c>
      <c r="J99" s="2"/>
      <c r="K99" s="3"/>
      <c r="L99" s="94">
        <f t="shared" si="11"/>
        <v>0</v>
      </c>
      <c r="M99" s="4"/>
      <c r="N99" s="94">
        <f t="shared" si="12"/>
        <v>0</v>
      </c>
      <c r="O99" s="94">
        <f t="shared" si="13"/>
        <v>0</v>
      </c>
      <c r="P99" s="2"/>
      <c r="Q99" s="3"/>
      <c r="R99" s="94">
        <f t="shared" si="14"/>
        <v>0</v>
      </c>
      <c r="S99" s="3"/>
      <c r="T99" s="94">
        <f t="shared" si="16"/>
        <v>0</v>
      </c>
      <c r="U99" s="93">
        <f t="shared" si="17"/>
        <v>0</v>
      </c>
      <c r="V99" s="5" t="str">
        <f>IF(COUNTBLANK(G99:H99)+COUNTBLANK(J99:K99)+COUNTBLANK(M99:M99)+COUNTBLANK(P99:Q99)+COUNTBLANK(S99:S99)=8,"",
IF(G99&lt;Limity!$C$5," Data gotowości zbyt wczesna lub nie uzupełniona.","")&amp;
IF(G99&gt;Limity!$D$5," Data gotowości zbyt późna lub wypełnona nieprawidłowo.","")&amp;
IF(OR(ROUND(K99,2)&lt;=0,ROUND(Q99,2)&lt;=0,ROUND(M99,2)&lt;=0,ROUND(S99,2)&lt;=0,ROUND(H99,2)&lt;=0)," Co najmniej jedna wartość nie jest większa od zera.","")&amp;
IF(K99&gt;Limity!$D$6," Abonament za Usługę TD w Wariancie A ponad limit.","")&amp;
IF(Q99&gt;Limity!$D$7," Abonament za Usługę TD w Wariancie B ponad limit.","")&amp;
IF(Q99-K99&gt;Limity!$D$8," Różnica wartości abonamentów za Usługę TD wariantów A i B ponad limit.","")&amp;
IF(M99&gt;Limity!$D$9," Abonament za zwiększenie przepustowości w Wariancie A ponad limit.","")&amp;
IF(S99&gt;Limity!$D$10," Abonament za zwiększenie przepustowości w Wariancie B ponad limit.","")&amp;
IF(J99=""," Nie wskazano PWR. ",IF(ISERROR(VLOOKUP(J99,'Listy punktów styku'!$B$11:$B$41,1,FALSE))," Nie wskazano PWR z listy.",""))&amp;
IF(P99=""," Nie wskazano FPS. ",IF(ISERROR(VLOOKUP(P99,'Listy punktów styku'!$B$44:$B$61,1,FALSE))," Nie wskazano FPS z listy.","")))</f>
        <v/>
      </c>
    </row>
    <row r="100" spans="1:22" s="8" customFormat="1" x14ac:dyDescent="0.3">
      <c r="A100" s="112">
        <v>86</v>
      </c>
      <c r="B100" s="113">
        <v>672065</v>
      </c>
      <c r="C100" s="114">
        <v>86676</v>
      </c>
      <c r="D100" s="116" t="s">
        <v>522</v>
      </c>
      <c r="E100" s="116" t="s">
        <v>100</v>
      </c>
      <c r="F100" s="116">
        <v>4</v>
      </c>
      <c r="G100" s="24"/>
      <c r="H100" s="3"/>
      <c r="I100" s="93">
        <f t="shared" si="15"/>
        <v>0</v>
      </c>
      <c r="J100" s="2"/>
      <c r="K100" s="3"/>
      <c r="L100" s="94">
        <f t="shared" si="11"/>
        <v>0</v>
      </c>
      <c r="M100" s="4"/>
      <c r="N100" s="94">
        <f t="shared" si="12"/>
        <v>0</v>
      </c>
      <c r="O100" s="94">
        <f t="shared" si="13"/>
        <v>0</v>
      </c>
      <c r="P100" s="2"/>
      <c r="Q100" s="3"/>
      <c r="R100" s="94">
        <f t="shared" si="14"/>
        <v>0</v>
      </c>
      <c r="S100" s="3"/>
      <c r="T100" s="94">
        <f t="shared" si="16"/>
        <v>0</v>
      </c>
      <c r="U100" s="93">
        <f t="shared" si="17"/>
        <v>0</v>
      </c>
      <c r="V100" s="5" t="str">
        <f>IF(COUNTBLANK(G100:H100)+COUNTBLANK(J100:K100)+COUNTBLANK(M100:M100)+COUNTBLANK(P100:Q100)+COUNTBLANK(S100:S100)=8,"",
IF(G100&lt;Limity!$C$5," Data gotowości zbyt wczesna lub nie uzupełniona.","")&amp;
IF(G100&gt;Limity!$D$5," Data gotowości zbyt późna lub wypełnona nieprawidłowo.","")&amp;
IF(OR(ROUND(K100,2)&lt;=0,ROUND(Q100,2)&lt;=0,ROUND(M100,2)&lt;=0,ROUND(S100,2)&lt;=0,ROUND(H100,2)&lt;=0)," Co najmniej jedna wartość nie jest większa od zera.","")&amp;
IF(K100&gt;Limity!$D$6," Abonament za Usługę TD w Wariancie A ponad limit.","")&amp;
IF(Q100&gt;Limity!$D$7," Abonament za Usługę TD w Wariancie B ponad limit.","")&amp;
IF(Q100-K100&gt;Limity!$D$8," Różnica wartości abonamentów za Usługę TD wariantów A i B ponad limit.","")&amp;
IF(M100&gt;Limity!$D$9," Abonament za zwiększenie przepustowości w Wariancie A ponad limit.","")&amp;
IF(S100&gt;Limity!$D$10," Abonament za zwiększenie przepustowości w Wariancie B ponad limit.","")&amp;
IF(J100=""," Nie wskazano PWR. ",IF(ISERROR(VLOOKUP(J100,'Listy punktów styku'!$B$11:$B$41,1,FALSE))," Nie wskazano PWR z listy.",""))&amp;
IF(P100=""," Nie wskazano FPS. ",IF(ISERROR(VLOOKUP(P100,'Listy punktów styku'!$B$44:$B$61,1,FALSE))," Nie wskazano FPS z listy.","")))</f>
        <v/>
      </c>
    </row>
    <row r="101" spans="1:22" s="8" customFormat="1" x14ac:dyDescent="0.3">
      <c r="A101" s="112">
        <v>87</v>
      </c>
      <c r="B101" s="113">
        <v>686742</v>
      </c>
      <c r="C101" s="114">
        <v>83881</v>
      </c>
      <c r="D101" s="116" t="s">
        <v>2411</v>
      </c>
      <c r="E101" s="116" t="s">
        <v>109</v>
      </c>
      <c r="F101" s="116">
        <v>4</v>
      </c>
      <c r="G101" s="24"/>
      <c r="H101" s="3"/>
      <c r="I101" s="93">
        <f t="shared" si="15"/>
        <v>0</v>
      </c>
      <c r="J101" s="2"/>
      <c r="K101" s="3"/>
      <c r="L101" s="94">
        <f t="shared" si="11"/>
        <v>0</v>
      </c>
      <c r="M101" s="4"/>
      <c r="N101" s="94">
        <f t="shared" si="12"/>
        <v>0</v>
      </c>
      <c r="O101" s="94">
        <f t="shared" si="13"/>
        <v>0</v>
      </c>
      <c r="P101" s="2"/>
      <c r="Q101" s="3"/>
      <c r="R101" s="94">
        <f t="shared" si="14"/>
        <v>0</v>
      </c>
      <c r="S101" s="3"/>
      <c r="T101" s="94">
        <f t="shared" si="16"/>
        <v>0</v>
      </c>
      <c r="U101" s="93">
        <f t="shared" si="17"/>
        <v>0</v>
      </c>
      <c r="V101" s="5" t="str">
        <f>IF(COUNTBLANK(G101:H101)+COUNTBLANK(J101:K101)+COUNTBLANK(M101:M101)+COUNTBLANK(P101:Q101)+COUNTBLANK(S101:S101)=8,"",
IF(G101&lt;Limity!$C$5," Data gotowości zbyt wczesna lub nie uzupełniona.","")&amp;
IF(G101&gt;Limity!$D$5," Data gotowości zbyt późna lub wypełnona nieprawidłowo.","")&amp;
IF(OR(ROUND(K101,2)&lt;=0,ROUND(Q101,2)&lt;=0,ROUND(M101,2)&lt;=0,ROUND(S101,2)&lt;=0,ROUND(H101,2)&lt;=0)," Co najmniej jedna wartość nie jest większa od zera.","")&amp;
IF(K101&gt;Limity!$D$6," Abonament za Usługę TD w Wariancie A ponad limit.","")&amp;
IF(Q101&gt;Limity!$D$7," Abonament za Usługę TD w Wariancie B ponad limit.","")&amp;
IF(Q101-K101&gt;Limity!$D$8," Różnica wartości abonamentów za Usługę TD wariantów A i B ponad limit.","")&amp;
IF(M101&gt;Limity!$D$9," Abonament za zwiększenie przepustowości w Wariancie A ponad limit.","")&amp;
IF(S101&gt;Limity!$D$10," Abonament za zwiększenie przepustowości w Wariancie B ponad limit.","")&amp;
IF(J101=""," Nie wskazano PWR. ",IF(ISERROR(VLOOKUP(J101,'Listy punktów styku'!$B$11:$B$41,1,FALSE))," Nie wskazano PWR z listy.",""))&amp;
IF(P101=""," Nie wskazano FPS. ",IF(ISERROR(VLOOKUP(P101,'Listy punktów styku'!$B$44:$B$61,1,FALSE))," Nie wskazano FPS z listy.","")))</f>
        <v/>
      </c>
    </row>
    <row r="102" spans="1:22" s="8" customFormat="1" x14ac:dyDescent="0.3">
      <c r="A102" s="112">
        <v>88</v>
      </c>
      <c r="B102" s="113">
        <v>5174317</v>
      </c>
      <c r="C102" s="114" t="s">
        <v>523</v>
      </c>
      <c r="D102" s="116" t="s">
        <v>528</v>
      </c>
      <c r="E102" s="116"/>
      <c r="F102" s="116">
        <v>40</v>
      </c>
      <c r="G102" s="24"/>
      <c r="H102" s="3"/>
      <c r="I102" s="93">
        <f t="shared" si="15"/>
        <v>0</v>
      </c>
      <c r="J102" s="2"/>
      <c r="K102" s="3"/>
      <c r="L102" s="94">
        <f t="shared" si="11"/>
        <v>0</v>
      </c>
      <c r="M102" s="4"/>
      <c r="N102" s="94">
        <f t="shared" si="12"/>
        <v>0</v>
      </c>
      <c r="O102" s="94">
        <f t="shared" si="13"/>
        <v>0</v>
      </c>
      <c r="P102" s="2"/>
      <c r="Q102" s="3"/>
      <c r="R102" s="94">
        <f t="shared" si="14"/>
        <v>0</v>
      </c>
      <c r="S102" s="3"/>
      <c r="T102" s="94">
        <f t="shared" si="16"/>
        <v>0</v>
      </c>
      <c r="U102" s="93">
        <f t="shared" si="17"/>
        <v>0</v>
      </c>
      <c r="V102" s="5" t="str">
        <f>IF(COUNTBLANK(G102:H102)+COUNTBLANK(J102:K102)+COUNTBLANK(M102:M102)+COUNTBLANK(P102:Q102)+COUNTBLANK(S102:S102)=8,"",
IF(G102&lt;Limity!$C$5," Data gotowości zbyt wczesna lub nie uzupełniona.","")&amp;
IF(G102&gt;Limity!$D$5," Data gotowości zbyt późna lub wypełnona nieprawidłowo.","")&amp;
IF(OR(ROUND(K102,2)&lt;=0,ROUND(Q102,2)&lt;=0,ROUND(M102,2)&lt;=0,ROUND(S102,2)&lt;=0,ROUND(H102,2)&lt;=0)," Co najmniej jedna wartość nie jest większa od zera.","")&amp;
IF(K102&gt;Limity!$D$6," Abonament za Usługę TD w Wariancie A ponad limit.","")&amp;
IF(Q102&gt;Limity!$D$7," Abonament za Usługę TD w Wariancie B ponad limit.","")&amp;
IF(Q102-K102&gt;Limity!$D$8," Różnica wartości abonamentów za Usługę TD wariantów A i B ponad limit.","")&amp;
IF(M102&gt;Limity!$D$9," Abonament za zwiększenie przepustowości w Wariancie A ponad limit.","")&amp;
IF(S102&gt;Limity!$D$10," Abonament za zwiększenie przepustowości w Wariancie B ponad limit.","")&amp;
IF(J102=""," Nie wskazano PWR. ",IF(ISERROR(VLOOKUP(J102,'Listy punktów styku'!$B$11:$B$41,1,FALSE))," Nie wskazano PWR z listy.",""))&amp;
IF(P102=""," Nie wskazano FPS. ",IF(ISERROR(VLOOKUP(P102,'Listy punktów styku'!$B$44:$B$61,1,FALSE))," Nie wskazano FPS z listy.","")))</f>
        <v/>
      </c>
    </row>
    <row r="103" spans="1:22" s="8" customFormat="1" x14ac:dyDescent="0.3">
      <c r="A103" s="112">
        <v>89</v>
      </c>
      <c r="B103" s="113">
        <v>65409816</v>
      </c>
      <c r="C103" s="114" t="s">
        <v>529</v>
      </c>
      <c r="D103" s="116" t="s">
        <v>531</v>
      </c>
      <c r="E103" s="116" t="s">
        <v>293</v>
      </c>
      <c r="F103" s="116">
        <v>64</v>
      </c>
      <c r="G103" s="24"/>
      <c r="H103" s="3"/>
      <c r="I103" s="93">
        <f t="shared" si="15"/>
        <v>0</v>
      </c>
      <c r="J103" s="2"/>
      <c r="K103" s="3"/>
      <c r="L103" s="94">
        <f t="shared" si="11"/>
        <v>0</v>
      </c>
      <c r="M103" s="4"/>
      <c r="N103" s="94">
        <f t="shared" si="12"/>
        <v>0</v>
      </c>
      <c r="O103" s="94">
        <f t="shared" si="13"/>
        <v>0</v>
      </c>
      <c r="P103" s="2"/>
      <c r="Q103" s="3"/>
      <c r="R103" s="94">
        <f t="shared" si="14"/>
        <v>0</v>
      </c>
      <c r="S103" s="3"/>
      <c r="T103" s="94">
        <f t="shared" si="16"/>
        <v>0</v>
      </c>
      <c r="U103" s="93">
        <f t="shared" si="17"/>
        <v>0</v>
      </c>
      <c r="V103" s="5" t="str">
        <f>IF(COUNTBLANK(G103:H103)+COUNTBLANK(J103:K103)+COUNTBLANK(M103:M103)+COUNTBLANK(P103:Q103)+COUNTBLANK(S103:S103)=8,"",
IF(G103&lt;Limity!$C$5," Data gotowości zbyt wczesna lub nie uzupełniona.","")&amp;
IF(G103&gt;Limity!$D$5," Data gotowości zbyt późna lub wypełnona nieprawidłowo.","")&amp;
IF(OR(ROUND(K103,2)&lt;=0,ROUND(Q103,2)&lt;=0,ROUND(M103,2)&lt;=0,ROUND(S103,2)&lt;=0,ROUND(H103,2)&lt;=0)," Co najmniej jedna wartość nie jest większa od zera.","")&amp;
IF(K103&gt;Limity!$D$6," Abonament za Usługę TD w Wariancie A ponad limit.","")&amp;
IF(Q103&gt;Limity!$D$7," Abonament za Usługę TD w Wariancie B ponad limit.","")&amp;
IF(Q103-K103&gt;Limity!$D$8," Różnica wartości abonamentów za Usługę TD wariantów A i B ponad limit.","")&amp;
IF(M103&gt;Limity!$D$9," Abonament za zwiększenie przepustowości w Wariancie A ponad limit.","")&amp;
IF(S103&gt;Limity!$D$10," Abonament za zwiększenie przepustowości w Wariancie B ponad limit.","")&amp;
IF(J103=""," Nie wskazano PWR. ",IF(ISERROR(VLOOKUP(J103,'Listy punktów styku'!$B$11:$B$41,1,FALSE))," Nie wskazano PWR z listy.",""))&amp;
IF(P103=""," Nie wskazano FPS. ",IF(ISERROR(VLOOKUP(P103,'Listy punktów styku'!$B$44:$B$61,1,FALSE))," Nie wskazano FPS z listy.","")))</f>
        <v/>
      </c>
    </row>
    <row r="104" spans="1:22" s="8" customFormat="1" x14ac:dyDescent="0.3">
      <c r="A104" s="112">
        <v>90</v>
      </c>
      <c r="B104" s="113">
        <v>17399660</v>
      </c>
      <c r="C104" s="114">
        <v>267302</v>
      </c>
      <c r="D104" s="116" t="s">
        <v>535</v>
      </c>
      <c r="E104" s="116"/>
      <c r="F104" s="116">
        <v>17</v>
      </c>
      <c r="G104" s="24"/>
      <c r="H104" s="3"/>
      <c r="I104" s="93">
        <f t="shared" si="15"/>
        <v>0</v>
      </c>
      <c r="J104" s="2"/>
      <c r="K104" s="3"/>
      <c r="L104" s="94">
        <f t="shared" si="11"/>
        <v>0</v>
      </c>
      <c r="M104" s="4"/>
      <c r="N104" s="94">
        <f t="shared" si="12"/>
        <v>0</v>
      </c>
      <c r="O104" s="94">
        <f t="shared" si="13"/>
        <v>0</v>
      </c>
      <c r="P104" s="2"/>
      <c r="Q104" s="3"/>
      <c r="R104" s="94">
        <f t="shared" si="14"/>
        <v>0</v>
      </c>
      <c r="S104" s="3"/>
      <c r="T104" s="94">
        <f t="shared" si="16"/>
        <v>0</v>
      </c>
      <c r="U104" s="93">
        <f t="shared" si="17"/>
        <v>0</v>
      </c>
      <c r="V104" s="5" t="str">
        <f>IF(COUNTBLANK(G104:H104)+COUNTBLANK(J104:K104)+COUNTBLANK(M104:M104)+COUNTBLANK(P104:Q104)+COUNTBLANK(S104:S104)=8,"",
IF(G104&lt;Limity!$C$5," Data gotowości zbyt wczesna lub nie uzupełniona.","")&amp;
IF(G104&gt;Limity!$D$5," Data gotowości zbyt późna lub wypełnona nieprawidłowo.","")&amp;
IF(OR(ROUND(K104,2)&lt;=0,ROUND(Q104,2)&lt;=0,ROUND(M104,2)&lt;=0,ROUND(S104,2)&lt;=0,ROUND(H104,2)&lt;=0)," Co najmniej jedna wartość nie jest większa od zera.","")&amp;
IF(K104&gt;Limity!$D$6," Abonament za Usługę TD w Wariancie A ponad limit.","")&amp;
IF(Q104&gt;Limity!$D$7," Abonament za Usługę TD w Wariancie B ponad limit.","")&amp;
IF(Q104-K104&gt;Limity!$D$8," Różnica wartości abonamentów za Usługę TD wariantów A i B ponad limit.","")&amp;
IF(M104&gt;Limity!$D$9," Abonament za zwiększenie przepustowości w Wariancie A ponad limit.","")&amp;
IF(S104&gt;Limity!$D$10," Abonament za zwiększenie przepustowości w Wariancie B ponad limit.","")&amp;
IF(J104=""," Nie wskazano PWR. ",IF(ISERROR(VLOOKUP(J104,'Listy punktów styku'!$B$11:$B$41,1,FALSE))," Nie wskazano PWR z listy.",""))&amp;
IF(P104=""," Nie wskazano FPS. ",IF(ISERROR(VLOOKUP(P104,'Listy punktów styku'!$B$44:$B$61,1,FALSE))," Nie wskazano FPS z listy.","")))</f>
        <v/>
      </c>
    </row>
    <row r="105" spans="1:22" s="8" customFormat="1" x14ac:dyDescent="0.3">
      <c r="A105" s="112">
        <v>91</v>
      </c>
      <c r="B105" s="113">
        <v>739579</v>
      </c>
      <c r="C105" s="114">
        <v>44633</v>
      </c>
      <c r="D105" s="116" t="s">
        <v>540</v>
      </c>
      <c r="E105" s="116" t="s">
        <v>100</v>
      </c>
      <c r="F105" s="116">
        <v>72</v>
      </c>
      <c r="G105" s="24"/>
      <c r="H105" s="3"/>
      <c r="I105" s="93">
        <f t="shared" si="15"/>
        <v>0</v>
      </c>
      <c r="J105" s="2"/>
      <c r="K105" s="3"/>
      <c r="L105" s="94">
        <f t="shared" si="11"/>
        <v>0</v>
      </c>
      <c r="M105" s="4"/>
      <c r="N105" s="94">
        <f t="shared" si="12"/>
        <v>0</v>
      </c>
      <c r="O105" s="94">
        <f t="shared" si="13"/>
        <v>0</v>
      </c>
      <c r="P105" s="2"/>
      <c r="Q105" s="3"/>
      <c r="R105" s="94">
        <f t="shared" si="14"/>
        <v>0</v>
      </c>
      <c r="S105" s="3"/>
      <c r="T105" s="94">
        <f t="shared" si="16"/>
        <v>0</v>
      </c>
      <c r="U105" s="93">
        <f t="shared" si="17"/>
        <v>0</v>
      </c>
      <c r="V105" s="5" t="str">
        <f>IF(COUNTBLANK(G105:H105)+COUNTBLANK(J105:K105)+COUNTBLANK(M105:M105)+COUNTBLANK(P105:Q105)+COUNTBLANK(S105:S105)=8,"",
IF(G105&lt;Limity!$C$5," Data gotowości zbyt wczesna lub nie uzupełniona.","")&amp;
IF(G105&gt;Limity!$D$5," Data gotowości zbyt późna lub wypełnona nieprawidłowo.","")&amp;
IF(OR(ROUND(K105,2)&lt;=0,ROUND(Q105,2)&lt;=0,ROUND(M105,2)&lt;=0,ROUND(S105,2)&lt;=0,ROUND(H105,2)&lt;=0)," Co najmniej jedna wartość nie jest większa od zera.","")&amp;
IF(K105&gt;Limity!$D$6," Abonament za Usługę TD w Wariancie A ponad limit.","")&amp;
IF(Q105&gt;Limity!$D$7," Abonament za Usługę TD w Wariancie B ponad limit.","")&amp;
IF(Q105-K105&gt;Limity!$D$8," Różnica wartości abonamentów za Usługę TD wariantów A i B ponad limit.","")&amp;
IF(M105&gt;Limity!$D$9," Abonament za zwiększenie przepustowości w Wariancie A ponad limit.","")&amp;
IF(S105&gt;Limity!$D$10," Abonament za zwiększenie przepustowości w Wariancie B ponad limit.","")&amp;
IF(J105=""," Nie wskazano PWR. ",IF(ISERROR(VLOOKUP(J105,'Listy punktów styku'!$B$11:$B$41,1,FALSE))," Nie wskazano PWR z listy.",""))&amp;
IF(P105=""," Nie wskazano FPS. ",IF(ISERROR(VLOOKUP(P105,'Listy punktów styku'!$B$44:$B$61,1,FALSE))," Nie wskazano FPS z listy.","")))</f>
        <v/>
      </c>
    </row>
    <row r="106" spans="1:22" s="8" customFormat="1" x14ac:dyDescent="0.3">
      <c r="A106" s="112">
        <v>92</v>
      </c>
      <c r="B106" s="113">
        <v>744923</v>
      </c>
      <c r="C106" s="114">
        <v>265092</v>
      </c>
      <c r="D106" s="116" t="s">
        <v>546</v>
      </c>
      <c r="E106" s="116" t="s">
        <v>100</v>
      </c>
      <c r="F106" s="116">
        <v>40</v>
      </c>
      <c r="G106" s="24"/>
      <c r="H106" s="3"/>
      <c r="I106" s="93">
        <f t="shared" si="15"/>
        <v>0</v>
      </c>
      <c r="J106" s="2"/>
      <c r="K106" s="3"/>
      <c r="L106" s="94">
        <f t="shared" si="11"/>
        <v>0</v>
      </c>
      <c r="M106" s="4"/>
      <c r="N106" s="94">
        <f t="shared" si="12"/>
        <v>0</v>
      </c>
      <c r="O106" s="94">
        <f t="shared" si="13"/>
        <v>0</v>
      </c>
      <c r="P106" s="2"/>
      <c r="Q106" s="3"/>
      <c r="R106" s="94">
        <f t="shared" si="14"/>
        <v>0</v>
      </c>
      <c r="S106" s="3"/>
      <c r="T106" s="94">
        <f t="shared" si="16"/>
        <v>0</v>
      </c>
      <c r="U106" s="93">
        <f t="shared" si="17"/>
        <v>0</v>
      </c>
      <c r="V106" s="5" t="str">
        <f>IF(COUNTBLANK(G106:H106)+COUNTBLANK(J106:K106)+COUNTBLANK(M106:M106)+COUNTBLANK(P106:Q106)+COUNTBLANK(S106:S106)=8,"",
IF(G106&lt;Limity!$C$5," Data gotowości zbyt wczesna lub nie uzupełniona.","")&amp;
IF(G106&gt;Limity!$D$5," Data gotowości zbyt późna lub wypełnona nieprawidłowo.","")&amp;
IF(OR(ROUND(K106,2)&lt;=0,ROUND(Q106,2)&lt;=0,ROUND(M106,2)&lt;=0,ROUND(S106,2)&lt;=0,ROUND(H106,2)&lt;=0)," Co najmniej jedna wartość nie jest większa od zera.","")&amp;
IF(K106&gt;Limity!$D$6," Abonament za Usługę TD w Wariancie A ponad limit.","")&amp;
IF(Q106&gt;Limity!$D$7," Abonament za Usługę TD w Wariancie B ponad limit.","")&amp;
IF(Q106-K106&gt;Limity!$D$8," Różnica wartości abonamentów za Usługę TD wariantów A i B ponad limit.","")&amp;
IF(M106&gt;Limity!$D$9," Abonament za zwiększenie przepustowości w Wariancie A ponad limit.","")&amp;
IF(S106&gt;Limity!$D$10," Abonament za zwiększenie przepustowości w Wariancie B ponad limit.","")&amp;
IF(J106=""," Nie wskazano PWR. ",IF(ISERROR(VLOOKUP(J106,'Listy punktów styku'!$B$11:$B$41,1,FALSE))," Nie wskazano PWR z listy.",""))&amp;
IF(P106=""," Nie wskazano FPS. ",IF(ISERROR(VLOOKUP(P106,'Listy punktów styku'!$B$44:$B$61,1,FALSE))," Nie wskazano FPS z listy.","")))</f>
        <v/>
      </c>
    </row>
    <row r="107" spans="1:22" s="8" customFormat="1" x14ac:dyDescent="0.3">
      <c r="A107" s="112">
        <v>93</v>
      </c>
      <c r="B107" s="113">
        <v>744543</v>
      </c>
      <c r="C107" s="114">
        <v>75793</v>
      </c>
      <c r="D107" s="116" t="s">
        <v>544</v>
      </c>
      <c r="E107" s="116" t="s">
        <v>100</v>
      </c>
      <c r="F107" s="116">
        <v>56</v>
      </c>
      <c r="G107" s="24"/>
      <c r="H107" s="3"/>
      <c r="I107" s="93">
        <f t="shared" si="15"/>
        <v>0</v>
      </c>
      <c r="J107" s="2"/>
      <c r="K107" s="3"/>
      <c r="L107" s="94">
        <f t="shared" si="11"/>
        <v>0</v>
      </c>
      <c r="M107" s="4"/>
      <c r="N107" s="94">
        <f t="shared" si="12"/>
        <v>0</v>
      </c>
      <c r="O107" s="94">
        <f t="shared" si="13"/>
        <v>0</v>
      </c>
      <c r="P107" s="2"/>
      <c r="Q107" s="3"/>
      <c r="R107" s="94">
        <f t="shared" si="14"/>
        <v>0</v>
      </c>
      <c r="S107" s="3"/>
      <c r="T107" s="94">
        <f t="shared" si="16"/>
        <v>0</v>
      </c>
      <c r="U107" s="93">
        <f t="shared" si="17"/>
        <v>0</v>
      </c>
      <c r="V107" s="5" t="str">
        <f>IF(COUNTBLANK(G107:H107)+COUNTBLANK(J107:K107)+COUNTBLANK(M107:M107)+COUNTBLANK(P107:Q107)+COUNTBLANK(S107:S107)=8,"",
IF(G107&lt;Limity!$C$5," Data gotowości zbyt wczesna lub nie uzupełniona.","")&amp;
IF(G107&gt;Limity!$D$5," Data gotowości zbyt późna lub wypełnona nieprawidłowo.","")&amp;
IF(OR(ROUND(K107,2)&lt;=0,ROUND(Q107,2)&lt;=0,ROUND(M107,2)&lt;=0,ROUND(S107,2)&lt;=0,ROUND(H107,2)&lt;=0)," Co najmniej jedna wartość nie jest większa od zera.","")&amp;
IF(K107&gt;Limity!$D$6," Abonament za Usługę TD w Wariancie A ponad limit.","")&amp;
IF(Q107&gt;Limity!$D$7," Abonament za Usługę TD w Wariancie B ponad limit.","")&amp;
IF(Q107-K107&gt;Limity!$D$8," Różnica wartości abonamentów za Usługę TD wariantów A i B ponad limit.","")&amp;
IF(M107&gt;Limity!$D$9," Abonament za zwiększenie przepustowości w Wariancie A ponad limit.","")&amp;
IF(S107&gt;Limity!$D$10," Abonament za zwiększenie przepustowości w Wariancie B ponad limit.","")&amp;
IF(J107=""," Nie wskazano PWR. ",IF(ISERROR(VLOOKUP(J107,'Listy punktów styku'!$B$11:$B$41,1,FALSE))," Nie wskazano PWR z listy.",""))&amp;
IF(P107=""," Nie wskazano FPS. ",IF(ISERROR(VLOOKUP(P107,'Listy punktów styku'!$B$44:$B$61,1,FALSE))," Nie wskazano FPS z listy.","")))</f>
        <v/>
      </c>
    </row>
    <row r="108" spans="1:22" s="8" customFormat="1" x14ac:dyDescent="0.3">
      <c r="A108" s="112">
        <v>94</v>
      </c>
      <c r="B108" s="113">
        <v>854349</v>
      </c>
      <c r="C108" s="114">
        <v>4352</v>
      </c>
      <c r="D108" s="116" t="s">
        <v>551</v>
      </c>
      <c r="E108" s="116" t="s">
        <v>100</v>
      </c>
      <c r="F108" s="116">
        <v>1</v>
      </c>
      <c r="G108" s="24"/>
      <c r="H108" s="3"/>
      <c r="I108" s="93">
        <f t="shared" si="15"/>
        <v>0</v>
      </c>
      <c r="J108" s="2"/>
      <c r="K108" s="3"/>
      <c r="L108" s="94">
        <f t="shared" si="11"/>
        <v>0</v>
      </c>
      <c r="M108" s="4"/>
      <c r="N108" s="94">
        <f t="shared" si="12"/>
        <v>0</v>
      </c>
      <c r="O108" s="94">
        <f t="shared" si="13"/>
        <v>0</v>
      </c>
      <c r="P108" s="2"/>
      <c r="Q108" s="3"/>
      <c r="R108" s="94">
        <f t="shared" si="14"/>
        <v>0</v>
      </c>
      <c r="S108" s="3"/>
      <c r="T108" s="94">
        <f t="shared" si="16"/>
        <v>0</v>
      </c>
      <c r="U108" s="93">
        <f t="shared" si="17"/>
        <v>0</v>
      </c>
      <c r="V108" s="5" t="str">
        <f>IF(COUNTBLANK(G108:H108)+COUNTBLANK(J108:K108)+COUNTBLANK(M108:M108)+COUNTBLANK(P108:Q108)+COUNTBLANK(S108:S108)=8,"",
IF(G108&lt;Limity!$C$5," Data gotowości zbyt wczesna lub nie uzupełniona.","")&amp;
IF(G108&gt;Limity!$D$5," Data gotowości zbyt późna lub wypełnona nieprawidłowo.","")&amp;
IF(OR(ROUND(K108,2)&lt;=0,ROUND(Q108,2)&lt;=0,ROUND(M108,2)&lt;=0,ROUND(S108,2)&lt;=0,ROUND(H108,2)&lt;=0)," Co najmniej jedna wartość nie jest większa od zera.","")&amp;
IF(K108&gt;Limity!$D$6," Abonament za Usługę TD w Wariancie A ponad limit.","")&amp;
IF(Q108&gt;Limity!$D$7," Abonament za Usługę TD w Wariancie B ponad limit.","")&amp;
IF(Q108-K108&gt;Limity!$D$8," Różnica wartości abonamentów za Usługę TD wariantów A i B ponad limit.","")&amp;
IF(M108&gt;Limity!$D$9," Abonament za zwiększenie przepustowości w Wariancie A ponad limit.","")&amp;
IF(S108&gt;Limity!$D$10," Abonament za zwiększenie przepustowości w Wariancie B ponad limit.","")&amp;
IF(J108=""," Nie wskazano PWR. ",IF(ISERROR(VLOOKUP(J108,'Listy punktów styku'!$B$11:$B$41,1,FALSE))," Nie wskazano PWR z listy.",""))&amp;
IF(P108=""," Nie wskazano FPS. ",IF(ISERROR(VLOOKUP(P108,'Listy punktów styku'!$B$44:$B$61,1,FALSE))," Nie wskazano FPS z listy.","")))</f>
        <v/>
      </c>
    </row>
    <row r="109" spans="1:22" s="8" customFormat="1" x14ac:dyDescent="0.3">
      <c r="A109" s="112">
        <v>95</v>
      </c>
      <c r="B109" s="113">
        <v>91177016</v>
      </c>
      <c r="C109" s="114" t="s">
        <v>2050</v>
      </c>
      <c r="D109" s="116" t="s">
        <v>2119</v>
      </c>
      <c r="E109" s="116" t="s">
        <v>517</v>
      </c>
      <c r="F109" s="116" t="s">
        <v>2224</v>
      </c>
      <c r="G109" s="24"/>
      <c r="H109" s="3"/>
      <c r="I109" s="93">
        <f t="shared" si="15"/>
        <v>0</v>
      </c>
      <c r="J109" s="2"/>
      <c r="K109" s="3"/>
      <c r="L109" s="94">
        <f t="shared" si="11"/>
        <v>0</v>
      </c>
      <c r="M109" s="4"/>
      <c r="N109" s="94">
        <f t="shared" si="12"/>
        <v>0</v>
      </c>
      <c r="O109" s="94">
        <f t="shared" si="13"/>
        <v>0</v>
      </c>
      <c r="P109" s="2"/>
      <c r="Q109" s="3"/>
      <c r="R109" s="94">
        <f t="shared" si="14"/>
        <v>0</v>
      </c>
      <c r="S109" s="3"/>
      <c r="T109" s="94">
        <f t="shared" si="16"/>
        <v>0</v>
      </c>
      <c r="U109" s="93">
        <f t="shared" si="17"/>
        <v>0</v>
      </c>
      <c r="V109" s="5" t="str">
        <f>IF(COUNTBLANK(G109:H109)+COUNTBLANK(J109:K109)+COUNTBLANK(M109:M109)+COUNTBLANK(P109:Q109)+COUNTBLANK(S109:S109)=8,"",
IF(G109&lt;Limity!$C$5," Data gotowości zbyt wczesna lub nie uzupełniona.","")&amp;
IF(G109&gt;Limity!$D$5," Data gotowości zbyt późna lub wypełnona nieprawidłowo.","")&amp;
IF(OR(ROUND(K109,2)&lt;=0,ROUND(Q109,2)&lt;=0,ROUND(M109,2)&lt;=0,ROUND(S109,2)&lt;=0,ROUND(H109,2)&lt;=0)," Co najmniej jedna wartość nie jest większa od zera.","")&amp;
IF(K109&gt;Limity!$D$6," Abonament za Usługę TD w Wariancie A ponad limit.","")&amp;
IF(Q109&gt;Limity!$D$7," Abonament za Usługę TD w Wariancie B ponad limit.","")&amp;
IF(Q109-K109&gt;Limity!$D$8," Różnica wartości abonamentów za Usługę TD wariantów A i B ponad limit.","")&amp;
IF(M109&gt;Limity!$D$9," Abonament za zwiększenie przepustowości w Wariancie A ponad limit.","")&amp;
IF(S109&gt;Limity!$D$10," Abonament za zwiększenie przepustowości w Wariancie B ponad limit.","")&amp;
IF(J109=""," Nie wskazano PWR. ",IF(ISERROR(VLOOKUP(J109,'Listy punktów styku'!$B$11:$B$41,1,FALSE))," Nie wskazano PWR z listy.",""))&amp;
IF(P109=""," Nie wskazano FPS. ",IF(ISERROR(VLOOKUP(P109,'Listy punktów styku'!$B$44:$B$61,1,FALSE))," Nie wskazano FPS z listy.","")))</f>
        <v/>
      </c>
    </row>
    <row r="110" spans="1:22" s="8" customFormat="1" x14ac:dyDescent="0.3">
      <c r="A110" s="112">
        <v>96</v>
      </c>
      <c r="B110" s="113">
        <v>906081</v>
      </c>
      <c r="C110" s="114">
        <v>121811</v>
      </c>
      <c r="D110" s="116" t="s">
        <v>559</v>
      </c>
      <c r="E110" s="116" t="s">
        <v>100</v>
      </c>
      <c r="F110" s="116">
        <v>31</v>
      </c>
      <c r="G110" s="24"/>
      <c r="H110" s="3"/>
      <c r="I110" s="93">
        <f t="shared" si="15"/>
        <v>0</v>
      </c>
      <c r="J110" s="2"/>
      <c r="K110" s="3"/>
      <c r="L110" s="94">
        <f t="shared" si="11"/>
        <v>0</v>
      </c>
      <c r="M110" s="4"/>
      <c r="N110" s="94">
        <f t="shared" si="12"/>
        <v>0</v>
      </c>
      <c r="O110" s="94">
        <f t="shared" si="13"/>
        <v>0</v>
      </c>
      <c r="P110" s="2"/>
      <c r="Q110" s="3"/>
      <c r="R110" s="94">
        <f t="shared" si="14"/>
        <v>0</v>
      </c>
      <c r="S110" s="3"/>
      <c r="T110" s="94">
        <f t="shared" si="16"/>
        <v>0</v>
      </c>
      <c r="U110" s="93">
        <f t="shared" si="17"/>
        <v>0</v>
      </c>
      <c r="V110" s="5" t="str">
        <f>IF(COUNTBLANK(G110:H110)+COUNTBLANK(J110:K110)+COUNTBLANK(M110:M110)+COUNTBLANK(P110:Q110)+COUNTBLANK(S110:S110)=8,"",
IF(G110&lt;Limity!$C$5," Data gotowości zbyt wczesna lub nie uzupełniona.","")&amp;
IF(G110&gt;Limity!$D$5," Data gotowości zbyt późna lub wypełnona nieprawidłowo.","")&amp;
IF(OR(ROUND(K110,2)&lt;=0,ROUND(Q110,2)&lt;=0,ROUND(M110,2)&lt;=0,ROUND(S110,2)&lt;=0,ROUND(H110,2)&lt;=0)," Co najmniej jedna wartość nie jest większa od zera.","")&amp;
IF(K110&gt;Limity!$D$6," Abonament za Usługę TD w Wariancie A ponad limit.","")&amp;
IF(Q110&gt;Limity!$D$7," Abonament za Usługę TD w Wariancie B ponad limit.","")&amp;
IF(Q110-K110&gt;Limity!$D$8," Różnica wartości abonamentów za Usługę TD wariantów A i B ponad limit.","")&amp;
IF(M110&gt;Limity!$D$9," Abonament za zwiększenie przepustowości w Wariancie A ponad limit.","")&amp;
IF(S110&gt;Limity!$D$10," Abonament za zwiększenie przepustowości w Wariancie B ponad limit.","")&amp;
IF(J110=""," Nie wskazano PWR. ",IF(ISERROR(VLOOKUP(J110,'Listy punktów styku'!$B$11:$B$41,1,FALSE))," Nie wskazano PWR z listy.",""))&amp;
IF(P110=""," Nie wskazano FPS. ",IF(ISERROR(VLOOKUP(P110,'Listy punktów styku'!$B$44:$B$61,1,FALSE))," Nie wskazano FPS z listy.","")))</f>
        <v/>
      </c>
    </row>
    <row r="111" spans="1:22" s="8" customFormat="1" x14ac:dyDescent="0.3">
      <c r="A111" s="112">
        <v>97</v>
      </c>
      <c r="B111" s="113">
        <v>944636</v>
      </c>
      <c r="C111" s="114">
        <v>31405</v>
      </c>
      <c r="D111" s="116" t="s">
        <v>1487</v>
      </c>
      <c r="E111" s="116" t="s">
        <v>100</v>
      </c>
      <c r="F111" s="116">
        <v>19</v>
      </c>
      <c r="G111" s="24"/>
      <c r="H111" s="3"/>
      <c r="I111" s="93">
        <f t="shared" si="15"/>
        <v>0</v>
      </c>
      <c r="J111" s="2"/>
      <c r="K111" s="3"/>
      <c r="L111" s="94">
        <f t="shared" si="11"/>
        <v>0</v>
      </c>
      <c r="M111" s="4"/>
      <c r="N111" s="94">
        <f t="shared" si="12"/>
        <v>0</v>
      </c>
      <c r="O111" s="94">
        <f t="shared" si="13"/>
        <v>0</v>
      </c>
      <c r="P111" s="2"/>
      <c r="Q111" s="3"/>
      <c r="R111" s="94">
        <f t="shared" si="14"/>
        <v>0</v>
      </c>
      <c r="S111" s="3"/>
      <c r="T111" s="94">
        <f t="shared" si="16"/>
        <v>0</v>
      </c>
      <c r="U111" s="93">
        <f t="shared" si="17"/>
        <v>0</v>
      </c>
      <c r="V111" s="5" t="str">
        <f>IF(COUNTBLANK(G111:H111)+COUNTBLANK(J111:K111)+COUNTBLANK(M111:M111)+COUNTBLANK(P111:Q111)+COUNTBLANK(S111:S111)=8,"",
IF(G111&lt;Limity!$C$5," Data gotowości zbyt wczesna lub nie uzupełniona.","")&amp;
IF(G111&gt;Limity!$D$5," Data gotowości zbyt późna lub wypełnona nieprawidłowo.","")&amp;
IF(OR(ROUND(K111,2)&lt;=0,ROUND(Q111,2)&lt;=0,ROUND(M111,2)&lt;=0,ROUND(S111,2)&lt;=0,ROUND(H111,2)&lt;=0)," Co najmniej jedna wartość nie jest większa od zera.","")&amp;
IF(K111&gt;Limity!$D$6," Abonament za Usługę TD w Wariancie A ponad limit.","")&amp;
IF(Q111&gt;Limity!$D$7," Abonament za Usługę TD w Wariancie B ponad limit.","")&amp;
IF(Q111-K111&gt;Limity!$D$8," Różnica wartości abonamentów za Usługę TD wariantów A i B ponad limit.","")&amp;
IF(M111&gt;Limity!$D$9," Abonament za zwiększenie przepustowości w Wariancie A ponad limit.","")&amp;
IF(S111&gt;Limity!$D$10," Abonament za zwiększenie przepustowości w Wariancie B ponad limit.","")&amp;
IF(J111=""," Nie wskazano PWR. ",IF(ISERROR(VLOOKUP(J111,'Listy punktów styku'!$B$11:$B$41,1,FALSE))," Nie wskazano PWR z listy.",""))&amp;
IF(P111=""," Nie wskazano FPS. ",IF(ISERROR(VLOOKUP(P111,'Listy punktów styku'!$B$44:$B$61,1,FALSE))," Nie wskazano FPS z listy.","")))</f>
        <v/>
      </c>
    </row>
    <row r="112" spans="1:22" s="8" customFormat="1" x14ac:dyDescent="0.3">
      <c r="A112" s="112">
        <v>98</v>
      </c>
      <c r="B112" s="113">
        <v>947013</v>
      </c>
      <c r="C112" s="114">
        <v>32108</v>
      </c>
      <c r="D112" s="116" t="s">
        <v>569</v>
      </c>
      <c r="E112" s="116" t="s">
        <v>100</v>
      </c>
      <c r="F112" s="116">
        <v>14</v>
      </c>
      <c r="G112" s="24"/>
      <c r="H112" s="3"/>
      <c r="I112" s="93">
        <f t="shared" si="15"/>
        <v>0</v>
      </c>
      <c r="J112" s="2"/>
      <c r="K112" s="3"/>
      <c r="L112" s="94">
        <f t="shared" si="11"/>
        <v>0</v>
      </c>
      <c r="M112" s="4"/>
      <c r="N112" s="94">
        <f t="shared" si="12"/>
        <v>0</v>
      </c>
      <c r="O112" s="94">
        <f t="shared" si="13"/>
        <v>0</v>
      </c>
      <c r="P112" s="2"/>
      <c r="Q112" s="3"/>
      <c r="R112" s="94">
        <f t="shared" si="14"/>
        <v>0</v>
      </c>
      <c r="S112" s="3"/>
      <c r="T112" s="94">
        <f t="shared" si="16"/>
        <v>0</v>
      </c>
      <c r="U112" s="93">
        <f t="shared" si="17"/>
        <v>0</v>
      </c>
      <c r="V112" s="5" t="str">
        <f>IF(COUNTBLANK(G112:H112)+COUNTBLANK(J112:K112)+COUNTBLANK(M112:M112)+COUNTBLANK(P112:Q112)+COUNTBLANK(S112:S112)=8,"",
IF(G112&lt;Limity!$C$5," Data gotowości zbyt wczesna lub nie uzupełniona.","")&amp;
IF(G112&gt;Limity!$D$5," Data gotowości zbyt późna lub wypełnona nieprawidłowo.","")&amp;
IF(OR(ROUND(K112,2)&lt;=0,ROUND(Q112,2)&lt;=0,ROUND(M112,2)&lt;=0,ROUND(S112,2)&lt;=0,ROUND(H112,2)&lt;=0)," Co najmniej jedna wartość nie jest większa od zera.","")&amp;
IF(K112&gt;Limity!$D$6," Abonament za Usługę TD w Wariancie A ponad limit.","")&amp;
IF(Q112&gt;Limity!$D$7," Abonament za Usługę TD w Wariancie B ponad limit.","")&amp;
IF(Q112-K112&gt;Limity!$D$8," Różnica wartości abonamentów za Usługę TD wariantów A i B ponad limit.","")&amp;
IF(M112&gt;Limity!$D$9," Abonament za zwiększenie przepustowości w Wariancie A ponad limit.","")&amp;
IF(S112&gt;Limity!$D$10," Abonament za zwiększenie przepustowości w Wariancie B ponad limit.","")&amp;
IF(J112=""," Nie wskazano PWR. ",IF(ISERROR(VLOOKUP(J112,'Listy punktów styku'!$B$11:$B$41,1,FALSE))," Nie wskazano PWR z listy.",""))&amp;
IF(P112=""," Nie wskazano FPS. ",IF(ISERROR(VLOOKUP(P112,'Listy punktów styku'!$B$44:$B$61,1,FALSE))," Nie wskazano FPS z listy.","")))</f>
        <v/>
      </c>
    </row>
    <row r="113" spans="1:22" s="8" customFormat="1" x14ac:dyDescent="0.3">
      <c r="A113" s="112">
        <v>99</v>
      </c>
      <c r="B113" s="113">
        <v>946869</v>
      </c>
      <c r="C113" s="114">
        <v>57674</v>
      </c>
      <c r="D113" s="116" t="s">
        <v>567</v>
      </c>
      <c r="E113" s="116" t="s">
        <v>100</v>
      </c>
      <c r="F113" s="116">
        <v>103</v>
      </c>
      <c r="G113" s="24"/>
      <c r="H113" s="3"/>
      <c r="I113" s="93">
        <f t="shared" si="15"/>
        <v>0</v>
      </c>
      <c r="J113" s="2"/>
      <c r="K113" s="3"/>
      <c r="L113" s="94">
        <f t="shared" si="11"/>
        <v>0</v>
      </c>
      <c r="M113" s="4"/>
      <c r="N113" s="94">
        <f t="shared" si="12"/>
        <v>0</v>
      </c>
      <c r="O113" s="94">
        <f t="shared" si="13"/>
        <v>0</v>
      </c>
      <c r="P113" s="2"/>
      <c r="Q113" s="3"/>
      <c r="R113" s="94">
        <f t="shared" si="14"/>
        <v>0</v>
      </c>
      <c r="S113" s="3"/>
      <c r="T113" s="94">
        <f t="shared" si="16"/>
        <v>0</v>
      </c>
      <c r="U113" s="93">
        <f t="shared" si="17"/>
        <v>0</v>
      </c>
      <c r="V113" s="5" t="str">
        <f>IF(COUNTBLANK(G113:H113)+COUNTBLANK(J113:K113)+COUNTBLANK(M113:M113)+COUNTBLANK(P113:Q113)+COUNTBLANK(S113:S113)=8,"",
IF(G113&lt;Limity!$C$5," Data gotowości zbyt wczesna lub nie uzupełniona.","")&amp;
IF(G113&gt;Limity!$D$5," Data gotowości zbyt późna lub wypełnona nieprawidłowo.","")&amp;
IF(OR(ROUND(K113,2)&lt;=0,ROUND(Q113,2)&lt;=0,ROUND(M113,2)&lt;=0,ROUND(S113,2)&lt;=0,ROUND(H113,2)&lt;=0)," Co najmniej jedna wartość nie jest większa od zera.","")&amp;
IF(K113&gt;Limity!$D$6," Abonament za Usługę TD w Wariancie A ponad limit.","")&amp;
IF(Q113&gt;Limity!$D$7," Abonament za Usługę TD w Wariancie B ponad limit.","")&amp;
IF(Q113-K113&gt;Limity!$D$8," Różnica wartości abonamentów za Usługę TD wariantów A i B ponad limit.","")&amp;
IF(M113&gt;Limity!$D$9," Abonament za zwiększenie przepustowości w Wariancie A ponad limit.","")&amp;
IF(S113&gt;Limity!$D$10," Abonament za zwiększenie przepustowości w Wariancie B ponad limit.","")&amp;
IF(J113=""," Nie wskazano PWR. ",IF(ISERROR(VLOOKUP(J113,'Listy punktów styku'!$B$11:$B$41,1,FALSE))," Nie wskazano PWR z listy.",""))&amp;
IF(P113=""," Nie wskazano FPS. ",IF(ISERROR(VLOOKUP(P113,'Listy punktów styku'!$B$44:$B$61,1,FALSE))," Nie wskazano FPS z listy.","")))</f>
        <v/>
      </c>
    </row>
    <row r="114" spans="1:22" s="8" customFormat="1" x14ac:dyDescent="0.3">
      <c r="A114" s="112">
        <v>100</v>
      </c>
      <c r="B114" s="113">
        <v>946495</v>
      </c>
      <c r="C114" s="114">
        <v>32106</v>
      </c>
      <c r="D114" s="116" t="s">
        <v>565</v>
      </c>
      <c r="E114" s="116" t="s">
        <v>100</v>
      </c>
      <c r="F114" s="116">
        <v>163</v>
      </c>
      <c r="G114" s="24"/>
      <c r="H114" s="3"/>
      <c r="I114" s="93">
        <f t="shared" si="15"/>
        <v>0</v>
      </c>
      <c r="J114" s="2"/>
      <c r="K114" s="3"/>
      <c r="L114" s="94">
        <f t="shared" si="11"/>
        <v>0</v>
      </c>
      <c r="M114" s="4"/>
      <c r="N114" s="94">
        <f t="shared" si="12"/>
        <v>0</v>
      </c>
      <c r="O114" s="94">
        <f t="shared" si="13"/>
        <v>0</v>
      </c>
      <c r="P114" s="2"/>
      <c r="Q114" s="3"/>
      <c r="R114" s="94">
        <f t="shared" si="14"/>
        <v>0</v>
      </c>
      <c r="S114" s="3"/>
      <c r="T114" s="94">
        <f t="shared" si="16"/>
        <v>0</v>
      </c>
      <c r="U114" s="93">
        <f t="shared" si="17"/>
        <v>0</v>
      </c>
      <c r="V114" s="5" t="str">
        <f>IF(COUNTBLANK(G114:H114)+COUNTBLANK(J114:K114)+COUNTBLANK(M114:M114)+COUNTBLANK(P114:Q114)+COUNTBLANK(S114:S114)=8,"",
IF(G114&lt;Limity!$C$5," Data gotowości zbyt wczesna lub nie uzupełniona.","")&amp;
IF(G114&gt;Limity!$D$5," Data gotowości zbyt późna lub wypełnona nieprawidłowo.","")&amp;
IF(OR(ROUND(K114,2)&lt;=0,ROUND(Q114,2)&lt;=0,ROUND(M114,2)&lt;=0,ROUND(S114,2)&lt;=0,ROUND(H114,2)&lt;=0)," Co najmniej jedna wartość nie jest większa od zera.","")&amp;
IF(K114&gt;Limity!$D$6," Abonament za Usługę TD w Wariancie A ponad limit.","")&amp;
IF(Q114&gt;Limity!$D$7," Abonament za Usługę TD w Wariancie B ponad limit.","")&amp;
IF(Q114-K114&gt;Limity!$D$8," Różnica wartości abonamentów za Usługę TD wariantów A i B ponad limit.","")&amp;
IF(M114&gt;Limity!$D$9," Abonament za zwiększenie przepustowości w Wariancie A ponad limit.","")&amp;
IF(S114&gt;Limity!$D$10," Abonament za zwiększenie przepustowości w Wariancie B ponad limit.","")&amp;
IF(J114=""," Nie wskazano PWR. ",IF(ISERROR(VLOOKUP(J114,'Listy punktów styku'!$B$11:$B$41,1,FALSE))," Nie wskazano PWR z listy.",""))&amp;
IF(P114=""," Nie wskazano FPS. ",IF(ISERROR(VLOOKUP(P114,'Listy punktów styku'!$B$44:$B$61,1,FALSE))," Nie wskazano FPS z listy.","")))</f>
        <v/>
      </c>
    </row>
    <row r="115" spans="1:22" s="8" customFormat="1" x14ac:dyDescent="0.3">
      <c r="A115" s="112">
        <v>101</v>
      </c>
      <c r="B115" s="113">
        <v>952566</v>
      </c>
      <c r="C115" s="114">
        <v>123078</v>
      </c>
      <c r="D115" s="116" t="s">
        <v>575</v>
      </c>
      <c r="E115" s="116" t="s">
        <v>100</v>
      </c>
      <c r="F115" s="116">
        <v>23</v>
      </c>
      <c r="G115" s="24"/>
      <c r="H115" s="3"/>
      <c r="I115" s="93">
        <f t="shared" si="15"/>
        <v>0</v>
      </c>
      <c r="J115" s="2"/>
      <c r="K115" s="3"/>
      <c r="L115" s="94">
        <f t="shared" si="11"/>
        <v>0</v>
      </c>
      <c r="M115" s="4"/>
      <c r="N115" s="94">
        <f t="shared" si="12"/>
        <v>0</v>
      </c>
      <c r="O115" s="94">
        <f t="shared" si="13"/>
        <v>0</v>
      </c>
      <c r="P115" s="2"/>
      <c r="Q115" s="3"/>
      <c r="R115" s="94">
        <f t="shared" si="14"/>
        <v>0</v>
      </c>
      <c r="S115" s="3"/>
      <c r="T115" s="94">
        <f t="shared" si="16"/>
        <v>0</v>
      </c>
      <c r="U115" s="93">
        <f t="shared" si="17"/>
        <v>0</v>
      </c>
      <c r="V115" s="5" t="str">
        <f>IF(COUNTBLANK(G115:H115)+COUNTBLANK(J115:K115)+COUNTBLANK(M115:M115)+COUNTBLANK(P115:Q115)+COUNTBLANK(S115:S115)=8,"",
IF(G115&lt;Limity!$C$5," Data gotowości zbyt wczesna lub nie uzupełniona.","")&amp;
IF(G115&gt;Limity!$D$5," Data gotowości zbyt późna lub wypełnona nieprawidłowo.","")&amp;
IF(OR(ROUND(K115,2)&lt;=0,ROUND(Q115,2)&lt;=0,ROUND(M115,2)&lt;=0,ROUND(S115,2)&lt;=0,ROUND(H115,2)&lt;=0)," Co najmniej jedna wartość nie jest większa od zera.","")&amp;
IF(K115&gt;Limity!$D$6," Abonament za Usługę TD w Wariancie A ponad limit.","")&amp;
IF(Q115&gt;Limity!$D$7," Abonament za Usługę TD w Wariancie B ponad limit.","")&amp;
IF(Q115-K115&gt;Limity!$D$8," Różnica wartości abonamentów za Usługę TD wariantów A i B ponad limit.","")&amp;
IF(M115&gt;Limity!$D$9," Abonament za zwiększenie przepustowości w Wariancie A ponad limit.","")&amp;
IF(S115&gt;Limity!$D$10," Abonament za zwiększenie przepustowości w Wariancie B ponad limit.","")&amp;
IF(J115=""," Nie wskazano PWR. ",IF(ISERROR(VLOOKUP(J115,'Listy punktów styku'!$B$11:$B$41,1,FALSE))," Nie wskazano PWR z listy.",""))&amp;
IF(P115=""," Nie wskazano FPS. ",IF(ISERROR(VLOOKUP(P115,'Listy punktów styku'!$B$44:$B$61,1,FALSE))," Nie wskazano FPS z listy.","")))</f>
        <v/>
      </c>
    </row>
    <row r="116" spans="1:22" s="8" customFormat="1" x14ac:dyDescent="0.3">
      <c r="A116" s="112">
        <v>102</v>
      </c>
      <c r="B116" s="113">
        <v>951515</v>
      </c>
      <c r="C116" s="114">
        <v>111728</v>
      </c>
      <c r="D116" s="116" t="s">
        <v>573</v>
      </c>
      <c r="E116" s="116" t="s">
        <v>100</v>
      </c>
      <c r="F116" s="116">
        <v>142</v>
      </c>
      <c r="G116" s="24"/>
      <c r="H116" s="3"/>
      <c r="I116" s="93">
        <f t="shared" si="15"/>
        <v>0</v>
      </c>
      <c r="J116" s="2"/>
      <c r="K116" s="3"/>
      <c r="L116" s="94">
        <f t="shared" si="11"/>
        <v>0</v>
      </c>
      <c r="M116" s="4"/>
      <c r="N116" s="94">
        <f t="shared" si="12"/>
        <v>0</v>
      </c>
      <c r="O116" s="94">
        <f t="shared" si="13"/>
        <v>0</v>
      </c>
      <c r="P116" s="2"/>
      <c r="Q116" s="3"/>
      <c r="R116" s="94">
        <f t="shared" si="14"/>
        <v>0</v>
      </c>
      <c r="S116" s="3"/>
      <c r="T116" s="94">
        <f t="shared" si="16"/>
        <v>0</v>
      </c>
      <c r="U116" s="93">
        <f t="shared" si="17"/>
        <v>0</v>
      </c>
      <c r="V116" s="5" t="str">
        <f>IF(COUNTBLANK(G116:H116)+COUNTBLANK(J116:K116)+COUNTBLANK(M116:M116)+COUNTBLANK(P116:Q116)+COUNTBLANK(S116:S116)=8,"",
IF(G116&lt;Limity!$C$5," Data gotowości zbyt wczesna lub nie uzupełniona.","")&amp;
IF(G116&gt;Limity!$D$5," Data gotowości zbyt późna lub wypełnona nieprawidłowo.","")&amp;
IF(OR(ROUND(K116,2)&lt;=0,ROUND(Q116,2)&lt;=0,ROUND(M116,2)&lt;=0,ROUND(S116,2)&lt;=0,ROUND(H116,2)&lt;=0)," Co najmniej jedna wartość nie jest większa od zera.","")&amp;
IF(K116&gt;Limity!$D$6," Abonament za Usługę TD w Wariancie A ponad limit.","")&amp;
IF(Q116&gt;Limity!$D$7," Abonament za Usługę TD w Wariancie B ponad limit.","")&amp;
IF(Q116-K116&gt;Limity!$D$8," Różnica wartości abonamentów za Usługę TD wariantów A i B ponad limit.","")&amp;
IF(M116&gt;Limity!$D$9," Abonament za zwiększenie przepustowości w Wariancie A ponad limit.","")&amp;
IF(S116&gt;Limity!$D$10," Abonament za zwiększenie przepustowości w Wariancie B ponad limit.","")&amp;
IF(J116=""," Nie wskazano PWR. ",IF(ISERROR(VLOOKUP(J116,'Listy punktów styku'!$B$11:$B$41,1,FALSE))," Nie wskazano PWR z listy.",""))&amp;
IF(P116=""," Nie wskazano FPS. ",IF(ISERROR(VLOOKUP(P116,'Listy punktów styku'!$B$44:$B$61,1,FALSE))," Nie wskazano FPS z listy.","")))</f>
        <v/>
      </c>
    </row>
    <row r="117" spans="1:22" s="8" customFormat="1" x14ac:dyDescent="0.3">
      <c r="A117" s="112">
        <v>103</v>
      </c>
      <c r="B117" s="113">
        <v>9045735</v>
      </c>
      <c r="C117" s="114">
        <v>105742</v>
      </c>
      <c r="D117" s="116" t="s">
        <v>580</v>
      </c>
      <c r="E117" s="116" t="s">
        <v>100</v>
      </c>
      <c r="F117" s="116">
        <v>63</v>
      </c>
      <c r="G117" s="24"/>
      <c r="H117" s="3"/>
      <c r="I117" s="93">
        <f t="shared" si="15"/>
        <v>0</v>
      </c>
      <c r="J117" s="2"/>
      <c r="K117" s="3"/>
      <c r="L117" s="94">
        <f t="shared" si="11"/>
        <v>0</v>
      </c>
      <c r="M117" s="4"/>
      <c r="N117" s="94">
        <f t="shared" si="12"/>
        <v>0</v>
      </c>
      <c r="O117" s="94">
        <f t="shared" si="13"/>
        <v>0</v>
      </c>
      <c r="P117" s="2"/>
      <c r="Q117" s="3"/>
      <c r="R117" s="94">
        <f t="shared" si="14"/>
        <v>0</v>
      </c>
      <c r="S117" s="3"/>
      <c r="T117" s="94">
        <f t="shared" si="16"/>
        <v>0</v>
      </c>
      <c r="U117" s="93">
        <f t="shared" si="17"/>
        <v>0</v>
      </c>
      <c r="V117" s="5" t="str">
        <f>IF(COUNTBLANK(G117:H117)+COUNTBLANK(J117:K117)+COUNTBLANK(M117:M117)+COUNTBLANK(P117:Q117)+COUNTBLANK(S117:S117)=8,"",
IF(G117&lt;Limity!$C$5," Data gotowości zbyt wczesna lub nie uzupełniona.","")&amp;
IF(G117&gt;Limity!$D$5," Data gotowości zbyt późna lub wypełnona nieprawidłowo.","")&amp;
IF(OR(ROUND(K117,2)&lt;=0,ROUND(Q117,2)&lt;=0,ROUND(M117,2)&lt;=0,ROUND(S117,2)&lt;=0,ROUND(H117,2)&lt;=0)," Co najmniej jedna wartość nie jest większa od zera.","")&amp;
IF(K117&gt;Limity!$D$6," Abonament za Usługę TD w Wariancie A ponad limit.","")&amp;
IF(Q117&gt;Limity!$D$7," Abonament za Usługę TD w Wariancie B ponad limit.","")&amp;
IF(Q117-K117&gt;Limity!$D$8," Różnica wartości abonamentów za Usługę TD wariantów A i B ponad limit.","")&amp;
IF(M117&gt;Limity!$D$9," Abonament za zwiększenie przepustowości w Wariancie A ponad limit.","")&amp;
IF(S117&gt;Limity!$D$10," Abonament za zwiększenie przepustowości w Wariancie B ponad limit.","")&amp;
IF(J117=""," Nie wskazano PWR. ",IF(ISERROR(VLOOKUP(J117,'Listy punktów styku'!$B$11:$B$41,1,FALSE))," Nie wskazano PWR z listy.",""))&amp;
IF(P117=""," Nie wskazano FPS. ",IF(ISERROR(VLOOKUP(P117,'Listy punktów styku'!$B$44:$B$61,1,FALSE))," Nie wskazano FPS z listy.","")))</f>
        <v/>
      </c>
    </row>
    <row r="118" spans="1:22" s="8" customFormat="1" x14ac:dyDescent="0.3">
      <c r="A118" s="112">
        <v>104</v>
      </c>
      <c r="B118" s="113">
        <v>956346</v>
      </c>
      <c r="C118" s="114">
        <v>105735</v>
      </c>
      <c r="D118" s="116" t="s">
        <v>577</v>
      </c>
      <c r="E118" s="116" t="s">
        <v>100</v>
      </c>
      <c r="F118" s="116">
        <v>104</v>
      </c>
      <c r="G118" s="24"/>
      <c r="H118" s="3"/>
      <c r="I118" s="93">
        <f t="shared" si="15"/>
        <v>0</v>
      </c>
      <c r="J118" s="2"/>
      <c r="K118" s="3"/>
      <c r="L118" s="94">
        <f t="shared" si="11"/>
        <v>0</v>
      </c>
      <c r="M118" s="4"/>
      <c r="N118" s="94">
        <f t="shared" si="12"/>
        <v>0</v>
      </c>
      <c r="O118" s="94">
        <f t="shared" si="13"/>
        <v>0</v>
      </c>
      <c r="P118" s="2"/>
      <c r="Q118" s="3"/>
      <c r="R118" s="94">
        <f t="shared" si="14"/>
        <v>0</v>
      </c>
      <c r="S118" s="3"/>
      <c r="T118" s="94">
        <f t="shared" si="16"/>
        <v>0</v>
      </c>
      <c r="U118" s="93">
        <f t="shared" si="17"/>
        <v>0</v>
      </c>
      <c r="V118" s="5" t="str">
        <f>IF(COUNTBLANK(G118:H118)+COUNTBLANK(J118:K118)+COUNTBLANK(M118:M118)+COUNTBLANK(P118:Q118)+COUNTBLANK(S118:S118)=8,"",
IF(G118&lt;Limity!$C$5," Data gotowości zbyt wczesna lub nie uzupełniona.","")&amp;
IF(G118&gt;Limity!$D$5," Data gotowości zbyt późna lub wypełnona nieprawidłowo.","")&amp;
IF(OR(ROUND(K118,2)&lt;=0,ROUND(Q118,2)&lt;=0,ROUND(M118,2)&lt;=0,ROUND(S118,2)&lt;=0,ROUND(H118,2)&lt;=0)," Co najmniej jedna wartość nie jest większa od zera.","")&amp;
IF(K118&gt;Limity!$D$6," Abonament za Usługę TD w Wariancie A ponad limit.","")&amp;
IF(Q118&gt;Limity!$D$7," Abonament za Usługę TD w Wariancie B ponad limit.","")&amp;
IF(Q118-K118&gt;Limity!$D$8," Różnica wartości abonamentów za Usługę TD wariantów A i B ponad limit.","")&amp;
IF(M118&gt;Limity!$D$9," Abonament za zwiększenie przepustowości w Wariancie A ponad limit.","")&amp;
IF(S118&gt;Limity!$D$10," Abonament za zwiększenie przepustowości w Wariancie B ponad limit.","")&amp;
IF(J118=""," Nie wskazano PWR. ",IF(ISERROR(VLOOKUP(J118,'Listy punktów styku'!$B$11:$B$41,1,FALSE))," Nie wskazano PWR z listy.",""))&amp;
IF(P118=""," Nie wskazano FPS. ",IF(ISERROR(VLOOKUP(P118,'Listy punktów styku'!$B$44:$B$61,1,FALSE))," Nie wskazano FPS z listy.","")))</f>
        <v/>
      </c>
    </row>
    <row r="119" spans="1:22" s="8" customFormat="1" x14ac:dyDescent="0.3">
      <c r="A119" s="112">
        <v>105</v>
      </c>
      <c r="B119" s="113">
        <v>986591</v>
      </c>
      <c r="C119" s="114">
        <v>50329</v>
      </c>
      <c r="D119" s="116" t="s">
        <v>583</v>
      </c>
      <c r="E119" s="116" t="s">
        <v>133</v>
      </c>
      <c r="F119" s="116">
        <v>8</v>
      </c>
      <c r="G119" s="24"/>
      <c r="H119" s="3"/>
      <c r="I119" s="93">
        <f t="shared" si="15"/>
        <v>0</v>
      </c>
      <c r="J119" s="2"/>
      <c r="K119" s="3"/>
      <c r="L119" s="94">
        <f t="shared" si="11"/>
        <v>0</v>
      </c>
      <c r="M119" s="4"/>
      <c r="N119" s="94">
        <f t="shared" si="12"/>
        <v>0</v>
      </c>
      <c r="O119" s="94">
        <f t="shared" si="13"/>
        <v>0</v>
      </c>
      <c r="P119" s="2"/>
      <c r="Q119" s="3"/>
      <c r="R119" s="94">
        <f t="shared" si="14"/>
        <v>0</v>
      </c>
      <c r="S119" s="3"/>
      <c r="T119" s="94">
        <f t="shared" si="16"/>
        <v>0</v>
      </c>
      <c r="U119" s="93">
        <f t="shared" si="17"/>
        <v>0</v>
      </c>
      <c r="V119" s="5" t="str">
        <f>IF(COUNTBLANK(G119:H119)+COUNTBLANK(J119:K119)+COUNTBLANK(M119:M119)+COUNTBLANK(P119:Q119)+COUNTBLANK(S119:S119)=8,"",
IF(G119&lt;Limity!$C$5," Data gotowości zbyt wczesna lub nie uzupełniona.","")&amp;
IF(G119&gt;Limity!$D$5," Data gotowości zbyt późna lub wypełnona nieprawidłowo.","")&amp;
IF(OR(ROUND(K119,2)&lt;=0,ROUND(Q119,2)&lt;=0,ROUND(M119,2)&lt;=0,ROUND(S119,2)&lt;=0,ROUND(H119,2)&lt;=0)," Co najmniej jedna wartość nie jest większa od zera.","")&amp;
IF(K119&gt;Limity!$D$6," Abonament za Usługę TD w Wariancie A ponad limit.","")&amp;
IF(Q119&gt;Limity!$D$7," Abonament za Usługę TD w Wariancie B ponad limit.","")&amp;
IF(Q119-K119&gt;Limity!$D$8," Różnica wartości abonamentów za Usługę TD wariantów A i B ponad limit.","")&amp;
IF(M119&gt;Limity!$D$9," Abonament za zwiększenie przepustowości w Wariancie A ponad limit.","")&amp;
IF(S119&gt;Limity!$D$10," Abonament za zwiększenie przepustowości w Wariancie B ponad limit.","")&amp;
IF(J119=""," Nie wskazano PWR. ",IF(ISERROR(VLOOKUP(J119,'Listy punktów styku'!$B$11:$B$41,1,FALSE))," Nie wskazano PWR z listy.",""))&amp;
IF(P119=""," Nie wskazano FPS. ",IF(ISERROR(VLOOKUP(P119,'Listy punktów styku'!$B$44:$B$61,1,FALSE))," Nie wskazano FPS z listy.","")))</f>
        <v/>
      </c>
    </row>
    <row r="120" spans="1:22" s="8" customFormat="1" x14ac:dyDescent="0.3">
      <c r="A120" s="112">
        <v>106</v>
      </c>
      <c r="B120" s="113">
        <v>1020071</v>
      </c>
      <c r="C120" s="114">
        <v>6345</v>
      </c>
      <c r="D120" s="116" t="s">
        <v>587</v>
      </c>
      <c r="E120" s="116" t="s">
        <v>590</v>
      </c>
      <c r="F120" s="116">
        <v>11</v>
      </c>
      <c r="G120" s="24"/>
      <c r="H120" s="3"/>
      <c r="I120" s="93">
        <f t="shared" si="15"/>
        <v>0</v>
      </c>
      <c r="J120" s="2"/>
      <c r="K120" s="3"/>
      <c r="L120" s="94">
        <f t="shared" si="11"/>
        <v>0</v>
      </c>
      <c r="M120" s="4"/>
      <c r="N120" s="94">
        <f t="shared" si="12"/>
        <v>0</v>
      </c>
      <c r="O120" s="94">
        <f t="shared" si="13"/>
        <v>0</v>
      </c>
      <c r="P120" s="2"/>
      <c r="Q120" s="3"/>
      <c r="R120" s="94">
        <f t="shared" si="14"/>
        <v>0</v>
      </c>
      <c r="S120" s="3"/>
      <c r="T120" s="94">
        <f t="shared" si="16"/>
        <v>0</v>
      </c>
      <c r="U120" s="93">
        <f t="shared" si="17"/>
        <v>0</v>
      </c>
      <c r="V120" s="5" t="str">
        <f>IF(COUNTBLANK(G120:H120)+COUNTBLANK(J120:K120)+COUNTBLANK(M120:M120)+COUNTBLANK(P120:Q120)+COUNTBLANK(S120:S120)=8,"",
IF(G120&lt;Limity!$C$5," Data gotowości zbyt wczesna lub nie uzupełniona.","")&amp;
IF(G120&gt;Limity!$D$5," Data gotowości zbyt późna lub wypełnona nieprawidłowo.","")&amp;
IF(OR(ROUND(K120,2)&lt;=0,ROUND(Q120,2)&lt;=0,ROUND(M120,2)&lt;=0,ROUND(S120,2)&lt;=0,ROUND(H120,2)&lt;=0)," Co najmniej jedna wartość nie jest większa od zera.","")&amp;
IF(K120&gt;Limity!$D$6," Abonament za Usługę TD w Wariancie A ponad limit.","")&amp;
IF(Q120&gt;Limity!$D$7," Abonament za Usługę TD w Wariancie B ponad limit.","")&amp;
IF(Q120-K120&gt;Limity!$D$8," Różnica wartości abonamentów za Usługę TD wariantów A i B ponad limit.","")&amp;
IF(M120&gt;Limity!$D$9," Abonament za zwiększenie przepustowości w Wariancie A ponad limit.","")&amp;
IF(S120&gt;Limity!$D$10," Abonament za zwiększenie przepustowości w Wariancie B ponad limit.","")&amp;
IF(J120=""," Nie wskazano PWR. ",IF(ISERROR(VLOOKUP(J120,'Listy punktów styku'!$B$11:$B$41,1,FALSE))," Nie wskazano PWR z listy.",""))&amp;
IF(P120=""," Nie wskazano FPS. ",IF(ISERROR(VLOOKUP(P120,'Listy punktów styku'!$B$44:$B$61,1,FALSE))," Nie wskazano FPS z listy.","")))</f>
        <v/>
      </c>
    </row>
    <row r="121" spans="1:22" s="8" customFormat="1" x14ac:dyDescent="0.3">
      <c r="A121" s="112">
        <v>107</v>
      </c>
      <c r="B121" s="113">
        <v>8070329</v>
      </c>
      <c r="C121" s="114" t="s">
        <v>591</v>
      </c>
      <c r="D121" s="116" t="s">
        <v>587</v>
      </c>
      <c r="E121" s="116" t="s">
        <v>553</v>
      </c>
      <c r="F121" s="116">
        <v>41</v>
      </c>
      <c r="G121" s="24"/>
      <c r="H121" s="3"/>
      <c r="I121" s="93">
        <f t="shared" si="15"/>
        <v>0</v>
      </c>
      <c r="J121" s="2"/>
      <c r="K121" s="3"/>
      <c r="L121" s="94">
        <f t="shared" si="11"/>
        <v>0</v>
      </c>
      <c r="M121" s="4"/>
      <c r="N121" s="94">
        <f t="shared" si="12"/>
        <v>0</v>
      </c>
      <c r="O121" s="94">
        <f t="shared" si="13"/>
        <v>0</v>
      </c>
      <c r="P121" s="2"/>
      <c r="Q121" s="3"/>
      <c r="R121" s="94">
        <f t="shared" si="14"/>
        <v>0</v>
      </c>
      <c r="S121" s="3"/>
      <c r="T121" s="94">
        <f t="shared" si="16"/>
        <v>0</v>
      </c>
      <c r="U121" s="93">
        <f t="shared" si="17"/>
        <v>0</v>
      </c>
      <c r="V121" s="5" t="str">
        <f>IF(COUNTBLANK(G121:H121)+COUNTBLANK(J121:K121)+COUNTBLANK(M121:M121)+COUNTBLANK(P121:Q121)+COUNTBLANK(S121:S121)=8,"",
IF(G121&lt;Limity!$C$5," Data gotowości zbyt wczesna lub nie uzupełniona.","")&amp;
IF(G121&gt;Limity!$D$5," Data gotowości zbyt późna lub wypełnona nieprawidłowo.","")&amp;
IF(OR(ROUND(K121,2)&lt;=0,ROUND(Q121,2)&lt;=0,ROUND(M121,2)&lt;=0,ROUND(S121,2)&lt;=0,ROUND(H121,2)&lt;=0)," Co najmniej jedna wartość nie jest większa od zera.","")&amp;
IF(K121&gt;Limity!$D$6," Abonament za Usługę TD w Wariancie A ponad limit.","")&amp;
IF(Q121&gt;Limity!$D$7," Abonament za Usługę TD w Wariancie B ponad limit.","")&amp;
IF(Q121-K121&gt;Limity!$D$8," Różnica wartości abonamentów za Usługę TD wariantów A i B ponad limit.","")&amp;
IF(M121&gt;Limity!$D$9," Abonament za zwiększenie przepustowości w Wariancie A ponad limit.","")&amp;
IF(S121&gt;Limity!$D$10," Abonament za zwiększenie przepustowości w Wariancie B ponad limit.","")&amp;
IF(J121=""," Nie wskazano PWR. ",IF(ISERROR(VLOOKUP(J121,'Listy punktów styku'!$B$11:$B$41,1,FALSE))," Nie wskazano PWR z listy.",""))&amp;
IF(P121=""," Nie wskazano FPS. ",IF(ISERROR(VLOOKUP(P121,'Listy punktów styku'!$B$44:$B$61,1,FALSE))," Nie wskazano FPS z listy.","")))</f>
        <v/>
      </c>
    </row>
    <row r="122" spans="1:22" s="8" customFormat="1" x14ac:dyDescent="0.3">
      <c r="A122" s="112">
        <v>108</v>
      </c>
      <c r="B122" s="113">
        <v>1053668</v>
      </c>
      <c r="C122" s="114">
        <v>7957</v>
      </c>
      <c r="D122" s="116" t="s">
        <v>598</v>
      </c>
      <c r="E122" s="116" t="s">
        <v>100</v>
      </c>
      <c r="F122" s="116">
        <v>45</v>
      </c>
      <c r="G122" s="24"/>
      <c r="H122" s="3"/>
      <c r="I122" s="93">
        <f t="shared" si="15"/>
        <v>0</v>
      </c>
      <c r="J122" s="2"/>
      <c r="K122" s="3"/>
      <c r="L122" s="94">
        <f t="shared" si="11"/>
        <v>0</v>
      </c>
      <c r="M122" s="4"/>
      <c r="N122" s="94">
        <f t="shared" si="12"/>
        <v>0</v>
      </c>
      <c r="O122" s="94">
        <f t="shared" si="13"/>
        <v>0</v>
      </c>
      <c r="P122" s="2"/>
      <c r="Q122" s="3"/>
      <c r="R122" s="94">
        <f t="shared" si="14"/>
        <v>0</v>
      </c>
      <c r="S122" s="3"/>
      <c r="T122" s="94">
        <f t="shared" si="16"/>
        <v>0</v>
      </c>
      <c r="U122" s="93">
        <f t="shared" si="17"/>
        <v>0</v>
      </c>
      <c r="V122" s="5" t="str">
        <f>IF(COUNTBLANK(G122:H122)+COUNTBLANK(J122:K122)+COUNTBLANK(M122:M122)+COUNTBLANK(P122:Q122)+COUNTBLANK(S122:S122)=8,"",
IF(G122&lt;Limity!$C$5," Data gotowości zbyt wczesna lub nie uzupełniona.","")&amp;
IF(G122&gt;Limity!$D$5," Data gotowości zbyt późna lub wypełnona nieprawidłowo.","")&amp;
IF(OR(ROUND(K122,2)&lt;=0,ROUND(Q122,2)&lt;=0,ROUND(M122,2)&lt;=0,ROUND(S122,2)&lt;=0,ROUND(H122,2)&lt;=0)," Co najmniej jedna wartość nie jest większa od zera.","")&amp;
IF(K122&gt;Limity!$D$6," Abonament za Usługę TD w Wariancie A ponad limit.","")&amp;
IF(Q122&gt;Limity!$D$7," Abonament za Usługę TD w Wariancie B ponad limit.","")&amp;
IF(Q122-K122&gt;Limity!$D$8," Różnica wartości abonamentów za Usługę TD wariantów A i B ponad limit.","")&amp;
IF(M122&gt;Limity!$D$9," Abonament za zwiększenie przepustowości w Wariancie A ponad limit.","")&amp;
IF(S122&gt;Limity!$D$10," Abonament za zwiększenie przepustowości w Wariancie B ponad limit.","")&amp;
IF(J122=""," Nie wskazano PWR. ",IF(ISERROR(VLOOKUP(J122,'Listy punktów styku'!$B$11:$B$41,1,FALSE))," Nie wskazano PWR z listy.",""))&amp;
IF(P122=""," Nie wskazano FPS. ",IF(ISERROR(VLOOKUP(P122,'Listy punktów styku'!$B$44:$B$61,1,FALSE))," Nie wskazano FPS z listy.","")))</f>
        <v/>
      </c>
    </row>
    <row r="123" spans="1:22" s="8" customFormat="1" x14ac:dyDescent="0.3">
      <c r="A123" s="112">
        <v>109</v>
      </c>
      <c r="B123" s="113">
        <v>1052960</v>
      </c>
      <c r="C123" s="114">
        <v>5050</v>
      </c>
      <c r="D123" s="116" t="s">
        <v>596</v>
      </c>
      <c r="E123" s="116" t="s">
        <v>100</v>
      </c>
      <c r="F123" s="116">
        <v>130</v>
      </c>
      <c r="G123" s="24"/>
      <c r="H123" s="3"/>
      <c r="I123" s="93">
        <f t="shared" si="15"/>
        <v>0</v>
      </c>
      <c r="J123" s="2"/>
      <c r="K123" s="3"/>
      <c r="L123" s="94">
        <f t="shared" si="11"/>
        <v>0</v>
      </c>
      <c r="M123" s="4"/>
      <c r="N123" s="94">
        <f t="shared" si="12"/>
        <v>0</v>
      </c>
      <c r="O123" s="94">
        <f t="shared" si="13"/>
        <v>0</v>
      </c>
      <c r="P123" s="2"/>
      <c r="Q123" s="3"/>
      <c r="R123" s="94">
        <f t="shared" si="14"/>
        <v>0</v>
      </c>
      <c r="S123" s="3"/>
      <c r="T123" s="94">
        <f t="shared" si="16"/>
        <v>0</v>
      </c>
      <c r="U123" s="93">
        <f t="shared" si="17"/>
        <v>0</v>
      </c>
      <c r="V123" s="5" t="str">
        <f>IF(COUNTBLANK(G123:H123)+COUNTBLANK(J123:K123)+COUNTBLANK(M123:M123)+COUNTBLANK(P123:Q123)+COUNTBLANK(S123:S123)=8,"",
IF(G123&lt;Limity!$C$5," Data gotowości zbyt wczesna lub nie uzupełniona.","")&amp;
IF(G123&gt;Limity!$D$5," Data gotowości zbyt późna lub wypełnona nieprawidłowo.","")&amp;
IF(OR(ROUND(K123,2)&lt;=0,ROUND(Q123,2)&lt;=0,ROUND(M123,2)&lt;=0,ROUND(S123,2)&lt;=0,ROUND(H123,2)&lt;=0)," Co najmniej jedna wartość nie jest większa od zera.","")&amp;
IF(K123&gt;Limity!$D$6," Abonament za Usługę TD w Wariancie A ponad limit.","")&amp;
IF(Q123&gt;Limity!$D$7," Abonament za Usługę TD w Wariancie B ponad limit.","")&amp;
IF(Q123-K123&gt;Limity!$D$8," Różnica wartości abonamentów za Usługę TD wariantów A i B ponad limit.","")&amp;
IF(M123&gt;Limity!$D$9," Abonament za zwiększenie przepustowości w Wariancie A ponad limit.","")&amp;
IF(S123&gt;Limity!$D$10," Abonament za zwiększenie przepustowości w Wariancie B ponad limit.","")&amp;
IF(J123=""," Nie wskazano PWR. ",IF(ISERROR(VLOOKUP(J123,'Listy punktów styku'!$B$11:$B$41,1,FALSE))," Nie wskazano PWR z listy.",""))&amp;
IF(P123=""," Nie wskazano FPS. ",IF(ISERROR(VLOOKUP(P123,'Listy punktów styku'!$B$44:$B$61,1,FALSE))," Nie wskazano FPS z listy.","")))</f>
        <v/>
      </c>
    </row>
    <row r="124" spans="1:22" s="8" customFormat="1" x14ac:dyDescent="0.3">
      <c r="A124" s="112">
        <v>110</v>
      </c>
      <c r="B124" s="113">
        <v>303348489</v>
      </c>
      <c r="C124" s="114" t="s">
        <v>1829</v>
      </c>
      <c r="D124" s="116" t="s">
        <v>645</v>
      </c>
      <c r="E124" s="116" t="s">
        <v>109</v>
      </c>
      <c r="F124" s="116">
        <v>12</v>
      </c>
      <c r="G124" s="24"/>
      <c r="H124" s="3"/>
      <c r="I124" s="93">
        <f t="shared" si="15"/>
        <v>0</v>
      </c>
      <c r="J124" s="2"/>
      <c r="K124" s="3"/>
      <c r="L124" s="94">
        <f t="shared" si="11"/>
        <v>0</v>
      </c>
      <c r="M124" s="4"/>
      <c r="N124" s="94">
        <f t="shared" si="12"/>
        <v>0</v>
      </c>
      <c r="O124" s="94">
        <f t="shared" si="13"/>
        <v>0</v>
      </c>
      <c r="P124" s="2"/>
      <c r="Q124" s="3"/>
      <c r="R124" s="94">
        <f t="shared" si="14"/>
        <v>0</v>
      </c>
      <c r="S124" s="3"/>
      <c r="T124" s="94">
        <f t="shared" si="16"/>
        <v>0</v>
      </c>
      <c r="U124" s="93">
        <f t="shared" si="17"/>
        <v>0</v>
      </c>
      <c r="V124" s="5" t="str">
        <f>IF(COUNTBLANK(G124:H124)+COUNTBLANK(J124:K124)+COUNTBLANK(M124:M124)+COUNTBLANK(P124:Q124)+COUNTBLANK(S124:S124)=8,"",
IF(G124&lt;Limity!$C$5," Data gotowości zbyt wczesna lub nie uzupełniona.","")&amp;
IF(G124&gt;Limity!$D$5," Data gotowości zbyt późna lub wypełnona nieprawidłowo.","")&amp;
IF(OR(ROUND(K124,2)&lt;=0,ROUND(Q124,2)&lt;=0,ROUND(M124,2)&lt;=0,ROUND(S124,2)&lt;=0,ROUND(H124,2)&lt;=0)," Co najmniej jedna wartość nie jest większa od zera.","")&amp;
IF(K124&gt;Limity!$D$6," Abonament za Usługę TD w Wariancie A ponad limit.","")&amp;
IF(Q124&gt;Limity!$D$7," Abonament za Usługę TD w Wariancie B ponad limit.","")&amp;
IF(Q124-K124&gt;Limity!$D$8," Różnica wartości abonamentów za Usługę TD wariantów A i B ponad limit.","")&amp;
IF(M124&gt;Limity!$D$9," Abonament za zwiększenie przepustowości w Wariancie A ponad limit.","")&amp;
IF(S124&gt;Limity!$D$10," Abonament za zwiększenie przepustowości w Wariancie B ponad limit.","")&amp;
IF(J124=""," Nie wskazano PWR. ",IF(ISERROR(VLOOKUP(J124,'Listy punktów styku'!$B$11:$B$41,1,FALSE))," Nie wskazano PWR z listy.",""))&amp;
IF(P124=""," Nie wskazano FPS. ",IF(ISERROR(VLOOKUP(P124,'Listy punktów styku'!$B$44:$B$61,1,FALSE))," Nie wskazano FPS z listy.","")))</f>
        <v/>
      </c>
    </row>
    <row r="125" spans="1:22" s="8" customFormat="1" x14ac:dyDescent="0.3">
      <c r="A125" s="112">
        <v>111</v>
      </c>
      <c r="B125" s="113">
        <v>91636913</v>
      </c>
      <c r="C125" s="114">
        <v>111969</v>
      </c>
      <c r="D125" s="116" t="s">
        <v>599</v>
      </c>
      <c r="E125" s="116" t="s">
        <v>2225</v>
      </c>
      <c r="F125" s="116" t="s">
        <v>2148</v>
      </c>
      <c r="G125" s="24"/>
      <c r="H125" s="3"/>
      <c r="I125" s="93">
        <f t="shared" si="15"/>
        <v>0</v>
      </c>
      <c r="J125" s="2"/>
      <c r="K125" s="3"/>
      <c r="L125" s="94">
        <f t="shared" si="11"/>
        <v>0</v>
      </c>
      <c r="M125" s="4"/>
      <c r="N125" s="94">
        <f t="shared" si="12"/>
        <v>0</v>
      </c>
      <c r="O125" s="94">
        <f t="shared" si="13"/>
        <v>0</v>
      </c>
      <c r="P125" s="2"/>
      <c r="Q125" s="3"/>
      <c r="R125" s="94">
        <f t="shared" si="14"/>
        <v>0</v>
      </c>
      <c r="S125" s="3"/>
      <c r="T125" s="94">
        <f t="shared" si="16"/>
        <v>0</v>
      </c>
      <c r="U125" s="93">
        <f t="shared" si="17"/>
        <v>0</v>
      </c>
      <c r="V125" s="5" t="str">
        <f>IF(COUNTBLANK(G125:H125)+COUNTBLANK(J125:K125)+COUNTBLANK(M125:M125)+COUNTBLANK(P125:Q125)+COUNTBLANK(S125:S125)=8,"",
IF(G125&lt;Limity!$C$5," Data gotowości zbyt wczesna lub nie uzupełniona.","")&amp;
IF(G125&gt;Limity!$D$5," Data gotowości zbyt późna lub wypełnona nieprawidłowo.","")&amp;
IF(OR(ROUND(K125,2)&lt;=0,ROUND(Q125,2)&lt;=0,ROUND(M125,2)&lt;=0,ROUND(S125,2)&lt;=0,ROUND(H125,2)&lt;=0)," Co najmniej jedna wartość nie jest większa od zera.","")&amp;
IF(K125&gt;Limity!$D$6," Abonament za Usługę TD w Wariancie A ponad limit.","")&amp;
IF(Q125&gt;Limity!$D$7," Abonament za Usługę TD w Wariancie B ponad limit.","")&amp;
IF(Q125-K125&gt;Limity!$D$8," Różnica wartości abonamentów za Usługę TD wariantów A i B ponad limit.","")&amp;
IF(M125&gt;Limity!$D$9," Abonament za zwiększenie przepustowości w Wariancie A ponad limit.","")&amp;
IF(S125&gt;Limity!$D$10," Abonament za zwiększenie przepustowości w Wariancie B ponad limit.","")&amp;
IF(J125=""," Nie wskazano PWR. ",IF(ISERROR(VLOOKUP(J125,'Listy punktów styku'!$B$11:$B$41,1,FALSE))," Nie wskazano PWR z listy.",""))&amp;
IF(P125=""," Nie wskazano FPS. ",IF(ISERROR(VLOOKUP(P125,'Listy punktów styku'!$B$44:$B$61,1,FALSE))," Nie wskazano FPS z listy.","")))</f>
        <v/>
      </c>
    </row>
    <row r="126" spans="1:22" s="8" customFormat="1" x14ac:dyDescent="0.3">
      <c r="A126" s="112">
        <v>112</v>
      </c>
      <c r="B126" s="113">
        <v>1383010</v>
      </c>
      <c r="C126" s="114">
        <v>48804</v>
      </c>
      <c r="D126" s="116" t="s">
        <v>599</v>
      </c>
      <c r="E126" s="116" t="s">
        <v>2147</v>
      </c>
      <c r="F126" s="116" t="s">
        <v>2148</v>
      </c>
      <c r="G126" s="24"/>
      <c r="H126" s="3"/>
      <c r="I126" s="93">
        <f t="shared" si="15"/>
        <v>0</v>
      </c>
      <c r="J126" s="2"/>
      <c r="K126" s="3"/>
      <c r="L126" s="94">
        <f t="shared" si="11"/>
        <v>0</v>
      </c>
      <c r="M126" s="4"/>
      <c r="N126" s="94">
        <f t="shared" si="12"/>
        <v>0</v>
      </c>
      <c r="O126" s="94">
        <f t="shared" si="13"/>
        <v>0</v>
      </c>
      <c r="P126" s="2"/>
      <c r="Q126" s="3"/>
      <c r="R126" s="94">
        <f t="shared" si="14"/>
        <v>0</v>
      </c>
      <c r="S126" s="3"/>
      <c r="T126" s="94">
        <f t="shared" si="16"/>
        <v>0</v>
      </c>
      <c r="U126" s="93">
        <f t="shared" si="17"/>
        <v>0</v>
      </c>
      <c r="V126" s="5" t="str">
        <f>IF(COUNTBLANK(G126:H126)+COUNTBLANK(J126:K126)+COUNTBLANK(M126:M126)+COUNTBLANK(P126:Q126)+COUNTBLANK(S126:S126)=8,"",
IF(G126&lt;Limity!$C$5," Data gotowości zbyt wczesna lub nie uzupełniona.","")&amp;
IF(G126&gt;Limity!$D$5," Data gotowości zbyt późna lub wypełnona nieprawidłowo.","")&amp;
IF(OR(ROUND(K126,2)&lt;=0,ROUND(Q126,2)&lt;=0,ROUND(M126,2)&lt;=0,ROUND(S126,2)&lt;=0,ROUND(H126,2)&lt;=0)," Co najmniej jedna wartość nie jest większa od zera.","")&amp;
IF(K126&gt;Limity!$D$6," Abonament za Usługę TD w Wariancie A ponad limit.","")&amp;
IF(Q126&gt;Limity!$D$7," Abonament za Usługę TD w Wariancie B ponad limit.","")&amp;
IF(Q126-K126&gt;Limity!$D$8," Różnica wartości abonamentów za Usługę TD wariantów A i B ponad limit.","")&amp;
IF(M126&gt;Limity!$D$9," Abonament za zwiększenie przepustowości w Wariancie A ponad limit.","")&amp;
IF(S126&gt;Limity!$D$10," Abonament za zwiększenie przepustowości w Wariancie B ponad limit.","")&amp;
IF(J126=""," Nie wskazano PWR. ",IF(ISERROR(VLOOKUP(J126,'Listy punktów styku'!$B$11:$B$41,1,FALSE))," Nie wskazano PWR z listy.",""))&amp;
IF(P126=""," Nie wskazano FPS. ",IF(ISERROR(VLOOKUP(P126,'Listy punktów styku'!$B$44:$B$61,1,FALSE))," Nie wskazano FPS z listy.","")))</f>
        <v/>
      </c>
    </row>
    <row r="127" spans="1:22" s="8" customFormat="1" x14ac:dyDescent="0.3">
      <c r="A127" s="112">
        <v>113</v>
      </c>
      <c r="B127" s="113">
        <v>20795789</v>
      </c>
      <c r="C127" s="114" t="s">
        <v>2044</v>
      </c>
      <c r="D127" s="116" t="s">
        <v>2106</v>
      </c>
      <c r="E127" s="116" t="s">
        <v>2197</v>
      </c>
      <c r="F127" s="116" t="s">
        <v>2198</v>
      </c>
      <c r="G127" s="24"/>
      <c r="H127" s="3"/>
      <c r="I127" s="93">
        <f t="shared" si="15"/>
        <v>0</v>
      </c>
      <c r="J127" s="2"/>
      <c r="K127" s="3"/>
      <c r="L127" s="94">
        <f t="shared" si="11"/>
        <v>0</v>
      </c>
      <c r="M127" s="4"/>
      <c r="N127" s="94">
        <f t="shared" si="12"/>
        <v>0</v>
      </c>
      <c r="O127" s="94">
        <f t="shared" si="13"/>
        <v>0</v>
      </c>
      <c r="P127" s="2"/>
      <c r="Q127" s="3"/>
      <c r="R127" s="94">
        <f t="shared" si="14"/>
        <v>0</v>
      </c>
      <c r="S127" s="3"/>
      <c r="T127" s="94">
        <f t="shared" si="16"/>
        <v>0</v>
      </c>
      <c r="U127" s="93">
        <f t="shared" si="17"/>
        <v>0</v>
      </c>
      <c r="V127" s="5" t="str">
        <f>IF(COUNTBLANK(G127:H127)+COUNTBLANK(J127:K127)+COUNTBLANK(M127:M127)+COUNTBLANK(P127:Q127)+COUNTBLANK(S127:S127)=8,"",
IF(G127&lt;Limity!$C$5," Data gotowości zbyt wczesna lub nie uzupełniona.","")&amp;
IF(G127&gt;Limity!$D$5," Data gotowości zbyt późna lub wypełnona nieprawidłowo.","")&amp;
IF(OR(ROUND(K127,2)&lt;=0,ROUND(Q127,2)&lt;=0,ROUND(M127,2)&lt;=0,ROUND(S127,2)&lt;=0,ROUND(H127,2)&lt;=0)," Co najmniej jedna wartość nie jest większa od zera.","")&amp;
IF(K127&gt;Limity!$D$6," Abonament za Usługę TD w Wariancie A ponad limit.","")&amp;
IF(Q127&gt;Limity!$D$7," Abonament za Usługę TD w Wariancie B ponad limit.","")&amp;
IF(Q127-K127&gt;Limity!$D$8," Różnica wartości abonamentów za Usługę TD wariantów A i B ponad limit.","")&amp;
IF(M127&gt;Limity!$D$9," Abonament za zwiększenie przepustowości w Wariancie A ponad limit.","")&amp;
IF(S127&gt;Limity!$D$10," Abonament za zwiększenie przepustowości w Wariancie B ponad limit.","")&amp;
IF(J127=""," Nie wskazano PWR. ",IF(ISERROR(VLOOKUP(J127,'Listy punktów styku'!$B$11:$B$41,1,FALSE))," Nie wskazano PWR z listy.",""))&amp;
IF(P127=""," Nie wskazano FPS. ",IF(ISERROR(VLOOKUP(P127,'Listy punktów styku'!$B$44:$B$61,1,FALSE))," Nie wskazano FPS z listy.","")))</f>
        <v/>
      </c>
    </row>
    <row r="128" spans="1:22" s="8" customFormat="1" x14ac:dyDescent="0.3">
      <c r="A128" s="112">
        <v>114</v>
      </c>
      <c r="B128" s="113">
        <v>76862785</v>
      </c>
      <c r="C128" s="114">
        <v>112141</v>
      </c>
      <c r="D128" s="116" t="s">
        <v>1746</v>
      </c>
      <c r="E128" s="116" t="s">
        <v>1747</v>
      </c>
      <c r="F128" s="116">
        <v>2</v>
      </c>
      <c r="G128" s="24"/>
      <c r="H128" s="3"/>
      <c r="I128" s="93">
        <f t="shared" si="15"/>
        <v>0</v>
      </c>
      <c r="J128" s="2"/>
      <c r="K128" s="3"/>
      <c r="L128" s="94">
        <f t="shared" si="11"/>
        <v>0</v>
      </c>
      <c r="M128" s="4"/>
      <c r="N128" s="94">
        <f t="shared" si="12"/>
        <v>0</v>
      </c>
      <c r="O128" s="94">
        <f t="shared" si="13"/>
        <v>0</v>
      </c>
      <c r="P128" s="2"/>
      <c r="Q128" s="3"/>
      <c r="R128" s="94">
        <f t="shared" si="14"/>
        <v>0</v>
      </c>
      <c r="S128" s="3"/>
      <c r="T128" s="94">
        <f t="shared" si="16"/>
        <v>0</v>
      </c>
      <c r="U128" s="93">
        <f t="shared" si="17"/>
        <v>0</v>
      </c>
      <c r="V128" s="5" t="str">
        <f>IF(COUNTBLANK(G128:H128)+COUNTBLANK(J128:K128)+COUNTBLANK(M128:M128)+COUNTBLANK(P128:Q128)+COUNTBLANK(S128:S128)=8,"",
IF(G128&lt;Limity!$C$5," Data gotowości zbyt wczesna lub nie uzupełniona.","")&amp;
IF(G128&gt;Limity!$D$5," Data gotowości zbyt późna lub wypełnona nieprawidłowo.","")&amp;
IF(OR(ROUND(K128,2)&lt;=0,ROUND(Q128,2)&lt;=0,ROUND(M128,2)&lt;=0,ROUND(S128,2)&lt;=0,ROUND(H128,2)&lt;=0)," Co najmniej jedna wartość nie jest większa od zera.","")&amp;
IF(K128&gt;Limity!$D$6," Abonament za Usługę TD w Wariancie A ponad limit.","")&amp;
IF(Q128&gt;Limity!$D$7," Abonament za Usługę TD w Wariancie B ponad limit.","")&amp;
IF(Q128-K128&gt;Limity!$D$8," Różnica wartości abonamentów za Usługę TD wariantów A i B ponad limit.","")&amp;
IF(M128&gt;Limity!$D$9," Abonament za zwiększenie przepustowości w Wariancie A ponad limit.","")&amp;
IF(S128&gt;Limity!$D$10," Abonament za zwiększenie przepustowości w Wariancie B ponad limit.","")&amp;
IF(J128=""," Nie wskazano PWR. ",IF(ISERROR(VLOOKUP(J128,'Listy punktów styku'!$B$11:$B$41,1,FALSE))," Nie wskazano PWR z listy.",""))&amp;
IF(P128=""," Nie wskazano FPS. ",IF(ISERROR(VLOOKUP(P128,'Listy punktów styku'!$B$44:$B$61,1,FALSE))," Nie wskazano FPS z listy.","")))</f>
        <v/>
      </c>
    </row>
    <row r="129" spans="1:22" s="8" customFormat="1" x14ac:dyDescent="0.3">
      <c r="A129" s="112">
        <v>115</v>
      </c>
      <c r="B129" s="113">
        <v>14721087</v>
      </c>
      <c r="C129" s="114">
        <v>114561</v>
      </c>
      <c r="D129" s="116" t="s">
        <v>1746</v>
      </c>
      <c r="E129" s="116" t="s">
        <v>2178</v>
      </c>
      <c r="F129" s="116" t="s">
        <v>2317</v>
      </c>
      <c r="G129" s="24"/>
      <c r="H129" s="3"/>
      <c r="I129" s="93">
        <f t="shared" si="15"/>
        <v>0</v>
      </c>
      <c r="J129" s="2"/>
      <c r="K129" s="3"/>
      <c r="L129" s="94">
        <f t="shared" si="11"/>
        <v>0</v>
      </c>
      <c r="M129" s="4"/>
      <c r="N129" s="94">
        <f t="shared" si="12"/>
        <v>0</v>
      </c>
      <c r="O129" s="94">
        <f t="shared" si="13"/>
        <v>0</v>
      </c>
      <c r="P129" s="2"/>
      <c r="Q129" s="3"/>
      <c r="R129" s="94">
        <f t="shared" si="14"/>
        <v>0</v>
      </c>
      <c r="S129" s="3"/>
      <c r="T129" s="94">
        <f t="shared" si="16"/>
        <v>0</v>
      </c>
      <c r="U129" s="93">
        <f t="shared" si="17"/>
        <v>0</v>
      </c>
      <c r="V129" s="5" t="str">
        <f>IF(COUNTBLANK(G129:H129)+COUNTBLANK(J129:K129)+COUNTBLANK(M129:M129)+COUNTBLANK(P129:Q129)+COUNTBLANK(S129:S129)=8,"",
IF(G129&lt;Limity!$C$5," Data gotowości zbyt wczesna lub nie uzupełniona.","")&amp;
IF(G129&gt;Limity!$D$5," Data gotowości zbyt późna lub wypełnona nieprawidłowo.","")&amp;
IF(OR(ROUND(K129,2)&lt;=0,ROUND(Q129,2)&lt;=0,ROUND(M129,2)&lt;=0,ROUND(S129,2)&lt;=0,ROUND(H129,2)&lt;=0)," Co najmniej jedna wartość nie jest większa od zera.","")&amp;
IF(K129&gt;Limity!$D$6," Abonament za Usługę TD w Wariancie A ponad limit.","")&amp;
IF(Q129&gt;Limity!$D$7," Abonament za Usługę TD w Wariancie B ponad limit.","")&amp;
IF(Q129-K129&gt;Limity!$D$8," Różnica wartości abonamentów za Usługę TD wariantów A i B ponad limit.","")&amp;
IF(M129&gt;Limity!$D$9," Abonament za zwiększenie przepustowości w Wariancie A ponad limit.","")&amp;
IF(S129&gt;Limity!$D$10," Abonament za zwiększenie przepustowości w Wariancie B ponad limit.","")&amp;
IF(J129=""," Nie wskazano PWR. ",IF(ISERROR(VLOOKUP(J129,'Listy punktów styku'!$B$11:$B$41,1,FALSE))," Nie wskazano PWR z listy.",""))&amp;
IF(P129=""," Nie wskazano FPS. ",IF(ISERROR(VLOOKUP(P129,'Listy punktów styku'!$B$44:$B$61,1,FALSE))," Nie wskazano FPS z listy.","")))</f>
        <v/>
      </c>
    </row>
    <row r="130" spans="1:22" s="8" customFormat="1" x14ac:dyDescent="0.3">
      <c r="A130" s="112">
        <v>116</v>
      </c>
      <c r="B130" s="113">
        <v>1146754</v>
      </c>
      <c r="C130" s="114">
        <v>10396</v>
      </c>
      <c r="D130" s="116" t="s">
        <v>603</v>
      </c>
      <c r="E130" s="116" t="s">
        <v>100</v>
      </c>
      <c r="F130" s="116">
        <v>99</v>
      </c>
      <c r="G130" s="24"/>
      <c r="H130" s="3"/>
      <c r="I130" s="93">
        <f t="shared" si="15"/>
        <v>0</v>
      </c>
      <c r="J130" s="2"/>
      <c r="K130" s="3"/>
      <c r="L130" s="94">
        <f t="shared" si="11"/>
        <v>0</v>
      </c>
      <c r="M130" s="4"/>
      <c r="N130" s="94">
        <f t="shared" si="12"/>
        <v>0</v>
      </c>
      <c r="O130" s="94">
        <f t="shared" si="13"/>
        <v>0</v>
      </c>
      <c r="P130" s="2"/>
      <c r="Q130" s="3"/>
      <c r="R130" s="94">
        <f t="shared" si="14"/>
        <v>0</v>
      </c>
      <c r="S130" s="3"/>
      <c r="T130" s="94">
        <f t="shared" si="16"/>
        <v>0</v>
      </c>
      <c r="U130" s="93">
        <f t="shared" si="17"/>
        <v>0</v>
      </c>
      <c r="V130" s="5" t="str">
        <f>IF(COUNTBLANK(G130:H130)+COUNTBLANK(J130:K130)+COUNTBLANK(M130:M130)+COUNTBLANK(P130:Q130)+COUNTBLANK(S130:S130)=8,"",
IF(G130&lt;Limity!$C$5," Data gotowości zbyt wczesna lub nie uzupełniona.","")&amp;
IF(G130&gt;Limity!$D$5," Data gotowości zbyt późna lub wypełnona nieprawidłowo.","")&amp;
IF(OR(ROUND(K130,2)&lt;=0,ROUND(Q130,2)&lt;=0,ROUND(M130,2)&lt;=0,ROUND(S130,2)&lt;=0,ROUND(H130,2)&lt;=0)," Co najmniej jedna wartość nie jest większa od zera.","")&amp;
IF(K130&gt;Limity!$D$6," Abonament za Usługę TD w Wariancie A ponad limit.","")&amp;
IF(Q130&gt;Limity!$D$7," Abonament za Usługę TD w Wariancie B ponad limit.","")&amp;
IF(Q130-K130&gt;Limity!$D$8," Różnica wartości abonamentów za Usługę TD wariantów A i B ponad limit.","")&amp;
IF(M130&gt;Limity!$D$9," Abonament za zwiększenie przepustowości w Wariancie A ponad limit.","")&amp;
IF(S130&gt;Limity!$D$10," Abonament za zwiększenie przepustowości w Wariancie B ponad limit.","")&amp;
IF(J130=""," Nie wskazano PWR. ",IF(ISERROR(VLOOKUP(J130,'Listy punktów styku'!$B$11:$B$41,1,FALSE))," Nie wskazano PWR z listy.",""))&amp;
IF(P130=""," Nie wskazano FPS. ",IF(ISERROR(VLOOKUP(P130,'Listy punktów styku'!$B$44:$B$61,1,FALSE))," Nie wskazano FPS z listy.","")))</f>
        <v/>
      </c>
    </row>
    <row r="131" spans="1:22" s="8" customFormat="1" x14ac:dyDescent="0.3">
      <c r="A131" s="112">
        <v>117</v>
      </c>
      <c r="B131" s="113">
        <v>238632946</v>
      </c>
      <c r="C131" s="114">
        <v>268420</v>
      </c>
      <c r="D131" s="116" t="s">
        <v>605</v>
      </c>
      <c r="E131" s="116" t="s">
        <v>608</v>
      </c>
      <c r="F131" s="116">
        <v>5</v>
      </c>
      <c r="G131" s="24"/>
      <c r="H131" s="3"/>
      <c r="I131" s="93">
        <f t="shared" si="15"/>
        <v>0</v>
      </c>
      <c r="J131" s="2"/>
      <c r="K131" s="3"/>
      <c r="L131" s="94">
        <f t="shared" si="11"/>
        <v>0</v>
      </c>
      <c r="M131" s="4"/>
      <c r="N131" s="94">
        <f t="shared" si="12"/>
        <v>0</v>
      </c>
      <c r="O131" s="94">
        <f t="shared" si="13"/>
        <v>0</v>
      </c>
      <c r="P131" s="2"/>
      <c r="Q131" s="3"/>
      <c r="R131" s="94">
        <f t="shared" si="14"/>
        <v>0</v>
      </c>
      <c r="S131" s="3"/>
      <c r="T131" s="94">
        <f t="shared" si="16"/>
        <v>0</v>
      </c>
      <c r="U131" s="93">
        <f t="shared" si="17"/>
        <v>0</v>
      </c>
      <c r="V131" s="5" t="str">
        <f>IF(COUNTBLANK(G131:H131)+COUNTBLANK(J131:K131)+COUNTBLANK(M131:M131)+COUNTBLANK(P131:Q131)+COUNTBLANK(S131:S131)=8,"",
IF(G131&lt;Limity!$C$5," Data gotowości zbyt wczesna lub nie uzupełniona.","")&amp;
IF(G131&gt;Limity!$D$5," Data gotowości zbyt późna lub wypełnona nieprawidłowo.","")&amp;
IF(OR(ROUND(K131,2)&lt;=0,ROUND(Q131,2)&lt;=0,ROUND(M131,2)&lt;=0,ROUND(S131,2)&lt;=0,ROUND(H131,2)&lt;=0)," Co najmniej jedna wartość nie jest większa od zera.","")&amp;
IF(K131&gt;Limity!$D$6," Abonament za Usługę TD w Wariancie A ponad limit.","")&amp;
IF(Q131&gt;Limity!$D$7," Abonament za Usługę TD w Wariancie B ponad limit.","")&amp;
IF(Q131-K131&gt;Limity!$D$8," Różnica wartości abonamentów za Usługę TD wariantów A i B ponad limit.","")&amp;
IF(M131&gt;Limity!$D$9," Abonament za zwiększenie przepustowości w Wariancie A ponad limit.","")&amp;
IF(S131&gt;Limity!$D$10," Abonament za zwiększenie przepustowości w Wariancie B ponad limit.","")&amp;
IF(J131=""," Nie wskazano PWR. ",IF(ISERROR(VLOOKUP(J131,'Listy punktów styku'!$B$11:$B$41,1,FALSE))," Nie wskazano PWR z listy.",""))&amp;
IF(P131=""," Nie wskazano FPS. ",IF(ISERROR(VLOOKUP(P131,'Listy punktów styku'!$B$44:$B$61,1,FALSE))," Nie wskazano FPS z listy.","")))</f>
        <v/>
      </c>
    </row>
    <row r="132" spans="1:22" s="8" customFormat="1" x14ac:dyDescent="0.3">
      <c r="A132" s="112">
        <v>118</v>
      </c>
      <c r="B132" s="113">
        <v>1190953</v>
      </c>
      <c r="C132" s="114">
        <v>55494</v>
      </c>
      <c r="D132" s="116" t="s">
        <v>610</v>
      </c>
      <c r="E132" s="116" t="s">
        <v>418</v>
      </c>
      <c r="F132" s="116" t="s">
        <v>612</v>
      </c>
      <c r="G132" s="24"/>
      <c r="H132" s="3"/>
      <c r="I132" s="93">
        <f t="shared" si="15"/>
        <v>0</v>
      </c>
      <c r="J132" s="2"/>
      <c r="K132" s="3"/>
      <c r="L132" s="94">
        <f t="shared" si="11"/>
        <v>0</v>
      </c>
      <c r="M132" s="4"/>
      <c r="N132" s="94">
        <f t="shared" si="12"/>
        <v>0</v>
      </c>
      <c r="O132" s="94">
        <f t="shared" si="13"/>
        <v>0</v>
      </c>
      <c r="P132" s="2"/>
      <c r="Q132" s="3"/>
      <c r="R132" s="94">
        <f t="shared" si="14"/>
        <v>0</v>
      </c>
      <c r="S132" s="3"/>
      <c r="T132" s="94">
        <f t="shared" si="16"/>
        <v>0</v>
      </c>
      <c r="U132" s="93">
        <f t="shared" si="17"/>
        <v>0</v>
      </c>
      <c r="V132" s="5" t="str">
        <f>IF(COUNTBLANK(G132:H132)+COUNTBLANK(J132:K132)+COUNTBLANK(M132:M132)+COUNTBLANK(P132:Q132)+COUNTBLANK(S132:S132)=8,"",
IF(G132&lt;Limity!$C$5," Data gotowości zbyt wczesna lub nie uzupełniona.","")&amp;
IF(G132&gt;Limity!$D$5," Data gotowości zbyt późna lub wypełnona nieprawidłowo.","")&amp;
IF(OR(ROUND(K132,2)&lt;=0,ROUND(Q132,2)&lt;=0,ROUND(M132,2)&lt;=0,ROUND(S132,2)&lt;=0,ROUND(H132,2)&lt;=0)," Co najmniej jedna wartość nie jest większa od zera.","")&amp;
IF(K132&gt;Limity!$D$6," Abonament za Usługę TD w Wariancie A ponad limit.","")&amp;
IF(Q132&gt;Limity!$D$7," Abonament za Usługę TD w Wariancie B ponad limit.","")&amp;
IF(Q132-K132&gt;Limity!$D$8," Różnica wartości abonamentów za Usługę TD wariantów A i B ponad limit.","")&amp;
IF(M132&gt;Limity!$D$9," Abonament za zwiększenie przepustowości w Wariancie A ponad limit.","")&amp;
IF(S132&gt;Limity!$D$10," Abonament za zwiększenie przepustowości w Wariancie B ponad limit.","")&amp;
IF(J132=""," Nie wskazano PWR. ",IF(ISERROR(VLOOKUP(J132,'Listy punktów styku'!$B$11:$B$41,1,FALSE))," Nie wskazano PWR z listy.",""))&amp;
IF(P132=""," Nie wskazano FPS. ",IF(ISERROR(VLOOKUP(P132,'Listy punktów styku'!$B$44:$B$61,1,FALSE))," Nie wskazano FPS z listy.","")))</f>
        <v/>
      </c>
    </row>
    <row r="133" spans="1:22" s="8" customFormat="1" x14ac:dyDescent="0.3">
      <c r="A133" s="112">
        <v>119</v>
      </c>
      <c r="B133" s="113">
        <v>1199120</v>
      </c>
      <c r="C133" s="114">
        <v>13909</v>
      </c>
      <c r="D133" s="116" t="s">
        <v>615</v>
      </c>
      <c r="E133" s="116" t="s">
        <v>618</v>
      </c>
      <c r="F133" s="116">
        <v>45</v>
      </c>
      <c r="G133" s="24"/>
      <c r="H133" s="3"/>
      <c r="I133" s="93">
        <f t="shared" si="15"/>
        <v>0</v>
      </c>
      <c r="J133" s="2"/>
      <c r="K133" s="3"/>
      <c r="L133" s="94">
        <f t="shared" si="11"/>
        <v>0</v>
      </c>
      <c r="M133" s="4"/>
      <c r="N133" s="94">
        <f t="shared" si="12"/>
        <v>0</v>
      </c>
      <c r="O133" s="94">
        <f t="shared" si="13"/>
        <v>0</v>
      </c>
      <c r="P133" s="2"/>
      <c r="Q133" s="3"/>
      <c r="R133" s="94">
        <f t="shared" si="14"/>
        <v>0</v>
      </c>
      <c r="S133" s="3"/>
      <c r="T133" s="94">
        <f t="shared" si="16"/>
        <v>0</v>
      </c>
      <c r="U133" s="93">
        <f t="shared" si="17"/>
        <v>0</v>
      </c>
      <c r="V133" s="5" t="str">
        <f>IF(COUNTBLANK(G133:H133)+COUNTBLANK(J133:K133)+COUNTBLANK(M133:M133)+COUNTBLANK(P133:Q133)+COUNTBLANK(S133:S133)=8,"",
IF(G133&lt;Limity!$C$5," Data gotowości zbyt wczesna lub nie uzupełniona.","")&amp;
IF(G133&gt;Limity!$D$5," Data gotowości zbyt późna lub wypełnona nieprawidłowo.","")&amp;
IF(OR(ROUND(K133,2)&lt;=0,ROUND(Q133,2)&lt;=0,ROUND(M133,2)&lt;=0,ROUND(S133,2)&lt;=0,ROUND(H133,2)&lt;=0)," Co najmniej jedna wartość nie jest większa od zera.","")&amp;
IF(K133&gt;Limity!$D$6," Abonament za Usługę TD w Wariancie A ponad limit.","")&amp;
IF(Q133&gt;Limity!$D$7," Abonament za Usługę TD w Wariancie B ponad limit.","")&amp;
IF(Q133-K133&gt;Limity!$D$8," Różnica wartości abonamentów za Usługę TD wariantów A i B ponad limit.","")&amp;
IF(M133&gt;Limity!$D$9," Abonament za zwiększenie przepustowości w Wariancie A ponad limit.","")&amp;
IF(S133&gt;Limity!$D$10," Abonament za zwiększenie przepustowości w Wariancie B ponad limit.","")&amp;
IF(J133=""," Nie wskazano PWR. ",IF(ISERROR(VLOOKUP(J133,'Listy punktów styku'!$B$11:$B$41,1,FALSE))," Nie wskazano PWR z listy.",""))&amp;
IF(P133=""," Nie wskazano FPS. ",IF(ISERROR(VLOOKUP(P133,'Listy punktów styku'!$B$44:$B$61,1,FALSE))," Nie wskazano FPS z listy.","")))</f>
        <v/>
      </c>
    </row>
    <row r="134" spans="1:22" s="8" customFormat="1" x14ac:dyDescent="0.3">
      <c r="A134" s="112">
        <v>120</v>
      </c>
      <c r="B134" s="113">
        <v>1211615</v>
      </c>
      <c r="C134" s="114">
        <v>87753</v>
      </c>
      <c r="D134" s="116" t="s">
        <v>620</v>
      </c>
      <c r="E134" s="116" t="s">
        <v>623</v>
      </c>
      <c r="F134" s="116">
        <v>25</v>
      </c>
      <c r="G134" s="24"/>
      <c r="H134" s="3"/>
      <c r="I134" s="93">
        <f t="shared" si="15"/>
        <v>0</v>
      </c>
      <c r="J134" s="2"/>
      <c r="K134" s="3"/>
      <c r="L134" s="94">
        <f t="shared" si="11"/>
        <v>0</v>
      </c>
      <c r="M134" s="4"/>
      <c r="N134" s="94">
        <f t="shared" si="12"/>
        <v>0</v>
      </c>
      <c r="O134" s="94">
        <f t="shared" si="13"/>
        <v>0</v>
      </c>
      <c r="P134" s="2"/>
      <c r="Q134" s="3"/>
      <c r="R134" s="94">
        <f t="shared" si="14"/>
        <v>0</v>
      </c>
      <c r="S134" s="3"/>
      <c r="T134" s="94">
        <f t="shared" si="16"/>
        <v>0</v>
      </c>
      <c r="U134" s="93">
        <f t="shared" si="17"/>
        <v>0</v>
      </c>
      <c r="V134" s="5" t="str">
        <f>IF(COUNTBLANK(G134:H134)+COUNTBLANK(J134:K134)+COUNTBLANK(M134:M134)+COUNTBLANK(P134:Q134)+COUNTBLANK(S134:S134)=8,"",
IF(G134&lt;Limity!$C$5," Data gotowości zbyt wczesna lub nie uzupełniona.","")&amp;
IF(G134&gt;Limity!$D$5," Data gotowości zbyt późna lub wypełnona nieprawidłowo.","")&amp;
IF(OR(ROUND(K134,2)&lt;=0,ROUND(Q134,2)&lt;=0,ROUND(M134,2)&lt;=0,ROUND(S134,2)&lt;=0,ROUND(H134,2)&lt;=0)," Co najmniej jedna wartość nie jest większa od zera.","")&amp;
IF(K134&gt;Limity!$D$6," Abonament za Usługę TD w Wariancie A ponad limit.","")&amp;
IF(Q134&gt;Limity!$D$7," Abonament za Usługę TD w Wariancie B ponad limit.","")&amp;
IF(Q134-K134&gt;Limity!$D$8," Różnica wartości abonamentów za Usługę TD wariantów A i B ponad limit.","")&amp;
IF(M134&gt;Limity!$D$9," Abonament za zwiększenie przepustowości w Wariancie A ponad limit.","")&amp;
IF(S134&gt;Limity!$D$10," Abonament za zwiększenie przepustowości w Wariancie B ponad limit.","")&amp;
IF(J134=""," Nie wskazano PWR. ",IF(ISERROR(VLOOKUP(J134,'Listy punktów styku'!$B$11:$B$41,1,FALSE))," Nie wskazano PWR z listy.",""))&amp;
IF(P134=""," Nie wskazano FPS. ",IF(ISERROR(VLOOKUP(P134,'Listy punktów styku'!$B$44:$B$61,1,FALSE))," Nie wskazano FPS z listy.","")))</f>
        <v/>
      </c>
    </row>
    <row r="135" spans="1:22" s="8" customFormat="1" x14ac:dyDescent="0.3">
      <c r="A135" s="112">
        <v>121</v>
      </c>
      <c r="B135" s="113">
        <v>8913949</v>
      </c>
      <c r="C135" s="114">
        <v>72815</v>
      </c>
      <c r="D135" s="116" t="s">
        <v>626</v>
      </c>
      <c r="E135" s="116" t="s">
        <v>1705</v>
      </c>
      <c r="F135" s="116">
        <v>5</v>
      </c>
      <c r="G135" s="24"/>
      <c r="H135" s="3"/>
      <c r="I135" s="93">
        <f t="shared" si="15"/>
        <v>0</v>
      </c>
      <c r="J135" s="2"/>
      <c r="K135" s="3"/>
      <c r="L135" s="94">
        <f t="shared" si="11"/>
        <v>0</v>
      </c>
      <c r="M135" s="4"/>
      <c r="N135" s="94">
        <f t="shared" si="12"/>
        <v>0</v>
      </c>
      <c r="O135" s="94">
        <f t="shared" si="13"/>
        <v>0</v>
      </c>
      <c r="P135" s="2"/>
      <c r="Q135" s="3"/>
      <c r="R135" s="94">
        <f t="shared" si="14"/>
        <v>0</v>
      </c>
      <c r="S135" s="3"/>
      <c r="T135" s="94">
        <f t="shared" si="16"/>
        <v>0</v>
      </c>
      <c r="U135" s="93">
        <f t="shared" si="17"/>
        <v>0</v>
      </c>
      <c r="V135" s="5" t="str">
        <f>IF(COUNTBLANK(G135:H135)+COUNTBLANK(J135:K135)+COUNTBLANK(M135:M135)+COUNTBLANK(P135:Q135)+COUNTBLANK(S135:S135)=8,"",
IF(G135&lt;Limity!$C$5," Data gotowości zbyt wczesna lub nie uzupełniona.","")&amp;
IF(G135&gt;Limity!$D$5," Data gotowości zbyt późna lub wypełnona nieprawidłowo.","")&amp;
IF(OR(ROUND(K135,2)&lt;=0,ROUND(Q135,2)&lt;=0,ROUND(M135,2)&lt;=0,ROUND(S135,2)&lt;=0,ROUND(H135,2)&lt;=0)," Co najmniej jedna wartość nie jest większa od zera.","")&amp;
IF(K135&gt;Limity!$D$6," Abonament za Usługę TD w Wariancie A ponad limit.","")&amp;
IF(Q135&gt;Limity!$D$7," Abonament za Usługę TD w Wariancie B ponad limit.","")&amp;
IF(Q135-K135&gt;Limity!$D$8," Różnica wartości abonamentów za Usługę TD wariantów A i B ponad limit.","")&amp;
IF(M135&gt;Limity!$D$9," Abonament za zwiększenie przepustowości w Wariancie A ponad limit.","")&amp;
IF(S135&gt;Limity!$D$10," Abonament za zwiększenie przepustowości w Wariancie B ponad limit.","")&amp;
IF(J135=""," Nie wskazano PWR. ",IF(ISERROR(VLOOKUP(J135,'Listy punktów styku'!$B$11:$B$41,1,FALSE))," Nie wskazano PWR z listy.",""))&amp;
IF(P135=""," Nie wskazano FPS. ",IF(ISERROR(VLOOKUP(P135,'Listy punktów styku'!$B$44:$B$61,1,FALSE))," Nie wskazano FPS z listy.","")))</f>
        <v/>
      </c>
    </row>
    <row r="136" spans="1:22" s="8" customFormat="1" x14ac:dyDescent="0.3">
      <c r="A136" s="112">
        <v>122</v>
      </c>
      <c r="B136" s="113">
        <v>3512125</v>
      </c>
      <c r="C136" s="114">
        <v>19739</v>
      </c>
      <c r="D136" s="116" t="s">
        <v>2130</v>
      </c>
      <c r="E136" s="116" t="s">
        <v>100</v>
      </c>
      <c r="F136" s="116" t="s">
        <v>2163</v>
      </c>
      <c r="G136" s="24"/>
      <c r="H136" s="3"/>
      <c r="I136" s="93">
        <f t="shared" si="15"/>
        <v>0</v>
      </c>
      <c r="J136" s="2"/>
      <c r="K136" s="3"/>
      <c r="L136" s="94">
        <f t="shared" si="11"/>
        <v>0</v>
      </c>
      <c r="M136" s="4"/>
      <c r="N136" s="94">
        <f t="shared" si="12"/>
        <v>0</v>
      </c>
      <c r="O136" s="94">
        <f t="shared" si="13"/>
        <v>0</v>
      </c>
      <c r="P136" s="2"/>
      <c r="Q136" s="3"/>
      <c r="R136" s="94">
        <f t="shared" si="14"/>
        <v>0</v>
      </c>
      <c r="S136" s="3"/>
      <c r="T136" s="94">
        <f t="shared" si="16"/>
        <v>0</v>
      </c>
      <c r="U136" s="93">
        <f t="shared" si="17"/>
        <v>0</v>
      </c>
      <c r="V136" s="5" t="str">
        <f>IF(COUNTBLANK(G136:H136)+COUNTBLANK(J136:K136)+COUNTBLANK(M136:M136)+COUNTBLANK(P136:Q136)+COUNTBLANK(S136:S136)=8,"",
IF(G136&lt;Limity!$C$5," Data gotowości zbyt wczesna lub nie uzupełniona.","")&amp;
IF(G136&gt;Limity!$D$5," Data gotowości zbyt późna lub wypełnona nieprawidłowo.","")&amp;
IF(OR(ROUND(K136,2)&lt;=0,ROUND(Q136,2)&lt;=0,ROUND(M136,2)&lt;=0,ROUND(S136,2)&lt;=0,ROUND(H136,2)&lt;=0)," Co najmniej jedna wartość nie jest większa od zera.","")&amp;
IF(K136&gt;Limity!$D$6," Abonament za Usługę TD w Wariancie A ponad limit.","")&amp;
IF(Q136&gt;Limity!$D$7," Abonament za Usługę TD w Wariancie B ponad limit.","")&amp;
IF(Q136-K136&gt;Limity!$D$8," Różnica wartości abonamentów za Usługę TD wariantów A i B ponad limit.","")&amp;
IF(M136&gt;Limity!$D$9," Abonament za zwiększenie przepustowości w Wariancie A ponad limit.","")&amp;
IF(S136&gt;Limity!$D$10," Abonament za zwiększenie przepustowości w Wariancie B ponad limit.","")&amp;
IF(J136=""," Nie wskazano PWR. ",IF(ISERROR(VLOOKUP(J136,'Listy punktów styku'!$B$11:$B$41,1,FALSE))," Nie wskazano PWR z listy.",""))&amp;
IF(P136=""," Nie wskazano FPS. ",IF(ISERROR(VLOOKUP(P136,'Listy punktów styku'!$B$44:$B$61,1,FALSE))," Nie wskazano FPS z listy.","")))</f>
        <v/>
      </c>
    </row>
    <row r="137" spans="1:22" s="8" customFormat="1" x14ac:dyDescent="0.3">
      <c r="A137" s="112">
        <v>123</v>
      </c>
      <c r="B137" s="113">
        <v>1242988</v>
      </c>
      <c r="C137" s="114">
        <v>47192</v>
      </c>
      <c r="D137" s="116" t="s">
        <v>633</v>
      </c>
      <c r="E137" s="116" t="s">
        <v>100</v>
      </c>
      <c r="F137" s="116">
        <v>22</v>
      </c>
      <c r="G137" s="24"/>
      <c r="H137" s="3"/>
      <c r="I137" s="93">
        <f t="shared" si="15"/>
        <v>0</v>
      </c>
      <c r="J137" s="2"/>
      <c r="K137" s="3"/>
      <c r="L137" s="94">
        <f t="shared" si="11"/>
        <v>0</v>
      </c>
      <c r="M137" s="4"/>
      <c r="N137" s="94">
        <f t="shared" si="12"/>
        <v>0</v>
      </c>
      <c r="O137" s="94">
        <f t="shared" si="13"/>
        <v>0</v>
      </c>
      <c r="P137" s="2"/>
      <c r="Q137" s="3"/>
      <c r="R137" s="94">
        <f t="shared" si="14"/>
        <v>0</v>
      </c>
      <c r="S137" s="3"/>
      <c r="T137" s="94">
        <f t="shared" si="16"/>
        <v>0</v>
      </c>
      <c r="U137" s="93">
        <f t="shared" si="17"/>
        <v>0</v>
      </c>
      <c r="V137" s="5" t="str">
        <f>IF(COUNTBLANK(G137:H137)+COUNTBLANK(J137:K137)+COUNTBLANK(M137:M137)+COUNTBLANK(P137:Q137)+COUNTBLANK(S137:S137)=8,"",
IF(G137&lt;Limity!$C$5," Data gotowości zbyt wczesna lub nie uzupełniona.","")&amp;
IF(G137&gt;Limity!$D$5," Data gotowości zbyt późna lub wypełnona nieprawidłowo.","")&amp;
IF(OR(ROUND(K137,2)&lt;=0,ROUND(Q137,2)&lt;=0,ROUND(M137,2)&lt;=0,ROUND(S137,2)&lt;=0,ROUND(H137,2)&lt;=0)," Co najmniej jedna wartość nie jest większa od zera.","")&amp;
IF(K137&gt;Limity!$D$6," Abonament za Usługę TD w Wariancie A ponad limit.","")&amp;
IF(Q137&gt;Limity!$D$7," Abonament za Usługę TD w Wariancie B ponad limit.","")&amp;
IF(Q137-K137&gt;Limity!$D$8," Różnica wartości abonamentów za Usługę TD wariantów A i B ponad limit.","")&amp;
IF(M137&gt;Limity!$D$9," Abonament za zwiększenie przepustowości w Wariancie A ponad limit.","")&amp;
IF(S137&gt;Limity!$D$10," Abonament za zwiększenie przepustowości w Wariancie B ponad limit.","")&amp;
IF(J137=""," Nie wskazano PWR. ",IF(ISERROR(VLOOKUP(J137,'Listy punktów styku'!$B$11:$B$41,1,FALSE))," Nie wskazano PWR z listy.",""))&amp;
IF(P137=""," Nie wskazano FPS. ",IF(ISERROR(VLOOKUP(P137,'Listy punktów styku'!$B$44:$B$61,1,FALSE))," Nie wskazano FPS z listy.","")))</f>
        <v/>
      </c>
    </row>
    <row r="138" spans="1:22" s="8" customFormat="1" x14ac:dyDescent="0.3">
      <c r="A138" s="112">
        <v>124</v>
      </c>
      <c r="B138" s="113">
        <v>1246618</v>
      </c>
      <c r="C138" s="114">
        <v>131196</v>
      </c>
      <c r="D138" s="116" t="s">
        <v>636</v>
      </c>
      <c r="E138" s="116" t="s">
        <v>100</v>
      </c>
      <c r="F138" s="116">
        <v>54</v>
      </c>
      <c r="G138" s="24"/>
      <c r="H138" s="3"/>
      <c r="I138" s="93">
        <f t="shared" si="15"/>
        <v>0</v>
      </c>
      <c r="J138" s="2"/>
      <c r="K138" s="3"/>
      <c r="L138" s="94">
        <f t="shared" si="11"/>
        <v>0</v>
      </c>
      <c r="M138" s="4"/>
      <c r="N138" s="94">
        <f t="shared" si="12"/>
        <v>0</v>
      </c>
      <c r="O138" s="94">
        <f t="shared" si="13"/>
        <v>0</v>
      </c>
      <c r="P138" s="2"/>
      <c r="Q138" s="3"/>
      <c r="R138" s="94">
        <f t="shared" si="14"/>
        <v>0</v>
      </c>
      <c r="S138" s="3"/>
      <c r="T138" s="94">
        <f t="shared" si="16"/>
        <v>0</v>
      </c>
      <c r="U138" s="93">
        <f t="shared" si="17"/>
        <v>0</v>
      </c>
      <c r="V138" s="5" t="str">
        <f>IF(COUNTBLANK(G138:H138)+COUNTBLANK(J138:K138)+COUNTBLANK(M138:M138)+COUNTBLANK(P138:Q138)+COUNTBLANK(S138:S138)=8,"",
IF(G138&lt;Limity!$C$5," Data gotowości zbyt wczesna lub nie uzupełniona.","")&amp;
IF(G138&gt;Limity!$D$5," Data gotowości zbyt późna lub wypełnona nieprawidłowo.","")&amp;
IF(OR(ROUND(K138,2)&lt;=0,ROUND(Q138,2)&lt;=0,ROUND(M138,2)&lt;=0,ROUND(S138,2)&lt;=0,ROUND(H138,2)&lt;=0)," Co najmniej jedna wartość nie jest większa od zera.","")&amp;
IF(K138&gt;Limity!$D$6," Abonament za Usługę TD w Wariancie A ponad limit.","")&amp;
IF(Q138&gt;Limity!$D$7," Abonament za Usługę TD w Wariancie B ponad limit.","")&amp;
IF(Q138-K138&gt;Limity!$D$8," Różnica wartości abonamentów za Usługę TD wariantów A i B ponad limit.","")&amp;
IF(M138&gt;Limity!$D$9," Abonament za zwiększenie przepustowości w Wariancie A ponad limit.","")&amp;
IF(S138&gt;Limity!$D$10," Abonament za zwiększenie przepustowości w Wariancie B ponad limit.","")&amp;
IF(J138=""," Nie wskazano PWR. ",IF(ISERROR(VLOOKUP(J138,'Listy punktów styku'!$B$11:$B$41,1,FALSE))," Nie wskazano PWR z listy.",""))&amp;
IF(P138=""," Nie wskazano FPS. ",IF(ISERROR(VLOOKUP(P138,'Listy punktów styku'!$B$44:$B$61,1,FALSE))," Nie wskazano FPS z listy.","")))</f>
        <v/>
      </c>
    </row>
    <row r="139" spans="1:22" s="8" customFormat="1" x14ac:dyDescent="0.3">
      <c r="A139" s="112">
        <v>125</v>
      </c>
      <c r="B139" s="113">
        <v>63276974</v>
      </c>
      <c r="C139" s="114" t="s">
        <v>1836</v>
      </c>
      <c r="D139" s="116" t="s">
        <v>1773</v>
      </c>
      <c r="E139" s="116"/>
      <c r="F139" s="116">
        <v>33</v>
      </c>
      <c r="G139" s="24"/>
      <c r="H139" s="3"/>
      <c r="I139" s="93">
        <f t="shared" si="15"/>
        <v>0</v>
      </c>
      <c r="J139" s="2"/>
      <c r="K139" s="3"/>
      <c r="L139" s="94">
        <f t="shared" si="11"/>
        <v>0</v>
      </c>
      <c r="M139" s="4"/>
      <c r="N139" s="94">
        <f t="shared" si="12"/>
        <v>0</v>
      </c>
      <c r="O139" s="94">
        <f t="shared" si="13"/>
        <v>0</v>
      </c>
      <c r="P139" s="2"/>
      <c r="Q139" s="3"/>
      <c r="R139" s="94">
        <f t="shared" si="14"/>
        <v>0</v>
      </c>
      <c r="S139" s="3"/>
      <c r="T139" s="94">
        <f t="shared" si="16"/>
        <v>0</v>
      </c>
      <c r="U139" s="93">
        <f t="shared" si="17"/>
        <v>0</v>
      </c>
      <c r="V139" s="5" t="str">
        <f>IF(COUNTBLANK(G139:H139)+COUNTBLANK(J139:K139)+COUNTBLANK(M139:M139)+COUNTBLANK(P139:Q139)+COUNTBLANK(S139:S139)=8,"",
IF(G139&lt;Limity!$C$5," Data gotowości zbyt wczesna lub nie uzupełniona.","")&amp;
IF(G139&gt;Limity!$D$5," Data gotowości zbyt późna lub wypełnona nieprawidłowo.","")&amp;
IF(OR(ROUND(K139,2)&lt;=0,ROUND(Q139,2)&lt;=0,ROUND(M139,2)&lt;=0,ROUND(S139,2)&lt;=0,ROUND(H139,2)&lt;=0)," Co najmniej jedna wartość nie jest większa od zera.","")&amp;
IF(K139&gt;Limity!$D$6," Abonament za Usługę TD w Wariancie A ponad limit.","")&amp;
IF(Q139&gt;Limity!$D$7," Abonament za Usługę TD w Wariancie B ponad limit.","")&amp;
IF(Q139-K139&gt;Limity!$D$8," Różnica wartości abonamentów za Usługę TD wariantów A i B ponad limit.","")&amp;
IF(M139&gt;Limity!$D$9," Abonament za zwiększenie przepustowości w Wariancie A ponad limit.","")&amp;
IF(S139&gt;Limity!$D$10," Abonament za zwiększenie przepustowości w Wariancie B ponad limit.","")&amp;
IF(J139=""," Nie wskazano PWR. ",IF(ISERROR(VLOOKUP(J139,'Listy punktów styku'!$B$11:$B$41,1,FALSE))," Nie wskazano PWR z listy.",""))&amp;
IF(P139=""," Nie wskazano FPS. ",IF(ISERROR(VLOOKUP(P139,'Listy punktów styku'!$B$44:$B$61,1,FALSE))," Nie wskazano FPS z listy.","")))</f>
        <v/>
      </c>
    </row>
    <row r="140" spans="1:22" s="8" customFormat="1" x14ac:dyDescent="0.3">
      <c r="A140" s="112">
        <v>126</v>
      </c>
      <c r="B140" s="113">
        <v>1259704</v>
      </c>
      <c r="C140" s="114">
        <v>60844</v>
      </c>
      <c r="D140" s="116" t="s">
        <v>218</v>
      </c>
      <c r="E140" s="116" t="s">
        <v>100</v>
      </c>
      <c r="F140" s="116">
        <v>17</v>
      </c>
      <c r="G140" s="24"/>
      <c r="H140" s="3"/>
      <c r="I140" s="93">
        <f t="shared" si="15"/>
        <v>0</v>
      </c>
      <c r="J140" s="2"/>
      <c r="K140" s="3"/>
      <c r="L140" s="94">
        <f t="shared" si="11"/>
        <v>0</v>
      </c>
      <c r="M140" s="4"/>
      <c r="N140" s="94">
        <f t="shared" si="12"/>
        <v>0</v>
      </c>
      <c r="O140" s="94">
        <f t="shared" si="13"/>
        <v>0</v>
      </c>
      <c r="P140" s="2"/>
      <c r="Q140" s="3"/>
      <c r="R140" s="94">
        <f t="shared" si="14"/>
        <v>0</v>
      </c>
      <c r="S140" s="3"/>
      <c r="T140" s="94">
        <f t="shared" si="16"/>
        <v>0</v>
      </c>
      <c r="U140" s="93">
        <f t="shared" si="17"/>
        <v>0</v>
      </c>
      <c r="V140" s="5" t="str">
        <f>IF(COUNTBLANK(G140:H140)+COUNTBLANK(J140:K140)+COUNTBLANK(M140:M140)+COUNTBLANK(P140:Q140)+COUNTBLANK(S140:S140)=8,"",
IF(G140&lt;Limity!$C$5," Data gotowości zbyt wczesna lub nie uzupełniona.","")&amp;
IF(G140&gt;Limity!$D$5," Data gotowości zbyt późna lub wypełnona nieprawidłowo.","")&amp;
IF(OR(ROUND(K140,2)&lt;=0,ROUND(Q140,2)&lt;=0,ROUND(M140,2)&lt;=0,ROUND(S140,2)&lt;=0,ROUND(H140,2)&lt;=0)," Co najmniej jedna wartość nie jest większa od zera.","")&amp;
IF(K140&gt;Limity!$D$6," Abonament za Usługę TD w Wariancie A ponad limit.","")&amp;
IF(Q140&gt;Limity!$D$7," Abonament za Usługę TD w Wariancie B ponad limit.","")&amp;
IF(Q140-K140&gt;Limity!$D$8," Różnica wartości abonamentów za Usługę TD wariantów A i B ponad limit.","")&amp;
IF(M140&gt;Limity!$D$9," Abonament za zwiększenie przepustowości w Wariancie A ponad limit.","")&amp;
IF(S140&gt;Limity!$D$10," Abonament za zwiększenie przepustowości w Wariancie B ponad limit.","")&amp;
IF(J140=""," Nie wskazano PWR. ",IF(ISERROR(VLOOKUP(J140,'Listy punktów styku'!$B$11:$B$41,1,FALSE))," Nie wskazano PWR z listy.",""))&amp;
IF(P140=""," Nie wskazano FPS. ",IF(ISERROR(VLOOKUP(P140,'Listy punktów styku'!$B$44:$B$61,1,FALSE))," Nie wskazano FPS z listy.","")))</f>
        <v/>
      </c>
    </row>
    <row r="141" spans="1:22" s="8" customFormat="1" x14ac:dyDescent="0.3">
      <c r="A141" s="112">
        <v>127</v>
      </c>
      <c r="B141" s="113">
        <v>1284631</v>
      </c>
      <c r="C141" s="114">
        <v>24036</v>
      </c>
      <c r="D141" s="116" t="s">
        <v>1629</v>
      </c>
      <c r="E141" s="116" t="s">
        <v>100</v>
      </c>
      <c r="F141" s="116">
        <v>46</v>
      </c>
      <c r="G141" s="24"/>
      <c r="H141" s="3"/>
      <c r="I141" s="93">
        <f t="shared" si="15"/>
        <v>0</v>
      </c>
      <c r="J141" s="2"/>
      <c r="K141" s="3"/>
      <c r="L141" s="94">
        <f t="shared" si="11"/>
        <v>0</v>
      </c>
      <c r="M141" s="4"/>
      <c r="N141" s="94">
        <f t="shared" si="12"/>
        <v>0</v>
      </c>
      <c r="O141" s="94">
        <f t="shared" si="13"/>
        <v>0</v>
      </c>
      <c r="P141" s="2"/>
      <c r="Q141" s="3"/>
      <c r="R141" s="94">
        <f t="shared" si="14"/>
        <v>0</v>
      </c>
      <c r="S141" s="3"/>
      <c r="T141" s="94">
        <f t="shared" si="16"/>
        <v>0</v>
      </c>
      <c r="U141" s="93">
        <f t="shared" si="17"/>
        <v>0</v>
      </c>
      <c r="V141" s="5" t="str">
        <f>IF(COUNTBLANK(G141:H141)+COUNTBLANK(J141:K141)+COUNTBLANK(M141:M141)+COUNTBLANK(P141:Q141)+COUNTBLANK(S141:S141)=8,"",
IF(G141&lt;Limity!$C$5," Data gotowości zbyt wczesna lub nie uzupełniona.","")&amp;
IF(G141&gt;Limity!$D$5," Data gotowości zbyt późna lub wypełnona nieprawidłowo.","")&amp;
IF(OR(ROUND(K141,2)&lt;=0,ROUND(Q141,2)&lt;=0,ROUND(M141,2)&lt;=0,ROUND(S141,2)&lt;=0,ROUND(H141,2)&lt;=0)," Co najmniej jedna wartość nie jest większa od zera.","")&amp;
IF(K141&gt;Limity!$D$6," Abonament za Usługę TD w Wariancie A ponad limit.","")&amp;
IF(Q141&gt;Limity!$D$7," Abonament za Usługę TD w Wariancie B ponad limit.","")&amp;
IF(Q141-K141&gt;Limity!$D$8," Różnica wartości abonamentów za Usługę TD wariantów A i B ponad limit.","")&amp;
IF(M141&gt;Limity!$D$9," Abonament za zwiększenie przepustowości w Wariancie A ponad limit.","")&amp;
IF(S141&gt;Limity!$D$10," Abonament za zwiększenie przepustowości w Wariancie B ponad limit.","")&amp;
IF(J141=""," Nie wskazano PWR. ",IF(ISERROR(VLOOKUP(J141,'Listy punktów styku'!$B$11:$B$41,1,FALSE))," Nie wskazano PWR z listy.",""))&amp;
IF(P141=""," Nie wskazano FPS. ",IF(ISERROR(VLOOKUP(P141,'Listy punktów styku'!$B$44:$B$61,1,FALSE))," Nie wskazano FPS z listy.","")))</f>
        <v/>
      </c>
    </row>
    <row r="142" spans="1:22" s="8" customFormat="1" x14ac:dyDescent="0.3">
      <c r="A142" s="112">
        <v>128</v>
      </c>
      <c r="B142" s="113">
        <v>1290059</v>
      </c>
      <c r="C142" s="114">
        <v>121998</v>
      </c>
      <c r="D142" s="116" t="s">
        <v>1633</v>
      </c>
      <c r="E142" s="116" t="s">
        <v>1634</v>
      </c>
      <c r="F142" s="116">
        <v>1</v>
      </c>
      <c r="G142" s="24"/>
      <c r="H142" s="3"/>
      <c r="I142" s="93">
        <f t="shared" si="15"/>
        <v>0</v>
      </c>
      <c r="J142" s="2"/>
      <c r="K142" s="3"/>
      <c r="L142" s="94">
        <f t="shared" ref="L142:L204" si="18">ROUND(K142*(1+$C$10),2)</f>
        <v>0</v>
      </c>
      <c r="M142" s="4"/>
      <c r="N142" s="94">
        <f t="shared" ref="N142:N204" si="19">ROUND(M142*(1+$C$10),2)</f>
        <v>0</v>
      </c>
      <c r="O142" s="94">
        <f t="shared" ref="O142:O204" si="20">60*ROUND(K142*(1+$C$10),2)</f>
        <v>0</v>
      </c>
      <c r="P142" s="2"/>
      <c r="Q142" s="3"/>
      <c r="R142" s="94">
        <f t="shared" ref="R142:R204" si="21">ROUND(Q142*(1+$C$10),2)</f>
        <v>0</v>
      </c>
      <c r="S142" s="3"/>
      <c r="T142" s="94">
        <f t="shared" si="16"/>
        <v>0</v>
      </c>
      <c r="U142" s="93">
        <f t="shared" si="17"/>
        <v>0</v>
      </c>
      <c r="V142" s="5" t="str">
        <f>IF(COUNTBLANK(G142:H142)+COUNTBLANK(J142:K142)+COUNTBLANK(M142:M142)+COUNTBLANK(P142:Q142)+COUNTBLANK(S142:S142)=8,"",
IF(G142&lt;Limity!$C$5," Data gotowości zbyt wczesna lub nie uzupełniona.","")&amp;
IF(G142&gt;Limity!$D$5," Data gotowości zbyt późna lub wypełnona nieprawidłowo.","")&amp;
IF(OR(ROUND(K142,2)&lt;=0,ROUND(Q142,2)&lt;=0,ROUND(M142,2)&lt;=0,ROUND(S142,2)&lt;=0,ROUND(H142,2)&lt;=0)," Co najmniej jedna wartość nie jest większa od zera.","")&amp;
IF(K142&gt;Limity!$D$6," Abonament za Usługę TD w Wariancie A ponad limit.","")&amp;
IF(Q142&gt;Limity!$D$7," Abonament za Usługę TD w Wariancie B ponad limit.","")&amp;
IF(Q142-K142&gt;Limity!$D$8," Różnica wartości abonamentów za Usługę TD wariantów A i B ponad limit.","")&amp;
IF(M142&gt;Limity!$D$9," Abonament za zwiększenie przepustowości w Wariancie A ponad limit.","")&amp;
IF(S142&gt;Limity!$D$10," Abonament za zwiększenie przepustowości w Wariancie B ponad limit.","")&amp;
IF(J142=""," Nie wskazano PWR. ",IF(ISERROR(VLOOKUP(J142,'Listy punktów styku'!$B$11:$B$41,1,FALSE))," Nie wskazano PWR z listy.",""))&amp;
IF(P142=""," Nie wskazano FPS. ",IF(ISERROR(VLOOKUP(P142,'Listy punktów styku'!$B$44:$B$61,1,FALSE))," Nie wskazano FPS z listy.","")))</f>
        <v/>
      </c>
    </row>
    <row r="143" spans="1:22" s="8" customFormat="1" x14ac:dyDescent="0.3">
      <c r="A143" s="112">
        <v>129</v>
      </c>
      <c r="B143" s="113">
        <v>1301828</v>
      </c>
      <c r="C143" s="114">
        <v>53359</v>
      </c>
      <c r="D143" s="116" t="s">
        <v>643</v>
      </c>
      <c r="E143" s="116" t="s">
        <v>100</v>
      </c>
      <c r="F143" s="116">
        <v>45</v>
      </c>
      <c r="G143" s="24"/>
      <c r="H143" s="3"/>
      <c r="I143" s="93">
        <f t="shared" ref="I143:I205" si="22">ROUND(H143*(1+$C$10),2)</f>
        <v>0</v>
      </c>
      <c r="J143" s="2"/>
      <c r="K143" s="3"/>
      <c r="L143" s="94">
        <f t="shared" si="18"/>
        <v>0</v>
      </c>
      <c r="M143" s="4"/>
      <c r="N143" s="94">
        <f t="shared" si="19"/>
        <v>0</v>
      </c>
      <c r="O143" s="94">
        <f t="shared" si="20"/>
        <v>0</v>
      </c>
      <c r="P143" s="2"/>
      <c r="Q143" s="3"/>
      <c r="R143" s="94">
        <f t="shared" si="21"/>
        <v>0</v>
      </c>
      <c r="S143" s="3"/>
      <c r="T143" s="94">
        <f t="shared" ref="T143:T205" si="23">ROUND(S143*(1+$C$10),2)</f>
        <v>0</v>
      </c>
      <c r="U143" s="93">
        <f t="shared" ref="U143:U205" si="24">60*ROUND(Q143*(1+$C$10),2)</f>
        <v>0</v>
      </c>
      <c r="V143" s="5" t="str">
        <f>IF(COUNTBLANK(G143:H143)+COUNTBLANK(J143:K143)+COUNTBLANK(M143:M143)+COUNTBLANK(P143:Q143)+COUNTBLANK(S143:S143)=8,"",
IF(G143&lt;Limity!$C$5," Data gotowości zbyt wczesna lub nie uzupełniona.","")&amp;
IF(G143&gt;Limity!$D$5," Data gotowości zbyt późna lub wypełnona nieprawidłowo.","")&amp;
IF(OR(ROUND(K143,2)&lt;=0,ROUND(Q143,2)&lt;=0,ROUND(M143,2)&lt;=0,ROUND(S143,2)&lt;=0,ROUND(H143,2)&lt;=0)," Co najmniej jedna wartość nie jest większa od zera.","")&amp;
IF(K143&gt;Limity!$D$6," Abonament za Usługę TD w Wariancie A ponad limit.","")&amp;
IF(Q143&gt;Limity!$D$7," Abonament za Usługę TD w Wariancie B ponad limit.","")&amp;
IF(Q143-K143&gt;Limity!$D$8," Różnica wartości abonamentów za Usługę TD wariantów A i B ponad limit.","")&amp;
IF(M143&gt;Limity!$D$9," Abonament za zwiększenie przepustowości w Wariancie A ponad limit.","")&amp;
IF(S143&gt;Limity!$D$10," Abonament za zwiększenie przepustowości w Wariancie B ponad limit.","")&amp;
IF(J143=""," Nie wskazano PWR. ",IF(ISERROR(VLOOKUP(J143,'Listy punktów styku'!$B$11:$B$41,1,FALSE))," Nie wskazano PWR z listy.",""))&amp;
IF(P143=""," Nie wskazano FPS. ",IF(ISERROR(VLOOKUP(P143,'Listy punktów styku'!$B$44:$B$61,1,FALSE))," Nie wskazano FPS z listy.","")))</f>
        <v/>
      </c>
    </row>
    <row r="144" spans="1:22" s="8" customFormat="1" x14ac:dyDescent="0.3">
      <c r="A144" s="112">
        <v>130</v>
      </c>
      <c r="B144" s="113">
        <v>1399319</v>
      </c>
      <c r="C144" s="114">
        <v>30542</v>
      </c>
      <c r="D144" s="116" t="s">
        <v>650</v>
      </c>
      <c r="E144" s="116" t="s">
        <v>652</v>
      </c>
      <c r="F144" s="116">
        <v>2</v>
      </c>
      <c r="G144" s="24"/>
      <c r="H144" s="3"/>
      <c r="I144" s="93">
        <f t="shared" si="22"/>
        <v>0</v>
      </c>
      <c r="J144" s="2"/>
      <c r="K144" s="3"/>
      <c r="L144" s="94">
        <f t="shared" si="18"/>
        <v>0</v>
      </c>
      <c r="M144" s="4"/>
      <c r="N144" s="94">
        <f t="shared" si="19"/>
        <v>0</v>
      </c>
      <c r="O144" s="94">
        <f t="shared" si="20"/>
        <v>0</v>
      </c>
      <c r="P144" s="2"/>
      <c r="Q144" s="3"/>
      <c r="R144" s="94">
        <f t="shared" si="21"/>
        <v>0</v>
      </c>
      <c r="S144" s="3"/>
      <c r="T144" s="94">
        <f t="shared" si="23"/>
        <v>0</v>
      </c>
      <c r="U144" s="93">
        <f t="shared" si="24"/>
        <v>0</v>
      </c>
      <c r="V144" s="5" t="str">
        <f>IF(COUNTBLANK(G144:H144)+COUNTBLANK(J144:K144)+COUNTBLANK(M144:M144)+COUNTBLANK(P144:Q144)+COUNTBLANK(S144:S144)=8,"",
IF(G144&lt;Limity!$C$5," Data gotowości zbyt wczesna lub nie uzupełniona.","")&amp;
IF(G144&gt;Limity!$D$5," Data gotowości zbyt późna lub wypełnona nieprawidłowo.","")&amp;
IF(OR(ROUND(K144,2)&lt;=0,ROUND(Q144,2)&lt;=0,ROUND(M144,2)&lt;=0,ROUND(S144,2)&lt;=0,ROUND(H144,2)&lt;=0)," Co najmniej jedna wartość nie jest większa od zera.","")&amp;
IF(K144&gt;Limity!$D$6," Abonament za Usługę TD w Wariancie A ponad limit.","")&amp;
IF(Q144&gt;Limity!$D$7," Abonament za Usługę TD w Wariancie B ponad limit.","")&amp;
IF(Q144-K144&gt;Limity!$D$8," Różnica wartości abonamentów za Usługę TD wariantów A i B ponad limit.","")&amp;
IF(M144&gt;Limity!$D$9," Abonament za zwiększenie przepustowości w Wariancie A ponad limit.","")&amp;
IF(S144&gt;Limity!$D$10," Abonament za zwiększenie przepustowości w Wariancie B ponad limit.","")&amp;
IF(J144=""," Nie wskazano PWR. ",IF(ISERROR(VLOOKUP(J144,'Listy punktów styku'!$B$11:$B$41,1,FALSE))," Nie wskazano PWR z listy.",""))&amp;
IF(P144=""," Nie wskazano FPS. ",IF(ISERROR(VLOOKUP(P144,'Listy punktów styku'!$B$44:$B$61,1,FALSE))," Nie wskazano FPS z listy.","")))</f>
        <v/>
      </c>
    </row>
    <row r="145" spans="1:22" s="8" customFormat="1" x14ac:dyDescent="0.3">
      <c r="A145" s="112">
        <v>131</v>
      </c>
      <c r="B145" s="113">
        <v>1404621</v>
      </c>
      <c r="C145" s="114">
        <v>22200</v>
      </c>
      <c r="D145" s="116" t="s">
        <v>656</v>
      </c>
      <c r="E145" s="116" t="s">
        <v>109</v>
      </c>
      <c r="F145" s="116">
        <v>1</v>
      </c>
      <c r="G145" s="24"/>
      <c r="H145" s="3"/>
      <c r="I145" s="93">
        <f t="shared" si="22"/>
        <v>0</v>
      </c>
      <c r="J145" s="2"/>
      <c r="K145" s="3"/>
      <c r="L145" s="94">
        <f t="shared" si="18"/>
        <v>0</v>
      </c>
      <c r="M145" s="4"/>
      <c r="N145" s="94">
        <f t="shared" si="19"/>
        <v>0</v>
      </c>
      <c r="O145" s="94">
        <f t="shared" si="20"/>
        <v>0</v>
      </c>
      <c r="P145" s="2"/>
      <c r="Q145" s="3"/>
      <c r="R145" s="94">
        <f t="shared" si="21"/>
        <v>0</v>
      </c>
      <c r="S145" s="3"/>
      <c r="T145" s="94">
        <f t="shared" si="23"/>
        <v>0</v>
      </c>
      <c r="U145" s="93">
        <f t="shared" si="24"/>
        <v>0</v>
      </c>
      <c r="V145" s="5" t="str">
        <f>IF(COUNTBLANK(G145:H145)+COUNTBLANK(J145:K145)+COUNTBLANK(M145:M145)+COUNTBLANK(P145:Q145)+COUNTBLANK(S145:S145)=8,"",
IF(G145&lt;Limity!$C$5," Data gotowości zbyt wczesna lub nie uzupełniona.","")&amp;
IF(G145&gt;Limity!$D$5," Data gotowości zbyt późna lub wypełnona nieprawidłowo.","")&amp;
IF(OR(ROUND(K145,2)&lt;=0,ROUND(Q145,2)&lt;=0,ROUND(M145,2)&lt;=0,ROUND(S145,2)&lt;=0,ROUND(H145,2)&lt;=0)," Co najmniej jedna wartość nie jest większa od zera.","")&amp;
IF(K145&gt;Limity!$D$6," Abonament za Usługę TD w Wariancie A ponad limit.","")&amp;
IF(Q145&gt;Limity!$D$7," Abonament za Usługę TD w Wariancie B ponad limit.","")&amp;
IF(Q145-K145&gt;Limity!$D$8," Różnica wartości abonamentów za Usługę TD wariantów A i B ponad limit.","")&amp;
IF(M145&gt;Limity!$D$9," Abonament za zwiększenie przepustowości w Wariancie A ponad limit.","")&amp;
IF(S145&gt;Limity!$D$10," Abonament za zwiększenie przepustowości w Wariancie B ponad limit.","")&amp;
IF(J145=""," Nie wskazano PWR. ",IF(ISERROR(VLOOKUP(J145,'Listy punktów styku'!$B$11:$B$41,1,FALSE))," Nie wskazano PWR z listy.",""))&amp;
IF(P145=""," Nie wskazano FPS. ",IF(ISERROR(VLOOKUP(P145,'Listy punktów styku'!$B$44:$B$61,1,FALSE))," Nie wskazano FPS z listy.","")))</f>
        <v/>
      </c>
    </row>
    <row r="146" spans="1:22" s="8" customFormat="1" x14ac:dyDescent="0.3">
      <c r="A146" s="112">
        <v>132</v>
      </c>
      <c r="B146" s="113">
        <v>1407379</v>
      </c>
      <c r="C146" s="114">
        <v>74115</v>
      </c>
      <c r="D146" s="116" t="s">
        <v>660</v>
      </c>
      <c r="E146" s="116" t="s">
        <v>662</v>
      </c>
      <c r="F146" s="116">
        <v>16</v>
      </c>
      <c r="G146" s="24"/>
      <c r="H146" s="3"/>
      <c r="I146" s="93">
        <f t="shared" si="22"/>
        <v>0</v>
      </c>
      <c r="J146" s="2"/>
      <c r="K146" s="3"/>
      <c r="L146" s="94">
        <f t="shared" si="18"/>
        <v>0</v>
      </c>
      <c r="M146" s="4"/>
      <c r="N146" s="94">
        <f t="shared" si="19"/>
        <v>0</v>
      </c>
      <c r="O146" s="94">
        <f t="shared" si="20"/>
        <v>0</v>
      </c>
      <c r="P146" s="2"/>
      <c r="Q146" s="3"/>
      <c r="R146" s="94">
        <f t="shared" si="21"/>
        <v>0</v>
      </c>
      <c r="S146" s="3"/>
      <c r="T146" s="94">
        <f t="shared" si="23"/>
        <v>0</v>
      </c>
      <c r="U146" s="93">
        <f t="shared" si="24"/>
        <v>0</v>
      </c>
      <c r="V146" s="5" t="str">
        <f>IF(COUNTBLANK(G146:H146)+COUNTBLANK(J146:K146)+COUNTBLANK(M146:M146)+COUNTBLANK(P146:Q146)+COUNTBLANK(S146:S146)=8,"",
IF(G146&lt;Limity!$C$5," Data gotowości zbyt wczesna lub nie uzupełniona.","")&amp;
IF(G146&gt;Limity!$D$5," Data gotowości zbyt późna lub wypełnona nieprawidłowo.","")&amp;
IF(OR(ROUND(K146,2)&lt;=0,ROUND(Q146,2)&lt;=0,ROUND(M146,2)&lt;=0,ROUND(S146,2)&lt;=0,ROUND(H146,2)&lt;=0)," Co najmniej jedna wartość nie jest większa od zera.","")&amp;
IF(K146&gt;Limity!$D$6," Abonament za Usługę TD w Wariancie A ponad limit.","")&amp;
IF(Q146&gt;Limity!$D$7," Abonament za Usługę TD w Wariancie B ponad limit.","")&amp;
IF(Q146-K146&gt;Limity!$D$8," Różnica wartości abonamentów za Usługę TD wariantów A i B ponad limit.","")&amp;
IF(M146&gt;Limity!$D$9," Abonament za zwiększenie przepustowości w Wariancie A ponad limit.","")&amp;
IF(S146&gt;Limity!$D$10," Abonament za zwiększenie przepustowości w Wariancie B ponad limit.","")&amp;
IF(J146=""," Nie wskazano PWR. ",IF(ISERROR(VLOOKUP(J146,'Listy punktów styku'!$B$11:$B$41,1,FALSE))," Nie wskazano PWR z listy.",""))&amp;
IF(P146=""," Nie wskazano FPS. ",IF(ISERROR(VLOOKUP(P146,'Listy punktów styku'!$B$44:$B$61,1,FALSE))," Nie wskazano FPS z listy.","")))</f>
        <v/>
      </c>
    </row>
    <row r="147" spans="1:22" s="8" customFormat="1" x14ac:dyDescent="0.3">
      <c r="A147" s="112">
        <v>133</v>
      </c>
      <c r="B147" s="113">
        <v>1407372</v>
      </c>
      <c r="C147" s="114" t="s">
        <v>663</v>
      </c>
      <c r="D147" s="116" t="s">
        <v>660</v>
      </c>
      <c r="E147" s="116" t="s">
        <v>665</v>
      </c>
      <c r="F147" s="116">
        <v>109</v>
      </c>
      <c r="G147" s="24"/>
      <c r="H147" s="3"/>
      <c r="I147" s="93">
        <f t="shared" si="22"/>
        <v>0</v>
      </c>
      <c r="J147" s="2"/>
      <c r="K147" s="3"/>
      <c r="L147" s="94">
        <f t="shared" si="18"/>
        <v>0</v>
      </c>
      <c r="M147" s="4"/>
      <c r="N147" s="94">
        <f t="shared" si="19"/>
        <v>0</v>
      </c>
      <c r="O147" s="94">
        <f t="shared" si="20"/>
        <v>0</v>
      </c>
      <c r="P147" s="2"/>
      <c r="Q147" s="3"/>
      <c r="R147" s="94">
        <f t="shared" si="21"/>
        <v>0</v>
      </c>
      <c r="S147" s="3"/>
      <c r="T147" s="94">
        <f t="shared" si="23"/>
        <v>0</v>
      </c>
      <c r="U147" s="93">
        <f t="shared" si="24"/>
        <v>0</v>
      </c>
      <c r="V147" s="5" t="str">
        <f>IF(COUNTBLANK(G147:H147)+COUNTBLANK(J147:K147)+COUNTBLANK(M147:M147)+COUNTBLANK(P147:Q147)+COUNTBLANK(S147:S147)=8,"",
IF(G147&lt;Limity!$C$5," Data gotowości zbyt wczesna lub nie uzupełniona.","")&amp;
IF(G147&gt;Limity!$D$5," Data gotowości zbyt późna lub wypełnona nieprawidłowo.","")&amp;
IF(OR(ROUND(K147,2)&lt;=0,ROUND(Q147,2)&lt;=0,ROUND(M147,2)&lt;=0,ROUND(S147,2)&lt;=0,ROUND(H147,2)&lt;=0)," Co najmniej jedna wartość nie jest większa od zera.","")&amp;
IF(K147&gt;Limity!$D$6," Abonament za Usługę TD w Wariancie A ponad limit.","")&amp;
IF(Q147&gt;Limity!$D$7," Abonament za Usługę TD w Wariancie B ponad limit.","")&amp;
IF(Q147-K147&gt;Limity!$D$8," Różnica wartości abonamentów za Usługę TD wariantów A i B ponad limit.","")&amp;
IF(M147&gt;Limity!$D$9," Abonament za zwiększenie przepustowości w Wariancie A ponad limit.","")&amp;
IF(S147&gt;Limity!$D$10," Abonament za zwiększenie przepustowości w Wariancie B ponad limit.","")&amp;
IF(J147=""," Nie wskazano PWR. ",IF(ISERROR(VLOOKUP(J147,'Listy punktów styku'!$B$11:$B$41,1,FALSE))," Nie wskazano PWR z listy.",""))&amp;
IF(P147=""," Nie wskazano FPS. ",IF(ISERROR(VLOOKUP(P147,'Listy punktów styku'!$B$44:$B$61,1,FALSE))," Nie wskazano FPS z listy.","")))</f>
        <v/>
      </c>
    </row>
    <row r="148" spans="1:22" s="8" customFormat="1" x14ac:dyDescent="0.3">
      <c r="A148" s="112">
        <v>134</v>
      </c>
      <c r="B148" s="113">
        <v>11272948</v>
      </c>
      <c r="C148" s="114">
        <v>268253</v>
      </c>
      <c r="D148" s="116" t="s">
        <v>669</v>
      </c>
      <c r="E148" s="116" t="s">
        <v>138</v>
      </c>
      <c r="F148" s="116">
        <v>1</v>
      </c>
      <c r="G148" s="24"/>
      <c r="H148" s="3"/>
      <c r="I148" s="93">
        <f t="shared" si="22"/>
        <v>0</v>
      </c>
      <c r="J148" s="2"/>
      <c r="K148" s="3"/>
      <c r="L148" s="94">
        <f t="shared" si="18"/>
        <v>0</v>
      </c>
      <c r="M148" s="4"/>
      <c r="N148" s="94">
        <f t="shared" si="19"/>
        <v>0</v>
      </c>
      <c r="O148" s="94">
        <f t="shared" si="20"/>
        <v>0</v>
      </c>
      <c r="P148" s="2"/>
      <c r="Q148" s="3"/>
      <c r="R148" s="94">
        <f t="shared" si="21"/>
        <v>0</v>
      </c>
      <c r="S148" s="3"/>
      <c r="T148" s="94">
        <f t="shared" si="23"/>
        <v>0</v>
      </c>
      <c r="U148" s="93">
        <f t="shared" si="24"/>
        <v>0</v>
      </c>
      <c r="V148" s="5" t="str">
        <f>IF(COUNTBLANK(G148:H148)+COUNTBLANK(J148:K148)+COUNTBLANK(M148:M148)+COUNTBLANK(P148:Q148)+COUNTBLANK(S148:S148)=8,"",
IF(G148&lt;Limity!$C$5," Data gotowości zbyt wczesna lub nie uzupełniona.","")&amp;
IF(G148&gt;Limity!$D$5," Data gotowości zbyt późna lub wypełnona nieprawidłowo.","")&amp;
IF(OR(ROUND(K148,2)&lt;=0,ROUND(Q148,2)&lt;=0,ROUND(M148,2)&lt;=0,ROUND(S148,2)&lt;=0,ROUND(H148,2)&lt;=0)," Co najmniej jedna wartość nie jest większa od zera.","")&amp;
IF(K148&gt;Limity!$D$6," Abonament za Usługę TD w Wariancie A ponad limit.","")&amp;
IF(Q148&gt;Limity!$D$7," Abonament za Usługę TD w Wariancie B ponad limit.","")&amp;
IF(Q148-K148&gt;Limity!$D$8," Różnica wartości abonamentów za Usługę TD wariantów A i B ponad limit.","")&amp;
IF(M148&gt;Limity!$D$9," Abonament za zwiększenie przepustowości w Wariancie A ponad limit.","")&amp;
IF(S148&gt;Limity!$D$10," Abonament za zwiększenie przepustowości w Wariancie B ponad limit.","")&amp;
IF(J148=""," Nie wskazano PWR. ",IF(ISERROR(VLOOKUP(J148,'Listy punktów styku'!$B$11:$B$41,1,FALSE))," Nie wskazano PWR z listy.",""))&amp;
IF(P148=""," Nie wskazano FPS. ",IF(ISERROR(VLOOKUP(P148,'Listy punktów styku'!$B$44:$B$61,1,FALSE))," Nie wskazano FPS z listy.","")))</f>
        <v/>
      </c>
    </row>
    <row r="149" spans="1:22" s="8" customFormat="1" x14ac:dyDescent="0.3">
      <c r="A149" s="112">
        <v>135</v>
      </c>
      <c r="B149" s="113">
        <v>1410833</v>
      </c>
      <c r="C149" s="114">
        <v>18630</v>
      </c>
      <c r="D149" s="116" t="s">
        <v>671</v>
      </c>
      <c r="E149" s="116" t="s">
        <v>100</v>
      </c>
      <c r="F149" s="116">
        <v>14</v>
      </c>
      <c r="G149" s="24"/>
      <c r="H149" s="3"/>
      <c r="I149" s="93">
        <f t="shared" si="22"/>
        <v>0</v>
      </c>
      <c r="J149" s="2"/>
      <c r="K149" s="3"/>
      <c r="L149" s="94">
        <f t="shared" si="18"/>
        <v>0</v>
      </c>
      <c r="M149" s="4"/>
      <c r="N149" s="94">
        <f t="shared" si="19"/>
        <v>0</v>
      </c>
      <c r="O149" s="94">
        <f t="shared" si="20"/>
        <v>0</v>
      </c>
      <c r="P149" s="2"/>
      <c r="Q149" s="3"/>
      <c r="R149" s="94">
        <f t="shared" si="21"/>
        <v>0</v>
      </c>
      <c r="S149" s="3"/>
      <c r="T149" s="94">
        <f t="shared" si="23"/>
        <v>0</v>
      </c>
      <c r="U149" s="93">
        <f t="shared" si="24"/>
        <v>0</v>
      </c>
      <c r="V149" s="5" t="str">
        <f>IF(COUNTBLANK(G149:H149)+COUNTBLANK(J149:K149)+COUNTBLANK(M149:M149)+COUNTBLANK(P149:Q149)+COUNTBLANK(S149:S149)=8,"",
IF(G149&lt;Limity!$C$5," Data gotowości zbyt wczesna lub nie uzupełniona.","")&amp;
IF(G149&gt;Limity!$D$5," Data gotowości zbyt późna lub wypełnona nieprawidłowo.","")&amp;
IF(OR(ROUND(K149,2)&lt;=0,ROUND(Q149,2)&lt;=0,ROUND(M149,2)&lt;=0,ROUND(S149,2)&lt;=0,ROUND(H149,2)&lt;=0)," Co najmniej jedna wartość nie jest większa od zera.","")&amp;
IF(K149&gt;Limity!$D$6," Abonament za Usługę TD w Wariancie A ponad limit.","")&amp;
IF(Q149&gt;Limity!$D$7," Abonament za Usługę TD w Wariancie B ponad limit.","")&amp;
IF(Q149-K149&gt;Limity!$D$8," Różnica wartości abonamentów za Usługę TD wariantów A i B ponad limit.","")&amp;
IF(M149&gt;Limity!$D$9," Abonament za zwiększenie przepustowości w Wariancie A ponad limit.","")&amp;
IF(S149&gt;Limity!$D$10," Abonament za zwiększenie przepustowości w Wariancie B ponad limit.","")&amp;
IF(J149=""," Nie wskazano PWR. ",IF(ISERROR(VLOOKUP(J149,'Listy punktów styku'!$B$11:$B$41,1,FALSE))," Nie wskazano PWR z listy.",""))&amp;
IF(P149=""," Nie wskazano FPS. ",IF(ISERROR(VLOOKUP(P149,'Listy punktów styku'!$B$44:$B$61,1,FALSE))," Nie wskazano FPS z listy.","")))</f>
        <v/>
      </c>
    </row>
    <row r="150" spans="1:22" s="8" customFormat="1" x14ac:dyDescent="0.3">
      <c r="A150" s="112">
        <v>136</v>
      </c>
      <c r="B150" s="113">
        <v>1413467</v>
      </c>
      <c r="C150" s="114">
        <v>85870</v>
      </c>
      <c r="D150" s="116" t="s">
        <v>675</v>
      </c>
      <c r="E150" s="116" t="s">
        <v>680</v>
      </c>
      <c r="F150" s="116">
        <v>48</v>
      </c>
      <c r="G150" s="24"/>
      <c r="H150" s="3"/>
      <c r="I150" s="93">
        <f t="shared" si="22"/>
        <v>0</v>
      </c>
      <c r="J150" s="2"/>
      <c r="K150" s="3"/>
      <c r="L150" s="94">
        <f t="shared" si="18"/>
        <v>0</v>
      </c>
      <c r="M150" s="4"/>
      <c r="N150" s="94">
        <f t="shared" si="19"/>
        <v>0</v>
      </c>
      <c r="O150" s="94">
        <f t="shared" si="20"/>
        <v>0</v>
      </c>
      <c r="P150" s="2"/>
      <c r="Q150" s="3"/>
      <c r="R150" s="94">
        <f t="shared" si="21"/>
        <v>0</v>
      </c>
      <c r="S150" s="3"/>
      <c r="T150" s="94">
        <f t="shared" si="23"/>
        <v>0</v>
      </c>
      <c r="U150" s="93">
        <f t="shared" si="24"/>
        <v>0</v>
      </c>
      <c r="V150" s="5" t="str">
        <f>IF(COUNTBLANK(G150:H150)+COUNTBLANK(J150:K150)+COUNTBLANK(M150:M150)+COUNTBLANK(P150:Q150)+COUNTBLANK(S150:S150)=8,"",
IF(G150&lt;Limity!$C$5," Data gotowości zbyt wczesna lub nie uzupełniona.","")&amp;
IF(G150&gt;Limity!$D$5," Data gotowości zbyt późna lub wypełnona nieprawidłowo.","")&amp;
IF(OR(ROUND(K150,2)&lt;=0,ROUND(Q150,2)&lt;=0,ROUND(M150,2)&lt;=0,ROUND(S150,2)&lt;=0,ROUND(H150,2)&lt;=0)," Co najmniej jedna wartość nie jest większa od zera.","")&amp;
IF(K150&gt;Limity!$D$6," Abonament za Usługę TD w Wariancie A ponad limit.","")&amp;
IF(Q150&gt;Limity!$D$7," Abonament za Usługę TD w Wariancie B ponad limit.","")&amp;
IF(Q150-K150&gt;Limity!$D$8," Różnica wartości abonamentów za Usługę TD wariantów A i B ponad limit.","")&amp;
IF(M150&gt;Limity!$D$9," Abonament za zwiększenie przepustowości w Wariancie A ponad limit.","")&amp;
IF(S150&gt;Limity!$D$10," Abonament za zwiększenie przepustowości w Wariancie B ponad limit.","")&amp;
IF(J150=""," Nie wskazano PWR. ",IF(ISERROR(VLOOKUP(J150,'Listy punktów styku'!$B$11:$B$41,1,FALSE))," Nie wskazano PWR z listy.",""))&amp;
IF(P150=""," Nie wskazano FPS. ",IF(ISERROR(VLOOKUP(P150,'Listy punktów styku'!$B$44:$B$61,1,FALSE))," Nie wskazano FPS z listy.","")))</f>
        <v/>
      </c>
    </row>
    <row r="151" spans="1:22" s="8" customFormat="1" x14ac:dyDescent="0.3">
      <c r="A151" s="112">
        <v>137</v>
      </c>
      <c r="B151" s="113">
        <v>1412293</v>
      </c>
      <c r="C151" s="114" t="s">
        <v>672</v>
      </c>
      <c r="D151" s="116" t="s">
        <v>675</v>
      </c>
      <c r="E151" s="116" t="s">
        <v>678</v>
      </c>
      <c r="F151" s="116">
        <v>1</v>
      </c>
      <c r="G151" s="24"/>
      <c r="H151" s="3"/>
      <c r="I151" s="93">
        <f t="shared" si="22"/>
        <v>0</v>
      </c>
      <c r="J151" s="2"/>
      <c r="K151" s="3"/>
      <c r="L151" s="94">
        <f t="shared" si="18"/>
        <v>0</v>
      </c>
      <c r="M151" s="4"/>
      <c r="N151" s="94">
        <f t="shared" si="19"/>
        <v>0</v>
      </c>
      <c r="O151" s="94">
        <f t="shared" si="20"/>
        <v>0</v>
      </c>
      <c r="P151" s="2"/>
      <c r="Q151" s="3"/>
      <c r="R151" s="94">
        <f t="shared" si="21"/>
        <v>0</v>
      </c>
      <c r="S151" s="3"/>
      <c r="T151" s="94">
        <f t="shared" si="23"/>
        <v>0</v>
      </c>
      <c r="U151" s="93">
        <f t="shared" si="24"/>
        <v>0</v>
      </c>
      <c r="V151" s="5" t="str">
        <f>IF(COUNTBLANK(G151:H151)+COUNTBLANK(J151:K151)+COUNTBLANK(M151:M151)+COUNTBLANK(P151:Q151)+COUNTBLANK(S151:S151)=8,"",
IF(G151&lt;Limity!$C$5," Data gotowości zbyt wczesna lub nie uzupełniona.","")&amp;
IF(G151&gt;Limity!$D$5," Data gotowości zbyt późna lub wypełnona nieprawidłowo.","")&amp;
IF(OR(ROUND(K151,2)&lt;=0,ROUND(Q151,2)&lt;=0,ROUND(M151,2)&lt;=0,ROUND(S151,2)&lt;=0,ROUND(H151,2)&lt;=0)," Co najmniej jedna wartość nie jest większa od zera.","")&amp;
IF(K151&gt;Limity!$D$6," Abonament za Usługę TD w Wariancie A ponad limit.","")&amp;
IF(Q151&gt;Limity!$D$7," Abonament za Usługę TD w Wariancie B ponad limit.","")&amp;
IF(Q151-K151&gt;Limity!$D$8," Różnica wartości abonamentów za Usługę TD wariantów A i B ponad limit.","")&amp;
IF(M151&gt;Limity!$D$9," Abonament za zwiększenie przepustowości w Wariancie A ponad limit.","")&amp;
IF(S151&gt;Limity!$D$10," Abonament za zwiększenie przepustowości w Wariancie B ponad limit.","")&amp;
IF(J151=""," Nie wskazano PWR. ",IF(ISERROR(VLOOKUP(J151,'Listy punktów styku'!$B$11:$B$41,1,FALSE))," Nie wskazano PWR z listy.",""))&amp;
IF(P151=""," Nie wskazano FPS. ",IF(ISERROR(VLOOKUP(P151,'Listy punktów styku'!$B$44:$B$61,1,FALSE))," Nie wskazano FPS z listy.","")))</f>
        <v/>
      </c>
    </row>
    <row r="152" spans="1:22" s="8" customFormat="1" x14ac:dyDescent="0.3">
      <c r="A152" s="112">
        <v>138</v>
      </c>
      <c r="B152" s="113">
        <v>1421769</v>
      </c>
      <c r="C152" s="114">
        <v>74513</v>
      </c>
      <c r="D152" s="116" t="s">
        <v>1501</v>
      </c>
      <c r="E152" s="116" t="s">
        <v>100</v>
      </c>
      <c r="F152" s="116">
        <v>32</v>
      </c>
      <c r="G152" s="24"/>
      <c r="H152" s="3"/>
      <c r="I152" s="93">
        <f t="shared" si="22"/>
        <v>0</v>
      </c>
      <c r="J152" s="2"/>
      <c r="K152" s="3"/>
      <c r="L152" s="94">
        <f t="shared" si="18"/>
        <v>0</v>
      </c>
      <c r="M152" s="4"/>
      <c r="N152" s="94">
        <f t="shared" si="19"/>
        <v>0</v>
      </c>
      <c r="O152" s="94">
        <f t="shared" si="20"/>
        <v>0</v>
      </c>
      <c r="P152" s="2"/>
      <c r="Q152" s="3"/>
      <c r="R152" s="94">
        <f t="shared" si="21"/>
        <v>0</v>
      </c>
      <c r="S152" s="3"/>
      <c r="T152" s="94">
        <f t="shared" si="23"/>
        <v>0</v>
      </c>
      <c r="U152" s="93">
        <f t="shared" si="24"/>
        <v>0</v>
      </c>
      <c r="V152" s="5" t="str">
        <f>IF(COUNTBLANK(G152:H152)+COUNTBLANK(J152:K152)+COUNTBLANK(M152:M152)+COUNTBLANK(P152:Q152)+COUNTBLANK(S152:S152)=8,"",
IF(G152&lt;Limity!$C$5," Data gotowości zbyt wczesna lub nie uzupełniona.","")&amp;
IF(G152&gt;Limity!$D$5," Data gotowości zbyt późna lub wypełnona nieprawidłowo.","")&amp;
IF(OR(ROUND(K152,2)&lt;=0,ROUND(Q152,2)&lt;=0,ROUND(M152,2)&lt;=0,ROUND(S152,2)&lt;=0,ROUND(H152,2)&lt;=0)," Co najmniej jedna wartość nie jest większa od zera.","")&amp;
IF(K152&gt;Limity!$D$6," Abonament za Usługę TD w Wariancie A ponad limit.","")&amp;
IF(Q152&gt;Limity!$D$7," Abonament za Usługę TD w Wariancie B ponad limit.","")&amp;
IF(Q152-K152&gt;Limity!$D$8," Różnica wartości abonamentów za Usługę TD wariantów A i B ponad limit.","")&amp;
IF(M152&gt;Limity!$D$9," Abonament za zwiększenie przepustowości w Wariancie A ponad limit.","")&amp;
IF(S152&gt;Limity!$D$10," Abonament za zwiększenie przepustowości w Wariancie B ponad limit.","")&amp;
IF(J152=""," Nie wskazano PWR. ",IF(ISERROR(VLOOKUP(J152,'Listy punktów styku'!$B$11:$B$41,1,FALSE))," Nie wskazano PWR z listy.",""))&amp;
IF(P152=""," Nie wskazano FPS. ",IF(ISERROR(VLOOKUP(P152,'Listy punktów styku'!$B$44:$B$61,1,FALSE))," Nie wskazano FPS z listy.","")))</f>
        <v/>
      </c>
    </row>
    <row r="153" spans="1:22" s="8" customFormat="1" x14ac:dyDescent="0.3">
      <c r="A153" s="112">
        <v>139</v>
      </c>
      <c r="B153" s="113">
        <v>8545186</v>
      </c>
      <c r="C153" s="114">
        <v>50840</v>
      </c>
      <c r="D153" s="116" t="s">
        <v>2138</v>
      </c>
      <c r="E153" s="116" t="s">
        <v>100</v>
      </c>
      <c r="F153" s="116" t="s">
        <v>2188</v>
      </c>
      <c r="G153" s="24"/>
      <c r="H153" s="3"/>
      <c r="I153" s="93">
        <f t="shared" si="22"/>
        <v>0</v>
      </c>
      <c r="J153" s="2"/>
      <c r="K153" s="3"/>
      <c r="L153" s="94">
        <f t="shared" si="18"/>
        <v>0</v>
      </c>
      <c r="M153" s="4"/>
      <c r="N153" s="94">
        <f t="shared" si="19"/>
        <v>0</v>
      </c>
      <c r="O153" s="94">
        <f t="shared" si="20"/>
        <v>0</v>
      </c>
      <c r="P153" s="2"/>
      <c r="Q153" s="3"/>
      <c r="R153" s="94">
        <f t="shared" si="21"/>
        <v>0</v>
      </c>
      <c r="S153" s="3"/>
      <c r="T153" s="94">
        <f t="shared" si="23"/>
        <v>0</v>
      </c>
      <c r="U153" s="93">
        <f t="shared" si="24"/>
        <v>0</v>
      </c>
      <c r="V153" s="5" t="str">
        <f>IF(COUNTBLANK(G153:H153)+COUNTBLANK(J153:K153)+COUNTBLANK(M153:M153)+COUNTBLANK(P153:Q153)+COUNTBLANK(S153:S153)=8,"",
IF(G153&lt;Limity!$C$5," Data gotowości zbyt wczesna lub nie uzupełniona.","")&amp;
IF(G153&gt;Limity!$D$5," Data gotowości zbyt późna lub wypełnona nieprawidłowo.","")&amp;
IF(OR(ROUND(K153,2)&lt;=0,ROUND(Q153,2)&lt;=0,ROUND(M153,2)&lt;=0,ROUND(S153,2)&lt;=0,ROUND(H153,2)&lt;=0)," Co najmniej jedna wartość nie jest większa od zera.","")&amp;
IF(K153&gt;Limity!$D$6," Abonament za Usługę TD w Wariancie A ponad limit.","")&amp;
IF(Q153&gt;Limity!$D$7," Abonament za Usługę TD w Wariancie B ponad limit.","")&amp;
IF(Q153-K153&gt;Limity!$D$8," Różnica wartości abonamentów za Usługę TD wariantów A i B ponad limit.","")&amp;
IF(M153&gt;Limity!$D$9," Abonament za zwiększenie przepustowości w Wariancie A ponad limit.","")&amp;
IF(S153&gt;Limity!$D$10," Abonament za zwiększenie przepustowości w Wariancie B ponad limit.","")&amp;
IF(J153=""," Nie wskazano PWR. ",IF(ISERROR(VLOOKUP(J153,'Listy punktów styku'!$B$11:$B$41,1,FALSE))," Nie wskazano PWR z listy.",""))&amp;
IF(P153=""," Nie wskazano FPS. ",IF(ISERROR(VLOOKUP(P153,'Listy punktów styku'!$B$44:$B$61,1,FALSE))," Nie wskazano FPS z listy.","")))</f>
        <v/>
      </c>
    </row>
    <row r="154" spans="1:22" s="8" customFormat="1" x14ac:dyDescent="0.3">
      <c r="A154" s="112">
        <v>140</v>
      </c>
      <c r="B154" s="113">
        <v>1480420</v>
      </c>
      <c r="C154" s="114">
        <v>34943</v>
      </c>
      <c r="D154" s="116" t="s">
        <v>685</v>
      </c>
      <c r="E154" s="116" t="s">
        <v>1503</v>
      </c>
      <c r="F154" s="116">
        <v>2</v>
      </c>
      <c r="G154" s="24"/>
      <c r="H154" s="3"/>
      <c r="I154" s="93">
        <f t="shared" si="22"/>
        <v>0</v>
      </c>
      <c r="J154" s="2"/>
      <c r="K154" s="3"/>
      <c r="L154" s="94">
        <f t="shared" si="18"/>
        <v>0</v>
      </c>
      <c r="M154" s="4"/>
      <c r="N154" s="94">
        <f t="shared" si="19"/>
        <v>0</v>
      </c>
      <c r="O154" s="94">
        <f t="shared" si="20"/>
        <v>0</v>
      </c>
      <c r="P154" s="2"/>
      <c r="Q154" s="3"/>
      <c r="R154" s="94">
        <f t="shared" si="21"/>
        <v>0</v>
      </c>
      <c r="S154" s="3"/>
      <c r="T154" s="94">
        <f t="shared" si="23"/>
        <v>0</v>
      </c>
      <c r="U154" s="93">
        <f t="shared" si="24"/>
        <v>0</v>
      </c>
      <c r="V154" s="5" t="str">
        <f>IF(COUNTBLANK(G154:H154)+COUNTBLANK(J154:K154)+COUNTBLANK(M154:M154)+COUNTBLANK(P154:Q154)+COUNTBLANK(S154:S154)=8,"",
IF(G154&lt;Limity!$C$5," Data gotowości zbyt wczesna lub nie uzupełniona.","")&amp;
IF(G154&gt;Limity!$D$5," Data gotowości zbyt późna lub wypełnona nieprawidłowo.","")&amp;
IF(OR(ROUND(K154,2)&lt;=0,ROUND(Q154,2)&lt;=0,ROUND(M154,2)&lt;=0,ROUND(S154,2)&lt;=0,ROUND(H154,2)&lt;=0)," Co najmniej jedna wartość nie jest większa od zera.","")&amp;
IF(K154&gt;Limity!$D$6," Abonament za Usługę TD w Wariancie A ponad limit.","")&amp;
IF(Q154&gt;Limity!$D$7," Abonament za Usługę TD w Wariancie B ponad limit.","")&amp;
IF(Q154-K154&gt;Limity!$D$8," Różnica wartości abonamentów za Usługę TD wariantów A i B ponad limit.","")&amp;
IF(M154&gt;Limity!$D$9," Abonament za zwiększenie przepustowości w Wariancie A ponad limit.","")&amp;
IF(S154&gt;Limity!$D$10," Abonament za zwiększenie przepustowości w Wariancie B ponad limit.","")&amp;
IF(J154=""," Nie wskazano PWR. ",IF(ISERROR(VLOOKUP(J154,'Listy punktów styku'!$B$11:$B$41,1,FALSE))," Nie wskazano PWR z listy.",""))&amp;
IF(P154=""," Nie wskazano FPS. ",IF(ISERROR(VLOOKUP(P154,'Listy punktów styku'!$B$44:$B$61,1,FALSE))," Nie wskazano FPS z listy.","")))</f>
        <v/>
      </c>
    </row>
    <row r="155" spans="1:22" s="8" customFormat="1" x14ac:dyDescent="0.3">
      <c r="A155" s="112">
        <v>141</v>
      </c>
      <c r="B155" s="113">
        <v>1481970</v>
      </c>
      <c r="C155" s="114">
        <v>9544</v>
      </c>
      <c r="D155" s="116" t="s">
        <v>685</v>
      </c>
      <c r="E155" s="116" t="s">
        <v>688</v>
      </c>
      <c r="F155" s="116">
        <v>28</v>
      </c>
      <c r="G155" s="24"/>
      <c r="H155" s="3"/>
      <c r="I155" s="93">
        <f t="shared" si="22"/>
        <v>0</v>
      </c>
      <c r="J155" s="2"/>
      <c r="K155" s="3"/>
      <c r="L155" s="94">
        <f t="shared" si="18"/>
        <v>0</v>
      </c>
      <c r="M155" s="4"/>
      <c r="N155" s="94">
        <f t="shared" si="19"/>
        <v>0</v>
      </c>
      <c r="O155" s="94">
        <f t="shared" si="20"/>
        <v>0</v>
      </c>
      <c r="P155" s="2"/>
      <c r="Q155" s="3"/>
      <c r="R155" s="94">
        <f t="shared" si="21"/>
        <v>0</v>
      </c>
      <c r="S155" s="3"/>
      <c r="T155" s="94">
        <f t="shared" si="23"/>
        <v>0</v>
      </c>
      <c r="U155" s="93">
        <f t="shared" si="24"/>
        <v>0</v>
      </c>
      <c r="V155" s="5" t="str">
        <f>IF(COUNTBLANK(G155:H155)+COUNTBLANK(J155:K155)+COUNTBLANK(M155:M155)+COUNTBLANK(P155:Q155)+COUNTBLANK(S155:S155)=8,"",
IF(G155&lt;Limity!$C$5," Data gotowości zbyt wczesna lub nie uzupełniona.","")&amp;
IF(G155&gt;Limity!$D$5," Data gotowości zbyt późna lub wypełnona nieprawidłowo.","")&amp;
IF(OR(ROUND(K155,2)&lt;=0,ROUND(Q155,2)&lt;=0,ROUND(M155,2)&lt;=0,ROUND(S155,2)&lt;=0,ROUND(H155,2)&lt;=0)," Co najmniej jedna wartość nie jest większa od zera.","")&amp;
IF(K155&gt;Limity!$D$6," Abonament za Usługę TD w Wariancie A ponad limit.","")&amp;
IF(Q155&gt;Limity!$D$7," Abonament za Usługę TD w Wariancie B ponad limit.","")&amp;
IF(Q155-K155&gt;Limity!$D$8," Różnica wartości abonamentów za Usługę TD wariantów A i B ponad limit.","")&amp;
IF(M155&gt;Limity!$D$9," Abonament za zwiększenie przepustowości w Wariancie A ponad limit.","")&amp;
IF(S155&gt;Limity!$D$10," Abonament za zwiększenie przepustowości w Wariancie B ponad limit.","")&amp;
IF(J155=""," Nie wskazano PWR. ",IF(ISERROR(VLOOKUP(J155,'Listy punktów styku'!$B$11:$B$41,1,FALSE))," Nie wskazano PWR z listy.",""))&amp;
IF(P155=""," Nie wskazano FPS. ",IF(ISERROR(VLOOKUP(P155,'Listy punktów styku'!$B$44:$B$61,1,FALSE))," Nie wskazano FPS z listy.","")))</f>
        <v/>
      </c>
    </row>
    <row r="156" spans="1:22" s="8" customFormat="1" x14ac:dyDescent="0.3">
      <c r="A156" s="112">
        <v>142</v>
      </c>
      <c r="B156" s="113">
        <v>1482103</v>
      </c>
      <c r="C156" s="114">
        <v>27412</v>
      </c>
      <c r="D156" s="116" t="s">
        <v>685</v>
      </c>
      <c r="E156" s="116" t="s">
        <v>1505</v>
      </c>
      <c r="F156" s="116">
        <v>15</v>
      </c>
      <c r="G156" s="24"/>
      <c r="H156" s="3"/>
      <c r="I156" s="93">
        <f t="shared" si="22"/>
        <v>0</v>
      </c>
      <c r="J156" s="2"/>
      <c r="K156" s="3"/>
      <c r="L156" s="94">
        <f t="shared" si="18"/>
        <v>0</v>
      </c>
      <c r="M156" s="4"/>
      <c r="N156" s="94">
        <f t="shared" si="19"/>
        <v>0</v>
      </c>
      <c r="O156" s="94">
        <f t="shared" si="20"/>
        <v>0</v>
      </c>
      <c r="P156" s="2"/>
      <c r="Q156" s="3"/>
      <c r="R156" s="94">
        <f t="shared" si="21"/>
        <v>0</v>
      </c>
      <c r="S156" s="3"/>
      <c r="T156" s="94">
        <f t="shared" si="23"/>
        <v>0</v>
      </c>
      <c r="U156" s="93">
        <f t="shared" si="24"/>
        <v>0</v>
      </c>
      <c r="V156" s="5" t="str">
        <f>IF(COUNTBLANK(G156:H156)+COUNTBLANK(J156:K156)+COUNTBLANK(M156:M156)+COUNTBLANK(P156:Q156)+COUNTBLANK(S156:S156)=8,"",
IF(G156&lt;Limity!$C$5," Data gotowości zbyt wczesna lub nie uzupełniona.","")&amp;
IF(G156&gt;Limity!$D$5," Data gotowości zbyt późna lub wypełnona nieprawidłowo.","")&amp;
IF(OR(ROUND(K156,2)&lt;=0,ROUND(Q156,2)&lt;=0,ROUND(M156,2)&lt;=0,ROUND(S156,2)&lt;=0,ROUND(H156,2)&lt;=0)," Co najmniej jedna wartość nie jest większa od zera.","")&amp;
IF(K156&gt;Limity!$D$6," Abonament za Usługę TD w Wariancie A ponad limit.","")&amp;
IF(Q156&gt;Limity!$D$7," Abonament za Usługę TD w Wariancie B ponad limit.","")&amp;
IF(Q156-K156&gt;Limity!$D$8," Różnica wartości abonamentów za Usługę TD wariantów A i B ponad limit.","")&amp;
IF(M156&gt;Limity!$D$9," Abonament za zwiększenie przepustowości w Wariancie A ponad limit.","")&amp;
IF(S156&gt;Limity!$D$10," Abonament za zwiększenie przepustowości w Wariancie B ponad limit.","")&amp;
IF(J156=""," Nie wskazano PWR. ",IF(ISERROR(VLOOKUP(J156,'Listy punktów styku'!$B$11:$B$41,1,FALSE))," Nie wskazano PWR z listy.",""))&amp;
IF(P156=""," Nie wskazano FPS. ",IF(ISERROR(VLOOKUP(P156,'Listy punktów styku'!$B$44:$B$61,1,FALSE))," Nie wskazano FPS z listy.","")))</f>
        <v/>
      </c>
    </row>
    <row r="157" spans="1:22" s="8" customFormat="1" x14ac:dyDescent="0.3">
      <c r="A157" s="112">
        <v>143</v>
      </c>
      <c r="B157" s="113">
        <v>1482107</v>
      </c>
      <c r="C157" s="114">
        <v>8004</v>
      </c>
      <c r="D157" s="116" t="s">
        <v>685</v>
      </c>
      <c r="E157" s="116" t="s">
        <v>690</v>
      </c>
      <c r="F157" s="116">
        <v>3</v>
      </c>
      <c r="G157" s="24"/>
      <c r="H157" s="3"/>
      <c r="I157" s="93">
        <f t="shared" si="22"/>
        <v>0</v>
      </c>
      <c r="J157" s="2"/>
      <c r="K157" s="3"/>
      <c r="L157" s="94">
        <f t="shared" si="18"/>
        <v>0</v>
      </c>
      <c r="M157" s="4"/>
      <c r="N157" s="94">
        <f t="shared" si="19"/>
        <v>0</v>
      </c>
      <c r="O157" s="94">
        <f t="shared" si="20"/>
        <v>0</v>
      </c>
      <c r="P157" s="2"/>
      <c r="Q157" s="3"/>
      <c r="R157" s="94">
        <f t="shared" si="21"/>
        <v>0</v>
      </c>
      <c r="S157" s="3"/>
      <c r="T157" s="94">
        <f t="shared" si="23"/>
        <v>0</v>
      </c>
      <c r="U157" s="93">
        <f t="shared" si="24"/>
        <v>0</v>
      </c>
      <c r="V157" s="5" t="str">
        <f>IF(COUNTBLANK(G157:H157)+COUNTBLANK(J157:K157)+COUNTBLANK(M157:M157)+COUNTBLANK(P157:Q157)+COUNTBLANK(S157:S157)=8,"",
IF(G157&lt;Limity!$C$5," Data gotowości zbyt wczesna lub nie uzupełniona.","")&amp;
IF(G157&gt;Limity!$D$5," Data gotowości zbyt późna lub wypełnona nieprawidłowo.","")&amp;
IF(OR(ROUND(K157,2)&lt;=0,ROUND(Q157,2)&lt;=0,ROUND(M157,2)&lt;=0,ROUND(S157,2)&lt;=0,ROUND(H157,2)&lt;=0)," Co najmniej jedna wartość nie jest większa od zera.","")&amp;
IF(K157&gt;Limity!$D$6," Abonament za Usługę TD w Wariancie A ponad limit.","")&amp;
IF(Q157&gt;Limity!$D$7," Abonament za Usługę TD w Wariancie B ponad limit.","")&amp;
IF(Q157-K157&gt;Limity!$D$8," Różnica wartości abonamentów za Usługę TD wariantów A i B ponad limit.","")&amp;
IF(M157&gt;Limity!$D$9," Abonament za zwiększenie przepustowości w Wariancie A ponad limit.","")&amp;
IF(S157&gt;Limity!$D$10," Abonament za zwiększenie przepustowości w Wariancie B ponad limit.","")&amp;
IF(J157=""," Nie wskazano PWR. ",IF(ISERROR(VLOOKUP(J157,'Listy punktów styku'!$B$11:$B$41,1,FALSE))," Nie wskazano PWR z listy.",""))&amp;
IF(P157=""," Nie wskazano FPS. ",IF(ISERROR(VLOOKUP(P157,'Listy punktów styku'!$B$44:$B$61,1,FALSE))," Nie wskazano FPS z listy.","")))</f>
        <v/>
      </c>
    </row>
    <row r="158" spans="1:22" s="8" customFormat="1" x14ac:dyDescent="0.3">
      <c r="A158" s="112">
        <v>144</v>
      </c>
      <c r="B158" s="113">
        <v>3506399</v>
      </c>
      <c r="C158" s="114" t="s">
        <v>2035</v>
      </c>
      <c r="D158" s="116" t="s">
        <v>685</v>
      </c>
      <c r="E158" s="116" t="s">
        <v>124</v>
      </c>
      <c r="F158" s="116">
        <v>6</v>
      </c>
      <c r="G158" s="24"/>
      <c r="H158" s="3"/>
      <c r="I158" s="93">
        <f t="shared" si="22"/>
        <v>0</v>
      </c>
      <c r="J158" s="2"/>
      <c r="K158" s="3"/>
      <c r="L158" s="94">
        <f t="shared" si="18"/>
        <v>0</v>
      </c>
      <c r="M158" s="4"/>
      <c r="N158" s="94">
        <f t="shared" si="19"/>
        <v>0</v>
      </c>
      <c r="O158" s="94">
        <f t="shared" si="20"/>
        <v>0</v>
      </c>
      <c r="P158" s="2"/>
      <c r="Q158" s="3"/>
      <c r="R158" s="94">
        <f t="shared" si="21"/>
        <v>0</v>
      </c>
      <c r="S158" s="3"/>
      <c r="T158" s="94">
        <f t="shared" si="23"/>
        <v>0</v>
      </c>
      <c r="U158" s="93">
        <f t="shared" si="24"/>
        <v>0</v>
      </c>
      <c r="V158" s="5" t="str">
        <f>IF(COUNTBLANK(G158:H158)+COUNTBLANK(J158:K158)+COUNTBLANK(M158:M158)+COUNTBLANK(P158:Q158)+COUNTBLANK(S158:S158)=8,"",
IF(G158&lt;Limity!$C$5," Data gotowości zbyt wczesna lub nie uzupełniona.","")&amp;
IF(G158&gt;Limity!$D$5," Data gotowości zbyt późna lub wypełnona nieprawidłowo.","")&amp;
IF(OR(ROUND(K158,2)&lt;=0,ROUND(Q158,2)&lt;=0,ROUND(M158,2)&lt;=0,ROUND(S158,2)&lt;=0,ROUND(H158,2)&lt;=0)," Co najmniej jedna wartość nie jest większa od zera.","")&amp;
IF(K158&gt;Limity!$D$6," Abonament za Usługę TD w Wariancie A ponad limit.","")&amp;
IF(Q158&gt;Limity!$D$7," Abonament za Usługę TD w Wariancie B ponad limit.","")&amp;
IF(Q158-K158&gt;Limity!$D$8," Różnica wartości abonamentów za Usługę TD wariantów A i B ponad limit.","")&amp;
IF(M158&gt;Limity!$D$9," Abonament za zwiększenie przepustowości w Wariancie A ponad limit.","")&amp;
IF(S158&gt;Limity!$D$10," Abonament za zwiększenie przepustowości w Wariancie B ponad limit.","")&amp;
IF(J158=""," Nie wskazano PWR. ",IF(ISERROR(VLOOKUP(J158,'Listy punktów styku'!$B$11:$B$41,1,FALSE))," Nie wskazano PWR z listy.",""))&amp;
IF(P158=""," Nie wskazano FPS. ",IF(ISERROR(VLOOKUP(P158,'Listy punktów styku'!$B$44:$B$61,1,FALSE))," Nie wskazano FPS z listy.","")))</f>
        <v/>
      </c>
    </row>
    <row r="159" spans="1:22" s="8" customFormat="1" x14ac:dyDescent="0.3">
      <c r="A159" s="112">
        <v>145</v>
      </c>
      <c r="B159" s="113">
        <v>32734486</v>
      </c>
      <c r="C159" s="114">
        <v>74838</v>
      </c>
      <c r="D159" s="116" t="s">
        <v>1775</v>
      </c>
      <c r="E159" s="116" t="s">
        <v>947</v>
      </c>
      <c r="F159" s="116" t="s">
        <v>1776</v>
      </c>
      <c r="G159" s="24"/>
      <c r="H159" s="3"/>
      <c r="I159" s="93">
        <f t="shared" si="22"/>
        <v>0</v>
      </c>
      <c r="J159" s="2"/>
      <c r="K159" s="3"/>
      <c r="L159" s="94">
        <f t="shared" si="18"/>
        <v>0</v>
      </c>
      <c r="M159" s="4"/>
      <c r="N159" s="94">
        <f t="shared" si="19"/>
        <v>0</v>
      </c>
      <c r="O159" s="94">
        <f t="shared" si="20"/>
        <v>0</v>
      </c>
      <c r="P159" s="2"/>
      <c r="Q159" s="3"/>
      <c r="R159" s="94">
        <f t="shared" si="21"/>
        <v>0</v>
      </c>
      <c r="S159" s="3"/>
      <c r="T159" s="94">
        <f t="shared" si="23"/>
        <v>0</v>
      </c>
      <c r="U159" s="93">
        <f t="shared" si="24"/>
        <v>0</v>
      </c>
      <c r="V159" s="5" t="str">
        <f>IF(COUNTBLANK(G159:H159)+COUNTBLANK(J159:K159)+COUNTBLANK(M159:M159)+COUNTBLANK(P159:Q159)+COUNTBLANK(S159:S159)=8,"",
IF(G159&lt;Limity!$C$5," Data gotowości zbyt wczesna lub nie uzupełniona.","")&amp;
IF(G159&gt;Limity!$D$5," Data gotowości zbyt późna lub wypełnona nieprawidłowo.","")&amp;
IF(OR(ROUND(K159,2)&lt;=0,ROUND(Q159,2)&lt;=0,ROUND(M159,2)&lt;=0,ROUND(S159,2)&lt;=0,ROUND(H159,2)&lt;=0)," Co najmniej jedna wartość nie jest większa od zera.","")&amp;
IF(K159&gt;Limity!$D$6," Abonament za Usługę TD w Wariancie A ponad limit.","")&amp;
IF(Q159&gt;Limity!$D$7," Abonament za Usługę TD w Wariancie B ponad limit.","")&amp;
IF(Q159-K159&gt;Limity!$D$8," Różnica wartości abonamentów za Usługę TD wariantów A i B ponad limit.","")&amp;
IF(M159&gt;Limity!$D$9," Abonament za zwiększenie przepustowości w Wariancie A ponad limit.","")&amp;
IF(S159&gt;Limity!$D$10," Abonament za zwiększenie przepustowości w Wariancie B ponad limit.","")&amp;
IF(J159=""," Nie wskazano PWR. ",IF(ISERROR(VLOOKUP(J159,'Listy punktów styku'!$B$11:$B$41,1,FALSE))," Nie wskazano PWR z listy.",""))&amp;
IF(P159=""," Nie wskazano FPS. ",IF(ISERROR(VLOOKUP(P159,'Listy punktów styku'!$B$44:$B$61,1,FALSE))," Nie wskazano FPS z listy.","")))</f>
        <v/>
      </c>
    </row>
    <row r="160" spans="1:22" s="8" customFormat="1" x14ac:dyDescent="0.3">
      <c r="A160" s="112">
        <v>146</v>
      </c>
      <c r="B160" s="113">
        <v>23488340</v>
      </c>
      <c r="C160" s="114" t="s">
        <v>2045</v>
      </c>
      <c r="D160" s="116" t="s">
        <v>2107</v>
      </c>
      <c r="E160" s="116" t="s">
        <v>2200</v>
      </c>
      <c r="F160" s="116" t="s">
        <v>2161</v>
      </c>
      <c r="G160" s="24"/>
      <c r="H160" s="3"/>
      <c r="I160" s="93">
        <f t="shared" si="22"/>
        <v>0</v>
      </c>
      <c r="J160" s="2"/>
      <c r="K160" s="3"/>
      <c r="L160" s="94">
        <f t="shared" si="18"/>
        <v>0</v>
      </c>
      <c r="M160" s="4"/>
      <c r="N160" s="94">
        <f t="shared" si="19"/>
        <v>0</v>
      </c>
      <c r="O160" s="94">
        <f t="shared" si="20"/>
        <v>0</v>
      </c>
      <c r="P160" s="2"/>
      <c r="Q160" s="3"/>
      <c r="R160" s="94">
        <f t="shared" si="21"/>
        <v>0</v>
      </c>
      <c r="S160" s="3"/>
      <c r="T160" s="94">
        <f t="shared" si="23"/>
        <v>0</v>
      </c>
      <c r="U160" s="93">
        <f t="shared" si="24"/>
        <v>0</v>
      </c>
      <c r="V160" s="5" t="str">
        <f>IF(COUNTBLANK(G160:H160)+COUNTBLANK(J160:K160)+COUNTBLANK(M160:M160)+COUNTBLANK(P160:Q160)+COUNTBLANK(S160:S160)=8,"",
IF(G160&lt;Limity!$C$5," Data gotowości zbyt wczesna lub nie uzupełniona.","")&amp;
IF(G160&gt;Limity!$D$5," Data gotowości zbyt późna lub wypełnona nieprawidłowo.","")&amp;
IF(OR(ROUND(K160,2)&lt;=0,ROUND(Q160,2)&lt;=0,ROUND(M160,2)&lt;=0,ROUND(S160,2)&lt;=0,ROUND(H160,2)&lt;=0)," Co najmniej jedna wartość nie jest większa od zera.","")&amp;
IF(K160&gt;Limity!$D$6," Abonament za Usługę TD w Wariancie A ponad limit.","")&amp;
IF(Q160&gt;Limity!$D$7," Abonament za Usługę TD w Wariancie B ponad limit.","")&amp;
IF(Q160-K160&gt;Limity!$D$8," Różnica wartości abonamentów za Usługę TD wariantów A i B ponad limit.","")&amp;
IF(M160&gt;Limity!$D$9," Abonament za zwiększenie przepustowości w Wariancie A ponad limit.","")&amp;
IF(S160&gt;Limity!$D$10," Abonament za zwiększenie przepustowości w Wariancie B ponad limit.","")&amp;
IF(J160=""," Nie wskazano PWR. ",IF(ISERROR(VLOOKUP(J160,'Listy punktów styku'!$B$11:$B$41,1,FALSE))," Nie wskazano PWR z listy.",""))&amp;
IF(P160=""," Nie wskazano FPS. ",IF(ISERROR(VLOOKUP(P160,'Listy punktów styku'!$B$44:$B$61,1,FALSE))," Nie wskazano FPS z listy.","")))</f>
        <v/>
      </c>
    </row>
    <row r="161" spans="1:22" s="8" customFormat="1" x14ac:dyDescent="0.3">
      <c r="A161" s="112">
        <v>147</v>
      </c>
      <c r="B161" s="113">
        <v>1507501</v>
      </c>
      <c r="C161" s="114" t="s">
        <v>2033</v>
      </c>
      <c r="D161" s="116" t="s">
        <v>2083</v>
      </c>
      <c r="E161" s="116" t="s">
        <v>2150</v>
      </c>
      <c r="F161" s="116">
        <v>3</v>
      </c>
      <c r="G161" s="24"/>
      <c r="H161" s="3"/>
      <c r="I161" s="93">
        <f t="shared" si="22"/>
        <v>0</v>
      </c>
      <c r="J161" s="2"/>
      <c r="K161" s="3"/>
      <c r="L161" s="94">
        <f t="shared" si="18"/>
        <v>0</v>
      </c>
      <c r="M161" s="4"/>
      <c r="N161" s="94">
        <f t="shared" si="19"/>
        <v>0</v>
      </c>
      <c r="O161" s="94">
        <f t="shared" si="20"/>
        <v>0</v>
      </c>
      <c r="P161" s="2"/>
      <c r="Q161" s="3"/>
      <c r="R161" s="94">
        <f t="shared" si="21"/>
        <v>0</v>
      </c>
      <c r="S161" s="3"/>
      <c r="T161" s="94">
        <f t="shared" si="23"/>
        <v>0</v>
      </c>
      <c r="U161" s="93">
        <f t="shared" si="24"/>
        <v>0</v>
      </c>
      <c r="V161" s="5" t="str">
        <f>IF(COUNTBLANK(G161:H161)+COUNTBLANK(J161:K161)+COUNTBLANK(M161:M161)+COUNTBLANK(P161:Q161)+COUNTBLANK(S161:S161)=8,"",
IF(G161&lt;Limity!$C$5," Data gotowości zbyt wczesna lub nie uzupełniona.","")&amp;
IF(G161&gt;Limity!$D$5," Data gotowości zbyt późna lub wypełnona nieprawidłowo.","")&amp;
IF(OR(ROUND(K161,2)&lt;=0,ROUND(Q161,2)&lt;=0,ROUND(M161,2)&lt;=0,ROUND(S161,2)&lt;=0,ROUND(H161,2)&lt;=0)," Co najmniej jedna wartość nie jest większa od zera.","")&amp;
IF(K161&gt;Limity!$D$6," Abonament za Usługę TD w Wariancie A ponad limit.","")&amp;
IF(Q161&gt;Limity!$D$7," Abonament za Usługę TD w Wariancie B ponad limit.","")&amp;
IF(Q161-K161&gt;Limity!$D$8," Różnica wartości abonamentów za Usługę TD wariantów A i B ponad limit.","")&amp;
IF(M161&gt;Limity!$D$9," Abonament za zwiększenie przepustowości w Wariancie A ponad limit.","")&amp;
IF(S161&gt;Limity!$D$10," Abonament za zwiększenie przepustowości w Wariancie B ponad limit.","")&amp;
IF(J161=""," Nie wskazano PWR. ",IF(ISERROR(VLOOKUP(J161,'Listy punktów styku'!$B$11:$B$41,1,FALSE))," Nie wskazano PWR z listy.",""))&amp;
IF(P161=""," Nie wskazano FPS. ",IF(ISERROR(VLOOKUP(P161,'Listy punktów styku'!$B$44:$B$61,1,FALSE))," Nie wskazano FPS z listy.","")))</f>
        <v/>
      </c>
    </row>
    <row r="162" spans="1:22" s="8" customFormat="1" x14ac:dyDescent="0.3">
      <c r="A162" s="112">
        <v>148</v>
      </c>
      <c r="B162" s="113">
        <v>1642741</v>
      </c>
      <c r="C162" s="114">
        <v>132301</v>
      </c>
      <c r="D162" s="116" t="s">
        <v>693</v>
      </c>
      <c r="E162" s="116" t="s">
        <v>106</v>
      </c>
      <c r="F162" s="116" t="s">
        <v>2152</v>
      </c>
      <c r="G162" s="24"/>
      <c r="H162" s="3"/>
      <c r="I162" s="93">
        <f t="shared" si="22"/>
        <v>0</v>
      </c>
      <c r="J162" s="2"/>
      <c r="K162" s="3"/>
      <c r="L162" s="94">
        <f t="shared" si="18"/>
        <v>0</v>
      </c>
      <c r="M162" s="4"/>
      <c r="N162" s="94">
        <f t="shared" si="19"/>
        <v>0</v>
      </c>
      <c r="O162" s="94">
        <f t="shared" si="20"/>
        <v>0</v>
      </c>
      <c r="P162" s="2"/>
      <c r="Q162" s="3"/>
      <c r="R162" s="94">
        <f t="shared" si="21"/>
        <v>0</v>
      </c>
      <c r="S162" s="3"/>
      <c r="T162" s="94">
        <f t="shared" si="23"/>
        <v>0</v>
      </c>
      <c r="U162" s="93">
        <f t="shared" si="24"/>
        <v>0</v>
      </c>
      <c r="V162" s="5" t="str">
        <f>IF(COUNTBLANK(G162:H162)+COUNTBLANK(J162:K162)+COUNTBLANK(M162:M162)+COUNTBLANK(P162:Q162)+COUNTBLANK(S162:S162)=8,"",
IF(G162&lt;Limity!$C$5," Data gotowości zbyt wczesna lub nie uzupełniona.","")&amp;
IF(G162&gt;Limity!$D$5," Data gotowości zbyt późna lub wypełnona nieprawidłowo.","")&amp;
IF(OR(ROUND(K162,2)&lt;=0,ROUND(Q162,2)&lt;=0,ROUND(M162,2)&lt;=0,ROUND(S162,2)&lt;=0,ROUND(H162,2)&lt;=0)," Co najmniej jedna wartość nie jest większa od zera.","")&amp;
IF(K162&gt;Limity!$D$6," Abonament za Usługę TD w Wariancie A ponad limit.","")&amp;
IF(Q162&gt;Limity!$D$7," Abonament za Usługę TD w Wariancie B ponad limit.","")&amp;
IF(Q162-K162&gt;Limity!$D$8," Różnica wartości abonamentów za Usługę TD wariantów A i B ponad limit.","")&amp;
IF(M162&gt;Limity!$D$9," Abonament za zwiększenie przepustowości w Wariancie A ponad limit.","")&amp;
IF(S162&gt;Limity!$D$10," Abonament za zwiększenie przepustowości w Wariancie B ponad limit.","")&amp;
IF(J162=""," Nie wskazano PWR. ",IF(ISERROR(VLOOKUP(J162,'Listy punktów styku'!$B$11:$B$41,1,FALSE))," Nie wskazano PWR z listy.",""))&amp;
IF(P162=""," Nie wskazano FPS. ",IF(ISERROR(VLOOKUP(P162,'Listy punktów styku'!$B$44:$B$61,1,FALSE))," Nie wskazano FPS z listy.","")))</f>
        <v/>
      </c>
    </row>
    <row r="163" spans="1:22" s="8" customFormat="1" x14ac:dyDescent="0.3">
      <c r="A163" s="112">
        <v>149</v>
      </c>
      <c r="B163" s="113">
        <v>17633598</v>
      </c>
      <c r="C163" s="114">
        <v>132301</v>
      </c>
      <c r="D163" s="116" t="s">
        <v>693</v>
      </c>
      <c r="E163" s="116" t="s">
        <v>124</v>
      </c>
      <c r="F163" s="116">
        <v>13</v>
      </c>
      <c r="G163" s="24"/>
      <c r="H163" s="3"/>
      <c r="I163" s="93">
        <f t="shared" si="22"/>
        <v>0</v>
      </c>
      <c r="J163" s="2"/>
      <c r="K163" s="3"/>
      <c r="L163" s="94">
        <f t="shared" si="18"/>
        <v>0</v>
      </c>
      <c r="M163" s="4"/>
      <c r="N163" s="94">
        <f t="shared" si="19"/>
        <v>0</v>
      </c>
      <c r="O163" s="94">
        <f t="shared" si="20"/>
        <v>0</v>
      </c>
      <c r="P163" s="2"/>
      <c r="Q163" s="3"/>
      <c r="R163" s="94">
        <f t="shared" si="21"/>
        <v>0</v>
      </c>
      <c r="S163" s="3"/>
      <c r="T163" s="94">
        <f t="shared" si="23"/>
        <v>0</v>
      </c>
      <c r="U163" s="93">
        <f t="shared" si="24"/>
        <v>0</v>
      </c>
      <c r="V163" s="5" t="str">
        <f>IF(COUNTBLANK(G163:H163)+COUNTBLANK(J163:K163)+COUNTBLANK(M163:M163)+COUNTBLANK(P163:Q163)+COUNTBLANK(S163:S163)=8,"",
IF(G163&lt;Limity!$C$5," Data gotowości zbyt wczesna lub nie uzupełniona.","")&amp;
IF(G163&gt;Limity!$D$5," Data gotowości zbyt późna lub wypełnona nieprawidłowo.","")&amp;
IF(OR(ROUND(K163,2)&lt;=0,ROUND(Q163,2)&lt;=0,ROUND(M163,2)&lt;=0,ROUND(S163,2)&lt;=0,ROUND(H163,2)&lt;=0)," Co najmniej jedna wartość nie jest większa od zera.","")&amp;
IF(K163&gt;Limity!$D$6," Abonament za Usługę TD w Wariancie A ponad limit.","")&amp;
IF(Q163&gt;Limity!$D$7," Abonament za Usługę TD w Wariancie B ponad limit.","")&amp;
IF(Q163-K163&gt;Limity!$D$8," Różnica wartości abonamentów za Usługę TD wariantów A i B ponad limit.","")&amp;
IF(M163&gt;Limity!$D$9," Abonament za zwiększenie przepustowości w Wariancie A ponad limit.","")&amp;
IF(S163&gt;Limity!$D$10," Abonament za zwiększenie przepustowości w Wariancie B ponad limit.","")&amp;
IF(J163=""," Nie wskazano PWR. ",IF(ISERROR(VLOOKUP(J163,'Listy punktów styku'!$B$11:$B$41,1,FALSE))," Nie wskazano PWR z listy.",""))&amp;
IF(P163=""," Nie wskazano FPS. ",IF(ISERROR(VLOOKUP(P163,'Listy punktów styku'!$B$44:$B$61,1,FALSE))," Nie wskazano FPS z listy.","")))</f>
        <v/>
      </c>
    </row>
    <row r="164" spans="1:22" s="8" customFormat="1" x14ac:dyDescent="0.3">
      <c r="A164" s="112">
        <v>150</v>
      </c>
      <c r="B164" s="113">
        <v>1582541</v>
      </c>
      <c r="C164" s="114">
        <v>17149</v>
      </c>
      <c r="D164" s="116" t="s">
        <v>696</v>
      </c>
      <c r="E164" s="116" t="s">
        <v>109</v>
      </c>
      <c r="F164" s="116">
        <v>4</v>
      </c>
      <c r="G164" s="24"/>
      <c r="H164" s="3"/>
      <c r="I164" s="93">
        <f t="shared" si="22"/>
        <v>0</v>
      </c>
      <c r="J164" s="2"/>
      <c r="K164" s="3"/>
      <c r="L164" s="94">
        <f t="shared" si="18"/>
        <v>0</v>
      </c>
      <c r="M164" s="4"/>
      <c r="N164" s="94">
        <f t="shared" si="19"/>
        <v>0</v>
      </c>
      <c r="O164" s="94">
        <f t="shared" si="20"/>
        <v>0</v>
      </c>
      <c r="P164" s="2"/>
      <c r="Q164" s="3"/>
      <c r="R164" s="94">
        <f t="shared" si="21"/>
        <v>0</v>
      </c>
      <c r="S164" s="3"/>
      <c r="T164" s="94">
        <f t="shared" si="23"/>
        <v>0</v>
      </c>
      <c r="U164" s="93">
        <f t="shared" si="24"/>
        <v>0</v>
      </c>
      <c r="V164" s="5" t="str">
        <f>IF(COUNTBLANK(G164:H164)+COUNTBLANK(J164:K164)+COUNTBLANK(M164:M164)+COUNTBLANK(P164:Q164)+COUNTBLANK(S164:S164)=8,"",
IF(G164&lt;Limity!$C$5," Data gotowości zbyt wczesna lub nie uzupełniona.","")&amp;
IF(G164&gt;Limity!$D$5," Data gotowości zbyt późna lub wypełnona nieprawidłowo.","")&amp;
IF(OR(ROUND(K164,2)&lt;=0,ROUND(Q164,2)&lt;=0,ROUND(M164,2)&lt;=0,ROUND(S164,2)&lt;=0,ROUND(H164,2)&lt;=0)," Co najmniej jedna wartość nie jest większa od zera.","")&amp;
IF(K164&gt;Limity!$D$6," Abonament za Usługę TD w Wariancie A ponad limit.","")&amp;
IF(Q164&gt;Limity!$D$7," Abonament za Usługę TD w Wariancie B ponad limit.","")&amp;
IF(Q164-K164&gt;Limity!$D$8," Różnica wartości abonamentów za Usługę TD wariantów A i B ponad limit.","")&amp;
IF(M164&gt;Limity!$D$9," Abonament za zwiększenie przepustowości w Wariancie A ponad limit.","")&amp;
IF(S164&gt;Limity!$D$10," Abonament za zwiększenie przepustowości w Wariancie B ponad limit.","")&amp;
IF(J164=""," Nie wskazano PWR. ",IF(ISERROR(VLOOKUP(J164,'Listy punktów styku'!$B$11:$B$41,1,FALSE))," Nie wskazano PWR z listy.",""))&amp;
IF(P164=""," Nie wskazano FPS. ",IF(ISERROR(VLOOKUP(P164,'Listy punktów styku'!$B$44:$B$61,1,FALSE))," Nie wskazano FPS z listy.","")))</f>
        <v/>
      </c>
    </row>
    <row r="165" spans="1:22" s="8" customFormat="1" x14ac:dyDescent="0.3">
      <c r="A165" s="112">
        <v>151</v>
      </c>
      <c r="B165" s="113">
        <v>1582957</v>
      </c>
      <c r="C165" s="114">
        <v>17151</v>
      </c>
      <c r="D165" s="116" t="s">
        <v>699</v>
      </c>
      <c r="E165" s="116" t="s">
        <v>109</v>
      </c>
      <c r="F165" s="116">
        <v>20</v>
      </c>
      <c r="G165" s="24"/>
      <c r="H165" s="3"/>
      <c r="I165" s="93">
        <f t="shared" si="22"/>
        <v>0</v>
      </c>
      <c r="J165" s="2"/>
      <c r="K165" s="3"/>
      <c r="L165" s="94">
        <f t="shared" si="18"/>
        <v>0</v>
      </c>
      <c r="M165" s="4"/>
      <c r="N165" s="94">
        <f t="shared" si="19"/>
        <v>0</v>
      </c>
      <c r="O165" s="94">
        <f t="shared" si="20"/>
        <v>0</v>
      </c>
      <c r="P165" s="2"/>
      <c r="Q165" s="3"/>
      <c r="R165" s="94">
        <f t="shared" si="21"/>
        <v>0</v>
      </c>
      <c r="S165" s="3"/>
      <c r="T165" s="94">
        <f t="shared" si="23"/>
        <v>0</v>
      </c>
      <c r="U165" s="93">
        <f t="shared" si="24"/>
        <v>0</v>
      </c>
      <c r="V165" s="5" t="str">
        <f>IF(COUNTBLANK(G165:H165)+COUNTBLANK(J165:K165)+COUNTBLANK(M165:M165)+COUNTBLANK(P165:Q165)+COUNTBLANK(S165:S165)=8,"",
IF(G165&lt;Limity!$C$5," Data gotowości zbyt wczesna lub nie uzupełniona.","")&amp;
IF(G165&gt;Limity!$D$5," Data gotowości zbyt późna lub wypełnona nieprawidłowo.","")&amp;
IF(OR(ROUND(K165,2)&lt;=0,ROUND(Q165,2)&lt;=0,ROUND(M165,2)&lt;=0,ROUND(S165,2)&lt;=0,ROUND(H165,2)&lt;=0)," Co najmniej jedna wartość nie jest większa od zera.","")&amp;
IF(K165&gt;Limity!$D$6," Abonament za Usługę TD w Wariancie A ponad limit.","")&amp;
IF(Q165&gt;Limity!$D$7," Abonament za Usługę TD w Wariancie B ponad limit.","")&amp;
IF(Q165-K165&gt;Limity!$D$8," Różnica wartości abonamentów za Usługę TD wariantów A i B ponad limit.","")&amp;
IF(M165&gt;Limity!$D$9," Abonament za zwiększenie przepustowości w Wariancie A ponad limit.","")&amp;
IF(S165&gt;Limity!$D$10," Abonament za zwiększenie przepustowości w Wariancie B ponad limit.","")&amp;
IF(J165=""," Nie wskazano PWR. ",IF(ISERROR(VLOOKUP(J165,'Listy punktów styku'!$B$11:$B$41,1,FALSE))," Nie wskazano PWR z listy.",""))&amp;
IF(P165=""," Nie wskazano FPS. ",IF(ISERROR(VLOOKUP(P165,'Listy punktów styku'!$B$44:$B$61,1,FALSE))," Nie wskazano FPS z listy.","")))</f>
        <v/>
      </c>
    </row>
    <row r="166" spans="1:22" s="8" customFormat="1" x14ac:dyDescent="0.3">
      <c r="A166" s="112">
        <v>152</v>
      </c>
      <c r="B166" s="113">
        <v>11791104</v>
      </c>
      <c r="C166" s="114">
        <v>41453</v>
      </c>
      <c r="D166" s="116" t="s">
        <v>2104</v>
      </c>
      <c r="E166" s="116" t="s">
        <v>2194</v>
      </c>
      <c r="F166" s="116" t="s">
        <v>2195</v>
      </c>
      <c r="G166" s="24"/>
      <c r="H166" s="3"/>
      <c r="I166" s="93">
        <f t="shared" si="22"/>
        <v>0</v>
      </c>
      <c r="J166" s="2"/>
      <c r="K166" s="3"/>
      <c r="L166" s="94">
        <f t="shared" si="18"/>
        <v>0</v>
      </c>
      <c r="M166" s="4"/>
      <c r="N166" s="94">
        <f t="shared" si="19"/>
        <v>0</v>
      </c>
      <c r="O166" s="94">
        <f t="shared" si="20"/>
        <v>0</v>
      </c>
      <c r="P166" s="2"/>
      <c r="Q166" s="3"/>
      <c r="R166" s="94">
        <f t="shared" si="21"/>
        <v>0</v>
      </c>
      <c r="S166" s="3"/>
      <c r="T166" s="94">
        <f t="shared" si="23"/>
        <v>0</v>
      </c>
      <c r="U166" s="93">
        <f t="shared" si="24"/>
        <v>0</v>
      </c>
      <c r="V166" s="5" t="str">
        <f>IF(COUNTBLANK(G166:H166)+COUNTBLANK(J166:K166)+COUNTBLANK(M166:M166)+COUNTBLANK(P166:Q166)+COUNTBLANK(S166:S166)=8,"",
IF(G166&lt;Limity!$C$5," Data gotowości zbyt wczesna lub nie uzupełniona.","")&amp;
IF(G166&gt;Limity!$D$5," Data gotowości zbyt późna lub wypełnona nieprawidłowo.","")&amp;
IF(OR(ROUND(K166,2)&lt;=0,ROUND(Q166,2)&lt;=0,ROUND(M166,2)&lt;=0,ROUND(S166,2)&lt;=0,ROUND(H166,2)&lt;=0)," Co najmniej jedna wartość nie jest większa od zera.","")&amp;
IF(K166&gt;Limity!$D$6," Abonament za Usługę TD w Wariancie A ponad limit.","")&amp;
IF(Q166&gt;Limity!$D$7," Abonament za Usługę TD w Wariancie B ponad limit.","")&amp;
IF(Q166-K166&gt;Limity!$D$8," Różnica wartości abonamentów za Usługę TD wariantów A i B ponad limit.","")&amp;
IF(M166&gt;Limity!$D$9," Abonament za zwiększenie przepustowości w Wariancie A ponad limit.","")&amp;
IF(S166&gt;Limity!$D$10," Abonament za zwiększenie przepustowości w Wariancie B ponad limit.","")&amp;
IF(J166=""," Nie wskazano PWR. ",IF(ISERROR(VLOOKUP(J166,'Listy punktów styku'!$B$11:$B$41,1,FALSE))," Nie wskazano PWR z listy.",""))&amp;
IF(P166=""," Nie wskazano FPS. ",IF(ISERROR(VLOOKUP(P166,'Listy punktów styku'!$B$44:$B$61,1,FALSE))," Nie wskazano FPS z listy.","")))</f>
        <v/>
      </c>
    </row>
    <row r="167" spans="1:22" s="8" customFormat="1" x14ac:dyDescent="0.3">
      <c r="A167" s="112">
        <v>153</v>
      </c>
      <c r="B167" s="113">
        <v>1658923</v>
      </c>
      <c r="C167" s="114">
        <v>104827</v>
      </c>
      <c r="D167" s="116" t="s">
        <v>1509</v>
      </c>
      <c r="E167" s="116" t="s">
        <v>100</v>
      </c>
      <c r="F167" s="116">
        <v>82</v>
      </c>
      <c r="G167" s="24"/>
      <c r="H167" s="3"/>
      <c r="I167" s="93">
        <f t="shared" si="22"/>
        <v>0</v>
      </c>
      <c r="J167" s="2"/>
      <c r="K167" s="3"/>
      <c r="L167" s="94">
        <f t="shared" si="18"/>
        <v>0</v>
      </c>
      <c r="M167" s="4"/>
      <c r="N167" s="94">
        <f t="shared" si="19"/>
        <v>0</v>
      </c>
      <c r="O167" s="94">
        <f t="shared" si="20"/>
        <v>0</v>
      </c>
      <c r="P167" s="2"/>
      <c r="Q167" s="3"/>
      <c r="R167" s="94">
        <f t="shared" si="21"/>
        <v>0</v>
      </c>
      <c r="S167" s="3"/>
      <c r="T167" s="94">
        <f t="shared" si="23"/>
        <v>0</v>
      </c>
      <c r="U167" s="93">
        <f t="shared" si="24"/>
        <v>0</v>
      </c>
      <c r="V167" s="5" t="str">
        <f>IF(COUNTBLANK(G167:H167)+COUNTBLANK(J167:K167)+COUNTBLANK(M167:M167)+COUNTBLANK(P167:Q167)+COUNTBLANK(S167:S167)=8,"",
IF(G167&lt;Limity!$C$5," Data gotowości zbyt wczesna lub nie uzupełniona.","")&amp;
IF(G167&gt;Limity!$D$5," Data gotowości zbyt późna lub wypełnona nieprawidłowo.","")&amp;
IF(OR(ROUND(K167,2)&lt;=0,ROUND(Q167,2)&lt;=0,ROUND(M167,2)&lt;=0,ROUND(S167,2)&lt;=0,ROUND(H167,2)&lt;=0)," Co najmniej jedna wartość nie jest większa od zera.","")&amp;
IF(K167&gt;Limity!$D$6," Abonament za Usługę TD w Wariancie A ponad limit.","")&amp;
IF(Q167&gt;Limity!$D$7," Abonament za Usługę TD w Wariancie B ponad limit.","")&amp;
IF(Q167-K167&gt;Limity!$D$8," Różnica wartości abonamentów za Usługę TD wariantów A i B ponad limit.","")&amp;
IF(M167&gt;Limity!$D$9," Abonament za zwiększenie przepustowości w Wariancie A ponad limit.","")&amp;
IF(S167&gt;Limity!$D$10," Abonament za zwiększenie przepustowości w Wariancie B ponad limit.","")&amp;
IF(J167=""," Nie wskazano PWR. ",IF(ISERROR(VLOOKUP(J167,'Listy punktów styku'!$B$11:$B$41,1,FALSE))," Nie wskazano PWR z listy.",""))&amp;
IF(P167=""," Nie wskazano FPS. ",IF(ISERROR(VLOOKUP(P167,'Listy punktów styku'!$B$44:$B$61,1,FALSE))," Nie wskazano FPS z listy.","")))</f>
        <v/>
      </c>
    </row>
    <row r="168" spans="1:22" s="8" customFormat="1" x14ac:dyDescent="0.3">
      <c r="A168" s="112">
        <v>154</v>
      </c>
      <c r="B168" s="113">
        <v>1651886</v>
      </c>
      <c r="C168" s="114">
        <v>25573</v>
      </c>
      <c r="D168" s="116" t="s">
        <v>1725</v>
      </c>
      <c r="E168" s="116" t="s">
        <v>1726</v>
      </c>
      <c r="F168" s="116">
        <v>3</v>
      </c>
      <c r="G168" s="24"/>
      <c r="H168" s="3"/>
      <c r="I168" s="93">
        <f t="shared" si="22"/>
        <v>0</v>
      </c>
      <c r="J168" s="2"/>
      <c r="K168" s="3"/>
      <c r="L168" s="94">
        <f t="shared" si="18"/>
        <v>0</v>
      </c>
      <c r="M168" s="4"/>
      <c r="N168" s="94">
        <f t="shared" si="19"/>
        <v>0</v>
      </c>
      <c r="O168" s="94">
        <f t="shared" si="20"/>
        <v>0</v>
      </c>
      <c r="P168" s="2"/>
      <c r="Q168" s="3"/>
      <c r="R168" s="94">
        <f t="shared" si="21"/>
        <v>0</v>
      </c>
      <c r="S168" s="3"/>
      <c r="T168" s="94">
        <f t="shared" si="23"/>
        <v>0</v>
      </c>
      <c r="U168" s="93">
        <f t="shared" si="24"/>
        <v>0</v>
      </c>
      <c r="V168" s="5" t="str">
        <f>IF(COUNTBLANK(G168:H168)+COUNTBLANK(J168:K168)+COUNTBLANK(M168:M168)+COUNTBLANK(P168:Q168)+COUNTBLANK(S168:S168)=8,"",
IF(G168&lt;Limity!$C$5," Data gotowości zbyt wczesna lub nie uzupełniona.","")&amp;
IF(G168&gt;Limity!$D$5," Data gotowości zbyt późna lub wypełnona nieprawidłowo.","")&amp;
IF(OR(ROUND(K168,2)&lt;=0,ROUND(Q168,2)&lt;=0,ROUND(M168,2)&lt;=0,ROUND(S168,2)&lt;=0,ROUND(H168,2)&lt;=0)," Co najmniej jedna wartość nie jest większa od zera.","")&amp;
IF(K168&gt;Limity!$D$6," Abonament za Usługę TD w Wariancie A ponad limit.","")&amp;
IF(Q168&gt;Limity!$D$7," Abonament za Usługę TD w Wariancie B ponad limit.","")&amp;
IF(Q168-K168&gt;Limity!$D$8," Różnica wartości abonamentów za Usługę TD wariantów A i B ponad limit.","")&amp;
IF(M168&gt;Limity!$D$9," Abonament za zwiększenie przepustowości w Wariancie A ponad limit.","")&amp;
IF(S168&gt;Limity!$D$10," Abonament za zwiększenie przepustowości w Wariancie B ponad limit.","")&amp;
IF(J168=""," Nie wskazano PWR. ",IF(ISERROR(VLOOKUP(J168,'Listy punktów styku'!$B$11:$B$41,1,FALSE))," Nie wskazano PWR z listy.",""))&amp;
IF(P168=""," Nie wskazano FPS. ",IF(ISERROR(VLOOKUP(P168,'Listy punktów styku'!$B$44:$B$61,1,FALSE))," Nie wskazano FPS z listy.","")))</f>
        <v/>
      </c>
    </row>
    <row r="169" spans="1:22" s="8" customFormat="1" x14ac:dyDescent="0.3">
      <c r="A169" s="112">
        <v>155</v>
      </c>
      <c r="B169" s="113">
        <v>1663744</v>
      </c>
      <c r="C169" s="114">
        <v>16881</v>
      </c>
      <c r="D169" s="116" t="s">
        <v>704</v>
      </c>
      <c r="E169" s="116" t="s">
        <v>100</v>
      </c>
      <c r="F169" s="116">
        <v>41</v>
      </c>
      <c r="G169" s="24"/>
      <c r="H169" s="3"/>
      <c r="I169" s="93">
        <f t="shared" si="22"/>
        <v>0</v>
      </c>
      <c r="J169" s="2"/>
      <c r="K169" s="3"/>
      <c r="L169" s="94">
        <f t="shared" si="18"/>
        <v>0</v>
      </c>
      <c r="M169" s="4"/>
      <c r="N169" s="94">
        <f t="shared" si="19"/>
        <v>0</v>
      </c>
      <c r="O169" s="94">
        <f t="shared" si="20"/>
        <v>0</v>
      </c>
      <c r="P169" s="2"/>
      <c r="Q169" s="3"/>
      <c r="R169" s="94">
        <f t="shared" si="21"/>
        <v>0</v>
      </c>
      <c r="S169" s="3"/>
      <c r="T169" s="94">
        <f t="shared" si="23"/>
        <v>0</v>
      </c>
      <c r="U169" s="93">
        <f t="shared" si="24"/>
        <v>0</v>
      </c>
      <c r="V169" s="5" t="str">
        <f>IF(COUNTBLANK(G169:H169)+COUNTBLANK(J169:K169)+COUNTBLANK(M169:M169)+COUNTBLANK(P169:Q169)+COUNTBLANK(S169:S169)=8,"",
IF(G169&lt;Limity!$C$5," Data gotowości zbyt wczesna lub nie uzupełniona.","")&amp;
IF(G169&gt;Limity!$D$5," Data gotowości zbyt późna lub wypełnona nieprawidłowo.","")&amp;
IF(OR(ROUND(K169,2)&lt;=0,ROUND(Q169,2)&lt;=0,ROUND(M169,2)&lt;=0,ROUND(S169,2)&lt;=0,ROUND(H169,2)&lt;=0)," Co najmniej jedna wartość nie jest większa od zera.","")&amp;
IF(K169&gt;Limity!$D$6," Abonament za Usługę TD w Wariancie A ponad limit.","")&amp;
IF(Q169&gt;Limity!$D$7," Abonament za Usługę TD w Wariancie B ponad limit.","")&amp;
IF(Q169-K169&gt;Limity!$D$8," Różnica wartości abonamentów za Usługę TD wariantów A i B ponad limit.","")&amp;
IF(M169&gt;Limity!$D$9," Abonament za zwiększenie przepustowości w Wariancie A ponad limit.","")&amp;
IF(S169&gt;Limity!$D$10," Abonament za zwiększenie przepustowości w Wariancie B ponad limit.","")&amp;
IF(J169=""," Nie wskazano PWR. ",IF(ISERROR(VLOOKUP(J169,'Listy punktów styku'!$B$11:$B$41,1,FALSE))," Nie wskazano PWR z listy.",""))&amp;
IF(P169=""," Nie wskazano FPS. ",IF(ISERROR(VLOOKUP(P169,'Listy punktów styku'!$B$44:$B$61,1,FALSE))," Nie wskazano FPS z listy.","")))</f>
        <v/>
      </c>
    </row>
    <row r="170" spans="1:22" s="8" customFormat="1" x14ac:dyDescent="0.3">
      <c r="A170" s="112">
        <v>156</v>
      </c>
      <c r="B170" s="113">
        <v>1707182</v>
      </c>
      <c r="C170" s="114">
        <v>23265</v>
      </c>
      <c r="D170" s="116" t="s">
        <v>1679</v>
      </c>
      <c r="E170" s="116" t="s">
        <v>100</v>
      </c>
      <c r="F170" s="116">
        <v>39</v>
      </c>
      <c r="G170" s="24"/>
      <c r="H170" s="3"/>
      <c r="I170" s="93">
        <f t="shared" si="22"/>
        <v>0</v>
      </c>
      <c r="J170" s="2"/>
      <c r="K170" s="3"/>
      <c r="L170" s="94">
        <f t="shared" si="18"/>
        <v>0</v>
      </c>
      <c r="M170" s="4"/>
      <c r="N170" s="94">
        <f t="shared" si="19"/>
        <v>0</v>
      </c>
      <c r="O170" s="94">
        <f t="shared" si="20"/>
        <v>0</v>
      </c>
      <c r="P170" s="2"/>
      <c r="Q170" s="3"/>
      <c r="R170" s="94">
        <f t="shared" si="21"/>
        <v>0</v>
      </c>
      <c r="S170" s="3"/>
      <c r="T170" s="94">
        <f t="shared" si="23"/>
        <v>0</v>
      </c>
      <c r="U170" s="93">
        <f t="shared" si="24"/>
        <v>0</v>
      </c>
      <c r="V170" s="5" t="str">
        <f>IF(COUNTBLANK(G170:H170)+COUNTBLANK(J170:K170)+COUNTBLANK(M170:M170)+COUNTBLANK(P170:Q170)+COUNTBLANK(S170:S170)=8,"",
IF(G170&lt;Limity!$C$5," Data gotowości zbyt wczesna lub nie uzupełniona.","")&amp;
IF(G170&gt;Limity!$D$5," Data gotowości zbyt późna lub wypełnona nieprawidłowo.","")&amp;
IF(OR(ROUND(K170,2)&lt;=0,ROUND(Q170,2)&lt;=0,ROUND(M170,2)&lt;=0,ROUND(S170,2)&lt;=0,ROUND(H170,2)&lt;=0)," Co najmniej jedna wartość nie jest większa od zera.","")&amp;
IF(K170&gt;Limity!$D$6," Abonament za Usługę TD w Wariancie A ponad limit.","")&amp;
IF(Q170&gt;Limity!$D$7," Abonament za Usługę TD w Wariancie B ponad limit.","")&amp;
IF(Q170-K170&gt;Limity!$D$8," Różnica wartości abonamentów za Usługę TD wariantów A i B ponad limit.","")&amp;
IF(M170&gt;Limity!$D$9," Abonament za zwiększenie przepustowości w Wariancie A ponad limit.","")&amp;
IF(S170&gt;Limity!$D$10," Abonament za zwiększenie przepustowości w Wariancie B ponad limit.","")&amp;
IF(J170=""," Nie wskazano PWR. ",IF(ISERROR(VLOOKUP(J170,'Listy punktów styku'!$B$11:$B$41,1,FALSE))," Nie wskazano PWR z listy.",""))&amp;
IF(P170=""," Nie wskazano FPS. ",IF(ISERROR(VLOOKUP(P170,'Listy punktów styku'!$B$44:$B$61,1,FALSE))," Nie wskazano FPS z listy.","")))</f>
        <v/>
      </c>
    </row>
    <row r="171" spans="1:22" s="8" customFormat="1" x14ac:dyDescent="0.3">
      <c r="A171" s="112">
        <v>157</v>
      </c>
      <c r="B171" s="113">
        <v>1751931</v>
      </c>
      <c r="C171" s="114">
        <v>30736</v>
      </c>
      <c r="D171" s="116" t="s">
        <v>1660</v>
      </c>
      <c r="E171" s="116" t="s">
        <v>100</v>
      </c>
      <c r="F171" s="116">
        <v>52</v>
      </c>
      <c r="G171" s="24"/>
      <c r="H171" s="3"/>
      <c r="I171" s="93">
        <f t="shared" si="22"/>
        <v>0</v>
      </c>
      <c r="J171" s="2"/>
      <c r="K171" s="3"/>
      <c r="L171" s="94">
        <f t="shared" si="18"/>
        <v>0</v>
      </c>
      <c r="M171" s="4"/>
      <c r="N171" s="94">
        <f t="shared" si="19"/>
        <v>0</v>
      </c>
      <c r="O171" s="94">
        <f t="shared" si="20"/>
        <v>0</v>
      </c>
      <c r="P171" s="2"/>
      <c r="Q171" s="3"/>
      <c r="R171" s="94">
        <f t="shared" si="21"/>
        <v>0</v>
      </c>
      <c r="S171" s="3"/>
      <c r="T171" s="94">
        <f t="shared" si="23"/>
        <v>0</v>
      </c>
      <c r="U171" s="93">
        <f t="shared" si="24"/>
        <v>0</v>
      </c>
      <c r="V171" s="5" t="str">
        <f>IF(COUNTBLANK(G171:H171)+COUNTBLANK(J171:K171)+COUNTBLANK(M171:M171)+COUNTBLANK(P171:Q171)+COUNTBLANK(S171:S171)=8,"",
IF(G171&lt;Limity!$C$5," Data gotowości zbyt wczesna lub nie uzupełniona.","")&amp;
IF(G171&gt;Limity!$D$5," Data gotowości zbyt późna lub wypełnona nieprawidłowo.","")&amp;
IF(OR(ROUND(K171,2)&lt;=0,ROUND(Q171,2)&lt;=0,ROUND(M171,2)&lt;=0,ROUND(S171,2)&lt;=0,ROUND(H171,2)&lt;=0)," Co najmniej jedna wartość nie jest większa od zera.","")&amp;
IF(K171&gt;Limity!$D$6," Abonament za Usługę TD w Wariancie A ponad limit.","")&amp;
IF(Q171&gt;Limity!$D$7," Abonament za Usługę TD w Wariancie B ponad limit.","")&amp;
IF(Q171-K171&gt;Limity!$D$8," Różnica wartości abonamentów za Usługę TD wariantów A i B ponad limit.","")&amp;
IF(M171&gt;Limity!$D$9," Abonament za zwiększenie przepustowości w Wariancie A ponad limit.","")&amp;
IF(S171&gt;Limity!$D$10," Abonament za zwiększenie przepustowości w Wariancie B ponad limit.","")&amp;
IF(J171=""," Nie wskazano PWR. ",IF(ISERROR(VLOOKUP(J171,'Listy punktów styku'!$B$11:$B$41,1,FALSE))," Nie wskazano PWR z listy.",""))&amp;
IF(P171=""," Nie wskazano FPS. ",IF(ISERROR(VLOOKUP(P171,'Listy punktów styku'!$B$44:$B$61,1,FALSE))," Nie wskazano FPS z listy.","")))</f>
        <v/>
      </c>
    </row>
    <row r="172" spans="1:22" s="8" customFormat="1" x14ac:dyDescent="0.3">
      <c r="A172" s="112">
        <v>158</v>
      </c>
      <c r="B172" s="113">
        <v>1756350</v>
      </c>
      <c r="C172" s="114">
        <v>28893</v>
      </c>
      <c r="D172" s="116" t="s">
        <v>709</v>
      </c>
      <c r="E172" s="116" t="s">
        <v>109</v>
      </c>
      <c r="F172" s="116">
        <v>5</v>
      </c>
      <c r="G172" s="24"/>
      <c r="H172" s="3"/>
      <c r="I172" s="93">
        <f t="shared" si="22"/>
        <v>0</v>
      </c>
      <c r="J172" s="2"/>
      <c r="K172" s="3"/>
      <c r="L172" s="94">
        <f t="shared" si="18"/>
        <v>0</v>
      </c>
      <c r="M172" s="4"/>
      <c r="N172" s="94">
        <f t="shared" si="19"/>
        <v>0</v>
      </c>
      <c r="O172" s="94">
        <f t="shared" si="20"/>
        <v>0</v>
      </c>
      <c r="P172" s="2"/>
      <c r="Q172" s="3"/>
      <c r="R172" s="94">
        <f t="shared" si="21"/>
        <v>0</v>
      </c>
      <c r="S172" s="3"/>
      <c r="T172" s="94">
        <f t="shared" si="23"/>
        <v>0</v>
      </c>
      <c r="U172" s="93">
        <f t="shared" si="24"/>
        <v>0</v>
      </c>
      <c r="V172" s="5" t="str">
        <f>IF(COUNTBLANK(G172:H172)+COUNTBLANK(J172:K172)+COUNTBLANK(M172:M172)+COUNTBLANK(P172:Q172)+COUNTBLANK(S172:S172)=8,"",
IF(G172&lt;Limity!$C$5," Data gotowości zbyt wczesna lub nie uzupełniona.","")&amp;
IF(G172&gt;Limity!$D$5," Data gotowości zbyt późna lub wypełnona nieprawidłowo.","")&amp;
IF(OR(ROUND(K172,2)&lt;=0,ROUND(Q172,2)&lt;=0,ROUND(M172,2)&lt;=0,ROUND(S172,2)&lt;=0,ROUND(H172,2)&lt;=0)," Co najmniej jedna wartość nie jest większa od zera.","")&amp;
IF(K172&gt;Limity!$D$6," Abonament za Usługę TD w Wariancie A ponad limit.","")&amp;
IF(Q172&gt;Limity!$D$7," Abonament za Usługę TD w Wariancie B ponad limit.","")&amp;
IF(Q172-K172&gt;Limity!$D$8," Różnica wartości abonamentów za Usługę TD wariantów A i B ponad limit.","")&amp;
IF(M172&gt;Limity!$D$9," Abonament za zwiększenie przepustowości w Wariancie A ponad limit.","")&amp;
IF(S172&gt;Limity!$D$10," Abonament za zwiększenie przepustowości w Wariancie B ponad limit.","")&amp;
IF(J172=""," Nie wskazano PWR. ",IF(ISERROR(VLOOKUP(J172,'Listy punktów styku'!$B$11:$B$41,1,FALSE))," Nie wskazano PWR z listy.",""))&amp;
IF(P172=""," Nie wskazano FPS. ",IF(ISERROR(VLOOKUP(P172,'Listy punktów styku'!$B$44:$B$61,1,FALSE))," Nie wskazano FPS z listy.","")))</f>
        <v/>
      </c>
    </row>
    <row r="173" spans="1:22" s="8" customFormat="1" x14ac:dyDescent="0.3">
      <c r="A173" s="112">
        <v>159</v>
      </c>
      <c r="B173" s="113">
        <v>1767716</v>
      </c>
      <c r="C173" s="114">
        <v>4901</v>
      </c>
      <c r="D173" s="116" t="s">
        <v>711</v>
      </c>
      <c r="E173" s="116" t="s">
        <v>714</v>
      </c>
      <c r="F173" s="116" t="s">
        <v>715</v>
      </c>
      <c r="G173" s="24"/>
      <c r="H173" s="3"/>
      <c r="I173" s="93">
        <f t="shared" si="22"/>
        <v>0</v>
      </c>
      <c r="J173" s="2"/>
      <c r="K173" s="3"/>
      <c r="L173" s="94">
        <f t="shared" si="18"/>
        <v>0</v>
      </c>
      <c r="M173" s="4"/>
      <c r="N173" s="94">
        <f t="shared" si="19"/>
        <v>0</v>
      </c>
      <c r="O173" s="94">
        <f t="shared" si="20"/>
        <v>0</v>
      </c>
      <c r="P173" s="2"/>
      <c r="Q173" s="3"/>
      <c r="R173" s="94">
        <f t="shared" si="21"/>
        <v>0</v>
      </c>
      <c r="S173" s="3"/>
      <c r="T173" s="94">
        <f t="shared" si="23"/>
        <v>0</v>
      </c>
      <c r="U173" s="93">
        <f t="shared" si="24"/>
        <v>0</v>
      </c>
      <c r="V173" s="5" t="str">
        <f>IF(COUNTBLANK(G173:H173)+COUNTBLANK(J173:K173)+COUNTBLANK(M173:M173)+COUNTBLANK(P173:Q173)+COUNTBLANK(S173:S173)=8,"",
IF(G173&lt;Limity!$C$5," Data gotowości zbyt wczesna lub nie uzupełniona.","")&amp;
IF(G173&gt;Limity!$D$5," Data gotowości zbyt późna lub wypełnona nieprawidłowo.","")&amp;
IF(OR(ROUND(K173,2)&lt;=0,ROUND(Q173,2)&lt;=0,ROUND(M173,2)&lt;=0,ROUND(S173,2)&lt;=0,ROUND(H173,2)&lt;=0)," Co najmniej jedna wartość nie jest większa od zera.","")&amp;
IF(K173&gt;Limity!$D$6," Abonament za Usługę TD w Wariancie A ponad limit.","")&amp;
IF(Q173&gt;Limity!$D$7," Abonament za Usługę TD w Wariancie B ponad limit.","")&amp;
IF(Q173-K173&gt;Limity!$D$8," Różnica wartości abonamentów za Usługę TD wariantów A i B ponad limit.","")&amp;
IF(M173&gt;Limity!$D$9," Abonament za zwiększenie przepustowości w Wariancie A ponad limit.","")&amp;
IF(S173&gt;Limity!$D$10," Abonament za zwiększenie przepustowości w Wariancie B ponad limit.","")&amp;
IF(J173=""," Nie wskazano PWR. ",IF(ISERROR(VLOOKUP(J173,'Listy punktów styku'!$B$11:$B$41,1,FALSE))," Nie wskazano PWR z listy.",""))&amp;
IF(P173=""," Nie wskazano FPS. ",IF(ISERROR(VLOOKUP(P173,'Listy punktów styku'!$B$44:$B$61,1,FALSE))," Nie wskazano FPS z listy.","")))</f>
        <v/>
      </c>
    </row>
    <row r="174" spans="1:22" s="8" customFormat="1" x14ac:dyDescent="0.3">
      <c r="A174" s="112">
        <v>160</v>
      </c>
      <c r="B174" s="113">
        <v>1768239</v>
      </c>
      <c r="C174" s="114">
        <v>4980</v>
      </c>
      <c r="D174" s="116" t="s">
        <v>717</v>
      </c>
      <c r="E174" s="116" t="s">
        <v>100</v>
      </c>
      <c r="F174" s="116">
        <v>26</v>
      </c>
      <c r="G174" s="24"/>
      <c r="H174" s="3"/>
      <c r="I174" s="93">
        <f t="shared" si="22"/>
        <v>0</v>
      </c>
      <c r="J174" s="2"/>
      <c r="K174" s="3"/>
      <c r="L174" s="94">
        <f t="shared" si="18"/>
        <v>0</v>
      </c>
      <c r="M174" s="4"/>
      <c r="N174" s="94">
        <f t="shared" si="19"/>
        <v>0</v>
      </c>
      <c r="O174" s="94">
        <f t="shared" si="20"/>
        <v>0</v>
      </c>
      <c r="P174" s="2"/>
      <c r="Q174" s="3"/>
      <c r="R174" s="94">
        <f t="shared" si="21"/>
        <v>0</v>
      </c>
      <c r="S174" s="3"/>
      <c r="T174" s="94">
        <f t="shared" si="23"/>
        <v>0</v>
      </c>
      <c r="U174" s="93">
        <f t="shared" si="24"/>
        <v>0</v>
      </c>
      <c r="V174" s="5" t="str">
        <f>IF(COUNTBLANK(G174:H174)+COUNTBLANK(J174:K174)+COUNTBLANK(M174:M174)+COUNTBLANK(P174:Q174)+COUNTBLANK(S174:S174)=8,"",
IF(G174&lt;Limity!$C$5," Data gotowości zbyt wczesna lub nie uzupełniona.","")&amp;
IF(G174&gt;Limity!$D$5," Data gotowości zbyt późna lub wypełnona nieprawidłowo.","")&amp;
IF(OR(ROUND(K174,2)&lt;=0,ROUND(Q174,2)&lt;=0,ROUND(M174,2)&lt;=0,ROUND(S174,2)&lt;=0,ROUND(H174,2)&lt;=0)," Co najmniej jedna wartość nie jest większa od zera.","")&amp;
IF(K174&gt;Limity!$D$6," Abonament za Usługę TD w Wariancie A ponad limit.","")&amp;
IF(Q174&gt;Limity!$D$7," Abonament za Usługę TD w Wariancie B ponad limit.","")&amp;
IF(Q174-K174&gt;Limity!$D$8," Różnica wartości abonamentów za Usługę TD wariantów A i B ponad limit.","")&amp;
IF(M174&gt;Limity!$D$9," Abonament za zwiększenie przepustowości w Wariancie A ponad limit.","")&amp;
IF(S174&gt;Limity!$D$10," Abonament za zwiększenie przepustowości w Wariancie B ponad limit.","")&amp;
IF(J174=""," Nie wskazano PWR. ",IF(ISERROR(VLOOKUP(J174,'Listy punktów styku'!$B$11:$B$41,1,FALSE))," Nie wskazano PWR z listy.",""))&amp;
IF(P174=""," Nie wskazano FPS. ",IF(ISERROR(VLOOKUP(P174,'Listy punktów styku'!$B$44:$B$61,1,FALSE))," Nie wskazano FPS z listy.","")))</f>
        <v/>
      </c>
    </row>
    <row r="175" spans="1:22" s="8" customFormat="1" x14ac:dyDescent="0.3">
      <c r="A175" s="112">
        <v>161</v>
      </c>
      <c r="B175" s="113">
        <v>1770593</v>
      </c>
      <c r="C175" s="114">
        <v>88231</v>
      </c>
      <c r="D175" s="116" t="s">
        <v>719</v>
      </c>
      <c r="E175" s="116" t="s">
        <v>109</v>
      </c>
      <c r="F175" s="116">
        <v>4</v>
      </c>
      <c r="G175" s="24"/>
      <c r="H175" s="3"/>
      <c r="I175" s="93">
        <f t="shared" si="22"/>
        <v>0</v>
      </c>
      <c r="J175" s="2"/>
      <c r="K175" s="3"/>
      <c r="L175" s="94">
        <f t="shared" si="18"/>
        <v>0</v>
      </c>
      <c r="M175" s="4"/>
      <c r="N175" s="94">
        <f t="shared" si="19"/>
        <v>0</v>
      </c>
      <c r="O175" s="94">
        <f t="shared" si="20"/>
        <v>0</v>
      </c>
      <c r="P175" s="2"/>
      <c r="Q175" s="3"/>
      <c r="R175" s="94">
        <f t="shared" si="21"/>
        <v>0</v>
      </c>
      <c r="S175" s="3"/>
      <c r="T175" s="94">
        <f t="shared" si="23"/>
        <v>0</v>
      </c>
      <c r="U175" s="93">
        <f t="shared" si="24"/>
        <v>0</v>
      </c>
      <c r="V175" s="5" t="str">
        <f>IF(COUNTBLANK(G175:H175)+COUNTBLANK(J175:K175)+COUNTBLANK(M175:M175)+COUNTBLANK(P175:Q175)+COUNTBLANK(S175:S175)=8,"",
IF(G175&lt;Limity!$C$5," Data gotowości zbyt wczesna lub nie uzupełniona.","")&amp;
IF(G175&gt;Limity!$D$5," Data gotowości zbyt późna lub wypełnona nieprawidłowo.","")&amp;
IF(OR(ROUND(K175,2)&lt;=0,ROUND(Q175,2)&lt;=0,ROUND(M175,2)&lt;=0,ROUND(S175,2)&lt;=0,ROUND(H175,2)&lt;=0)," Co najmniej jedna wartość nie jest większa od zera.","")&amp;
IF(K175&gt;Limity!$D$6," Abonament za Usługę TD w Wariancie A ponad limit.","")&amp;
IF(Q175&gt;Limity!$D$7," Abonament za Usługę TD w Wariancie B ponad limit.","")&amp;
IF(Q175-K175&gt;Limity!$D$8," Różnica wartości abonamentów za Usługę TD wariantów A i B ponad limit.","")&amp;
IF(M175&gt;Limity!$D$9," Abonament za zwiększenie przepustowości w Wariancie A ponad limit.","")&amp;
IF(S175&gt;Limity!$D$10," Abonament za zwiększenie przepustowości w Wariancie B ponad limit.","")&amp;
IF(J175=""," Nie wskazano PWR. ",IF(ISERROR(VLOOKUP(J175,'Listy punktów styku'!$B$11:$B$41,1,FALSE))," Nie wskazano PWR z listy.",""))&amp;
IF(P175=""," Nie wskazano FPS. ",IF(ISERROR(VLOOKUP(P175,'Listy punktów styku'!$B$44:$B$61,1,FALSE))," Nie wskazano FPS z listy.","")))</f>
        <v/>
      </c>
    </row>
    <row r="176" spans="1:22" s="8" customFormat="1" x14ac:dyDescent="0.3">
      <c r="A176" s="112">
        <v>162</v>
      </c>
      <c r="B176" s="113">
        <v>1774055</v>
      </c>
      <c r="C176" s="114">
        <v>43633</v>
      </c>
      <c r="D176" s="116" t="s">
        <v>725</v>
      </c>
      <c r="E176" s="116" t="s">
        <v>100</v>
      </c>
      <c r="F176" s="116">
        <v>8</v>
      </c>
      <c r="G176" s="24"/>
      <c r="H176" s="3"/>
      <c r="I176" s="93">
        <f t="shared" si="22"/>
        <v>0</v>
      </c>
      <c r="J176" s="2"/>
      <c r="K176" s="3"/>
      <c r="L176" s="94">
        <f t="shared" si="18"/>
        <v>0</v>
      </c>
      <c r="M176" s="4"/>
      <c r="N176" s="94">
        <f t="shared" si="19"/>
        <v>0</v>
      </c>
      <c r="O176" s="94">
        <f t="shared" si="20"/>
        <v>0</v>
      </c>
      <c r="P176" s="2"/>
      <c r="Q176" s="3"/>
      <c r="R176" s="94">
        <f t="shared" si="21"/>
        <v>0</v>
      </c>
      <c r="S176" s="3"/>
      <c r="T176" s="94">
        <f t="shared" si="23"/>
        <v>0</v>
      </c>
      <c r="U176" s="93">
        <f t="shared" si="24"/>
        <v>0</v>
      </c>
      <c r="V176" s="5" t="str">
        <f>IF(COUNTBLANK(G176:H176)+COUNTBLANK(J176:K176)+COUNTBLANK(M176:M176)+COUNTBLANK(P176:Q176)+COUNTBLANK(S176:S176)=8,"",
IF(G176&lt;Limity!$C$5," Data gotowości zbyt wczesna lub nie uzupełniona.","")&amp;
IF(G176&gt;Limity!$D$5," Data gotowości zbyt późna lub wypełnona nieprawidłowo.","")&amp;
IF(OR(ROUND(K176,2)&lt;=0,ROUND(Q176,2)&lt;=0,ROUND(M176,2)&lt;=0,ROUND(S176,2)&lt;=0,ROUND(H176,2)&lt;=0)," Co najmniej jedna wartość nie jest większa od zera.","")&amp;
IF(K176&gt;Limity!$D$6," Abonament za Usługę TD w Wariancie A ponad limit.","")&amp;
IF(Q176&gt;Limity!$D$7," Abonament za Usługę TD w Wariancie B ponad limit.","")&amp;
IF(Q176-K176&gt;Limity!$D$8," Różnica wartości abonamentów za Usługę TD wariantów A i B ponad limit.","")&amp;
IF(M176&gt;Limity!$D$9," Abonament za zwiększenie przepustowości w Wariancie A ponad limit.","")&amp;
IF(S176&gt;Limity!$D$10," Abonament za zwiększenie przepustowości w Wariancie B ponad limit.","")&amp;
IF(J176=""," Nie wskazano PWR. ",IF(ISERROR(VLOOKUP(J176,'Listy punktów styku'!$B$11:$B$41,1,FALSE))," Nie wskazano PWR z listy.",""))&amp;
IF(P176=""," Nie wskazano FPS. ",IF(ISERROR(VLOOKUP(P176,'Listy punktów styku'!$B$44:$B$61,1,FALSE))," Nie wskazano FPS z listy.","")))</f>
        <v/>
      </c>
    </row>
    <row r="177" spans="1:22" s="8" customFormat="1" x14ac:dyDescent="0.3">
      <c r="A177" s="112">
        <v>163</v>
      </c>
      <c r="B177" s="113">
        <v>1800547</v>
      </c>
      <c r="C177" s="114">
        <v>90737</v>
      </c>
      <c r="D177" s="116" t="s">
        <v>727</v>
      </c>
      <c r="E177" s="116" t="s">
        <v>732</v>
      </c>
      <c r="F177" s="116">
        <v>107</v>
      </c>
      <c r="G177" s="24"/>
      <c r="H177" s="3"/>
      <c r="I177" s="93">
        <f t="shared" si="22"/>
        <v>0</v>
      </c>
      <c r="J177" s="2"/>
      <c r="K177" s="3"/>
      <c r="L177" s="94">
        <f t="shared" si="18"/>
        <v>0</v>
      </c>
      <c r="M177" s="4"/>
      <c r="N177" s="94">
        <f t="shared" si="19"/>
        <v>0</v>
      </c>
      <c r="O177" s="94">
        <f t="shared" si="20"/>
        <v>0</v>
      </c>
      <c r="P177" s="2"/>
      <c r="Q177" s="3"/>
      <c r="R177" s="94">
        <f t="shared" si="21"/>
        <v>0</v>
      </c>
      <c r="S177" s="3"/>
      <c r="T177" s="94">
        <f t="shared" si="23"/>
        <v>0</v>
      </c>
      <c r="U177" s="93">
        <f t="shared" si="24"/>
        <v>0</v>
      </c>
      <c r="V177" s="5" t="str">
        <f>IF(COUNTBLANK(G177:H177)+COUNTBLANK(J177:K177)+COUNTBLANK(M177:M177)+COUNTBLANK(P177:Q177)+COUNTBLANK(S177:S177)=8,"",
IF(G177&lt;Limity!$C$5," Data gotowości zbyt wczesna lub nie uzupełniona.","")&amp;
IF(G177&gt;Limity!$D$5," Data gotowości zbyt późna lub wypełnona nieprawidłowo.","")&amp;
IF(OR(ROUND(K177,2)&lt;=0,ROUND(Q177,2)&lt;=0,ROUND(M177,2)&lt;=0,ROUND(S177,2)&lt;=0,ROUND(H177,2)&lt;=0)," Co najmniej jedna wartość nie jest większa od zera.","")&amp;
IF(K177&gt;Limity!$D$6," Abonament za Usługę TD w Wariancie A ponad limit.","")&amp;
IF(Q177&gt;Limity!$D$7," Abonament za Usługę TD w Wariancie B ponad limit.","")&amp;
IF(Q177-K177&gt;Limity!$D$8," Różnica wartości abonamentów za Usługę TD wariantów A i B ponad limit.","")&amp;
IF(M177&gt;Limity!$D$9," Abonament za zwiększenie przepustowości w Wariancie A ponad limit.","")&amp;
IF(S177&gt;Limity!$D$10," Abonament za zwiększenie przepustowości w Wariancie B ponad limit.","")&amp;
IF(J177=""," Nie wskazano PWR. ",IF(ISERROR(VLOOKUP(J177,'Listy punktów styku'!$B$11:$B$41,1,FALSE))," Nie wskazano PWR z listy.",""))&amp;
IF(P177=""," Nie wskazano FPS. ",IF(ISERROR(VLOOKUP(P177,'Listy punktów styku'!$B$44:$B$61,1,FALSE))," Nie wskazano FPS z listy.","")))</f>
        <v/>
      </c>
    </row>
    <row r="178" spans="1:22" s="8" customFormat="1" x14ac:dyDescent="0.3">
      <c r="A178" s="112">
        <v>164</v>
      </c>
      <c r="B178" s="113">
        <v>1801754</v>
      </c>
      <c r="C178" s="114">
        <v>48568</v>
      </c>
      <c r="D178" s="116" t="s">
        <v>729</v>
      </c>
      <c r="E178" s="116" t="s">
        <v>100</v>
      </c>
      <c r="F178" s="116">
        <v>99</v>
      </c>
      <c r="G178" s="24"/>
      <c r="H178" s="3"/>
      <c r="I178" s="93">
        <f t="shared" si="22"/>
        <v>0</v>
      </c>
      <c r="J178" s="2"/>
      <c r="K178" s="3"/>
      <c r="L178" s="94">
        <f t="shared" si="18"/>
        <v>0</v>
      </c>
      <c r="M178" s="4"/>
      <c r="N178" s="94">
        <f t="shared" si="19"/>
        <v>0</v>
      </c>
      <c r="O178" s="94">
        <f t="shared" si="20"/>
        <v>0</v>
      </c>
      <c r="P178" s="2"/>
      <c r="Q178" s="3"/>
      <c r="R178" s="94">
        <f t="shared" si="21"/>
        <v>0</v>
      </c>
      <c r="S178" s="3"/>
      <c r="T178" s="94">
        <f t="shared" si="23"/>
        <v>0</v>
      </c>
      <c r="U178" s="93">
        <f t="shared" si="24"/>
        <v>0</v>
      </c>
      <c r="V178" s="5" t="str">
        <f>IF(COUNTBLANK(G178:H178)+COUNTBLANK(J178:K178)+COUNTBLANK(M178:M178)+COUNTBLANK(P178:Q178)+COUNTBLANK(S178:S178)=8,"",
IF(G178&lt;Limity!$C$5," Data gotowości zbyt wczesna lub nie uzupełniona.","")&amp;
IF(G178&gt;Limity!$D$5," Data gotowości zbyt późna lub wypełnona nieprawidłowo.","")&amp;
IF(OR(ROUND(K178,2)&lt;=0,ROUND(Q178,2)&lt;=0,ROUND(M178,2)&lt;=0,ROUND(S178,2)&lt;=0,ROUND(H178,2)&lt;=0)," Co najmniej jedna wartość nie jest większa od zera.","")&amp;
IF(K178&gt;Limity!$D$6," Abonament za Usługę TD w Wariancie A ponad limit.","")&amp;
IF(Q178&gt;Limity!$D$7," Abonament za Usługę TD w Wariancie B ponad limit.","")&amp;
IF(Q178-K178&gt;Limity!$D$8," Różnica wartości abonamentów za Usługę TD wariantów A i B ponad limit.","")&amp;
IF(M178&gt;Limity!$D$9," Abonament za zwiększenie przepustowości w Wariancie A ponad limit.","")&amp;
IF(S178&gt;Limity!$D$10," Abonament za zwiększenie przepustowości w Wariancie B ponad limit.","")&amp;
IF(J178=""," Nie wskazano PWR. ",IF(ISERROR(VLOOKUP(J178,'Listy punktów styku'!$B$11:$B$41,1,FALSE))," Nie wskazano PWR z listy.",""))&amp;
IF(P178=""," Nie wskazano FPS. ",IF(ISERROR(VLOOKUP(P178,'Listy punktów styku'!$B$44:$B$61,1,FALSE))," Nie wskazano FPS z listy.","")))</f>
        <v/>
      </c>
    </row>
    <row r="179" spans="1:22" s="8" customFormat="1" x14ac:dyDescent="0.3">
      <c r="A179" s="112">
        <v>165</v>
      </c>
      <c r="B179" s="113">
        <v>78392044</v>
      </c>
      <c r="C179" s="114">
        <v>91951</v>
      </c>
      <c r="D179" s="116" t="s">
        <v>736</v>
      </c>
      <c r="E179" s="116"/>
      <c r="F179" s="116">
        <v>36</v>
      </c>
      <c r="G179" s="24"/>
      <c r="H179" s="3"/>
      <c r="I179" s="93">
        <f t="shared" si="22"/>
        <v>0</v>
      </c>
      <c r="J179" s="2"/>
      <c r="K179" s="3"/>
      <c r="L179" s="94">
        <f t="shared" si="18"/>
        <v>0</v>
      </c>
      <c r="M179" s="4"/>
      <c r="N179" s="94">
        <f t="shared" si="19"/>
        <v>0</v>
      </c>
      <c r="O179" s="94">
        <f t="shared" si="20"/>
        <v>0</v>
      </c>
      <c r="P179" s="2"/>
      <c r="Q179" s="3"/>
      <c r="R179" s="94">
        <f t="shared" si="21"/>
        <v>0</v>
      </c>
      <c r="S179" s="3"/>
      <c r="T179" s="94">
        <f t="shared" si="23"/>
        <v>0</v>
      </c>
      <c r="U179" s="93">
        <f t="shared" si="24"/>
        <v>0</v>
      </c>
      <c r="V179" s="5" t="str">
        <f>IF(COUNTBLANK(G179:H179)+COUNTBLANK(J179:K179)+COUNTBLANK(M179:M179)+COUNTBLANK(P179:Q179)+COUNTBLANK(S179:S179)=8,"",
IF(G179&lt;Limity!$C$5," Data gotowości zbyt wczesna lub nie uzupełniona.","")&amp;
IF(G179&gt;Limity!$D$5," Data gotowości zbyt późna lub wypełnona nieprawidłowo.","")&amp;
IF(OR(ROUND(K179,2)&lt;=0,ROUND(Q179,2)&lt;=0,ROUND(M179,2)&lt;=0,ROUND(S179,2)&lt;=0,ROUND(H179,2)&lt;=0)," Co najmniej jedna wartość nie jest większa od zera.","")&amp;
IF(K179&gt;Limity!$D$6," Abonament za Usługę TD w Wariancie A ponad limit.","")&amp;
IF(Q179&gt;Limity!$D$7," Abonament za Usługę TD w Wariancie B ponad limit.","")&amp;
IF(Q179-K179&gt;Limity!$D$8," Różnica wartości abonamentów za Usługę TD wariantów A i B ponad limit.","")&amp;
IF(M179&gt;Limity!$D$9," Abonament za zwiększenie przepustowości w Wariancie A ponad limit.","")&amp;
IF(S179&gt;Limity!$D$10," Abonament za zwiększenie przepustowości w Wariancie B ponad limit.","")&amp;
IF(J179=""," Nie wskazano PWR. ",IF(ISERROR(VLOOKUP(J179,'Listy punktów styku'!$B$11:$B$41,1,FALSE))," Nie wskazano PWR z listy.",""))&amp;
IF(P179=""," Nie wskazano FPS. ",IF(ISERROR(VLOOKUP(P179,'Listy punktów styku'!$B$44:$B$61,1,FALSE))," Nie wskazano FPS z listy.","")))</f>
        <v/>
      </c>
    </row>
    <row r="180" spans="1:22" s="8" customFormat="1" x14ac:dyDescent="0.3">
      <c r="A180" s="112">
        <v>166</v>
      </c>
      <c r="B180" s="113">
        <v>1840830</v>
      </c>
      <c r="C180" s="114">
        <v>70856</v>
      </c>
      <c r="D180" s="116" t="s">
        <v>738</v>
      </c>
      <c r="E180" s="116" t="s">
        <v>741</v>
      </c>
      <c r="F180" s="116">
        <v>2</v>
      </c>
      <c r="G180" s="24"/>
      <c r="H180" s="3"/>
      <c r="I180" s="93">
        <f t="shared" si="22"/>
        <v>0</v>
      </c>
      <c r="J180" s="2"/>
      <c r="K180" s="3"/>
      <c r="L180" s="94">
        <f t="shared" si="18"/>
        <v>0</v>
      </c>
      <c r="M180" s="4"/>
      <c r="N180" s="94">
        <f t="shared" si="19"/>
        <v>0</v>
      </c>
      <c r="O180" s="94">
        <f t="shared" si="20"/>
        <v>0</v>
      </c>
      <c r="P180" s="2"/>
      <c r="Q180" s="3"/>
      <c r="R180" s="94">
        <f t="shared" si="21"/>
        <v>0</v>
      </c>
      <c r="S180" s="3"/>
      <c r="T180" s="94">
        <f t="shared" si="23"/>
        <v>0</v>
      </c>
      <c r="U180" s="93">
        <f t="shared" si="24"/>
        <v>0</v>
      </c>
      <c r="V180" s="5" t="str">
        <f>IF(COUNTBLANK(G180:H180)+COUNTBLANK(J180:K180)+COUNTBLANK(M180:M180)+COUNTBLANK(P180:Q180)+COUNTBLANK(S180:S180)=8,"",
IF(G180&lt;Limity!$C$5," Data gotowości zbyt wczesna lub nie uzupełniona.","")&amp;
IF(G180&gt;Limity!$D$5," Data gotowości zbyt późna lub wypełnona nieprawidłowo.","")&amp;
IF(OR(ROUND(K180,2)&lt;=0,ROUND(Q180,2)&lt;=0,ROUND(M180,2)&lt;=0,ROUND(S180,2)&lt;=0,ROUND(H180,2)&lt;=0)," Co najmniej jedna wartość nie jest większa od zera.","")&amp;
IF(K180&gt;Limity!$D$6," Abonament za Usługę TD w Wariancie A ponad limit.","")&amp;
IF(Q180&gt;Limity!$D$7," Abonament za Usługę TD w Wariancie B ponad limit.","")&amp;
IF(Q180-K180&gt;Limity!$D$8," Różnica wartości abonamentów za Usługę TD wariantów A i B ponad limit.","")&amp;
IF(M180&gt;Limity!$D$9," Abonament za zwiększenie przepustowości w Wariancie A ponad limit.","")&amp;
IF(S180&gt;Limity!$D$10," Abonament za zwiększenie przepustowości w Wariancie B ponad limit.","")&amp;
IF(J180=""," Nie wskazano PWR. ",IF(ISERROR(VLOOKUP(J180,'Listy punktów styku'!$B$11:$B$41,1,FALSE))," Nie wskazano PWR z listy.",""))&amp;
IF(P180=""," Nie wskazano FPS. ",IF(ISERROR(VLOOKUP(P180,'Listy punktów styku'!$B$44:$B$61,1,FALSE))," Nie wskazano FPS z listy.","")))</f>
        <v/>
      </c>
    </row>
    <row r="181" spans="1:22" s="8" customFormat="1" x14ac:dyDescent="0.3">
      <c r="A181" s="112">
        <v>167</v>
      </c>
      <c r="B181" s="113">
        <v>1874387</v>
      </c>
      <c r="C181" s="114">
        <v>70943</v>
      </c>
      <c r="D181" s="116" t="s">
        <v>129</v>
      </c>
      <c r="E181" s="116" t="s">
        <v>1724</v>
      </c>
      <c r="F181" s="116">
        <v>30</v>
      </c>
      <c r="G181" s="24"/>
      <c r="H181" s="3"/>
      <c r="I181" s="93">
        <f t="shared" si="22"/>
        <v>0</v>
      </c>
      <c r="J181" s="2"/>
      <c r="K181" s="3"/>
      <c r="L181" s="94">
        <f t="shared" si="18"/>
        <v>0</v>
      </c>
      <c r="M181" s="4"/>
      <c r="N181" s="94">
        <f t="shared" si="19"/>
        <v>0</v>
      </c>
      <c r="O181" s="94">
        <f t="shared" si="20"/>
        <v>0</v>
      </c>
      <c r="P181" s="2"/>
      <c r="Q181" s="3"/>
      <c r="R181" s="94">
        <f t="shared" si="21"/>
        <v>0</v>
      </c>
      <c r="S181" s="3"/>
      <c r="T181" s="94">
        <f t="shared" si="23"/>
        <v>0</v>
      </c>
      <c r="U181" s="93">
        <f t="shared" si="24"/>
        <v>0</v>
      </c>
      <c r="V181" s="5" t="str">
        <f>IF(COUNTBLANK(G181:H181)+COUNTBLANK(J181:K181)+COUNTBLANK(M181:M181)+COUNTBLANK(P181:Q181)+COUNTBLANK(S181:S181)=8,"",
IF(G181&lt;Limity!$C$5," Data gotowości zbyt wczesna lub nie uzupełniona.","")&amp;
IF(G181&gt;Limity!$D$5," Data gotowości zbyt późna lub wypełnona nieprawidłowo.","")&amp;
IF(OR(ROUND(K181,2)&lt;=0,ROUND(Q181,2)&lt;=0,ROUND(M181,2)&lt;=0,ROUND(S181,2)&lt;=0,ROUND(H181,2)&lt;=0)," Co najmniej jedna wartość nie jest większa od zera.","")&amp;
IF(K181&gt;Limity!$D$6," Abonament za Usługę TD w Wariancie A ponad limit.","")&amp;
IF(Q181&gt;Limity!$D$7," Abonament za Usługę TD w Wariancie B ponad limit.","")&amp;
IF(Q181-K181&gt;Limity!$D$8," Różnica wartości abonamentów za Usługę TD wariantów A i B ponad limit.","")&amp;
IF(M181&gt;Limity!$D$9," Abonament za zwiększenie przepustowości w Wariancie A ponad limit.","")&amp;
IF(S181&gt;Limity!$D$10," Abonament za zwiększenie przepustowości w Wariancie B ponad limit.","")&amp;
IF(J181=""," Nie wskazano PWR. ",IF(ISERROR(VLOOKUP(J181,'Listy punktów styku'!$B$11:$B$41,1,FALSE))," Nie wskazano PWR z listy.",""))&amp;
IF(P181=""," Nie wskazano FPS. ",IF(ISERROR(VLOOKUP(P181,'Listy punktów styku'!$B$44:$B$61,1,FALSE))," Nie wskazano FPS z listy.","")))</f>
        <v/>
      </c>
    </row>
    <row r="182" spans="1:22" s="8" customFormat="1" x14ac:dyDescent="0.3">
      <c r="A182" s="112">
        <v>168</v>
      </c>
      <c r="B182" s="113">
        <v>1875158</v>
      </c>
      <c r="C182" s="114">
        <v>83450</v>
      </c>
      <c r="D182" s="116" t="s">
        <v>129</v>
      </c>
      <c r="E182" s="116" t="s">
        <v>220</v>
      </c>
      <c r="F182" s="116">
        <v>11</v>
      </c>
      <c r="G182" s="24"/>
      <c r="H182" s="3"/>
      <c r="I182" s="93">
        <f t="shared" si="22"/>
        <v>0</v>
      </c>
      <c r="J182" s="2"/>
      <c r="K182" s="3"/>
      <c r="L182" s="94">
        <f t="shared" si="18"/>
        <v>0</v>
      </c>
      <c r="M182" s="4"/>
      <c r="N182" s="94">
        <f t="shared" si="19"/>
        <v>0</v>
      </c>
      <c r="O182" s="94">
        <f t="shared" si="20"/>
        <v>0</v>
      </c>
      <c r="P182" s="2"/>
      <c r="Q182" s="3"/>
      <c r="R182" s="94">
        <f t="shared" si="21"/>
        <v>0</v>
      </c>
      <c r="S182" s="3"/>
      <c r="T182" s="94">
        <f t="shared" si="23"/>
        <v>0</v>
      </c>
      <c r="U182" s="93">
        <f t="shared" si="24"/>
        <v>0</v>
      </c>
      <c r="V182" s="5" t="str">
        <f>IF(COUNTBLANK(G182:H182)+COUNTBLANK(J182:K182)+COUNTBLANK(M182:M182)+COUNTBLANK(P182:Q182)+COUNTBLANK(S182:S182)=8,"",
IF(G182&lt;Limity!$C$5," Data gotowości zbyt wczesna lub nie uzupełniona.","")&amp;
IF(G182&gt;Limity!$D$5," Data gotowości zbyt późna lub wypełnona nieprawidłowo.","")&amp;
IF(OR(ROUND(K182,2)&lt;=0,ROUND(Q182,2)&lt;=0,ROUND(M182,2)&lt;=0,ROUND(S182,2)&lt;=0,ROUND(H182,2)&lt;=0)," Co najmniej jedna wartość nie jest większa od zera.","")&amp;
IF(K182&gt;Limity!$D$6," Abonament za Usługę TD w Wariancie A ponad limit.","")&amp;
IF(Q182&gt;Limity!$D$7," Abonament za Usługę TD w Wariancie B ponad limit.","")&amp;
IF(Q182-K182&gt;Limity!$D$8," Różnica wartości abonamentów za Usługę TD wariantów A i B ponad limit.","")&amp;
IF(M182&gt;Limity!$D$9," Abonament za zwiększenie przepustowości w Wariancie A ponad limit.","")&amp;
IF(S182&gt;Limity!$D$10," Abonament za zwiększenie przepustowości w Wariancie B ponad limit.","")&amp;
IF(J182=""," Nie wskazano PWR. ",IF(ISERROR(VLOOKUP(J182,'Listy punktów styku'!$B$11:$B$41,1,FALSE))," Nie wskazano PWR z listy.",""))&amp;
IF(P182=""," Nie wskazano FPS. ",IF(ISERROR(VLOOKUP(P182,'Listy punktów styku'!$B$44:$B$61,1,FALSE))," Nie wskazano FPS z listy.","")))</f>
        <v/>
      </c>
    </row>
    <row r="183" spans="1:22" s="8" customFormat="1" x14ac:dyDescent="0.3">
      <c r="A183" s="112">
        <v>169</v>
      </c>
      <c r="B183" s="113">
        <v>1875146</v>
      </c>
      <c r="C183" s="114">
        <v>70943</v>
      </c>
      <c r="D183" s="116" t="s">
        <v>129</v>
      </c>
      <c r="E183" s="116" t="s">
        <v>469</v>
      </c>
      <c r="F183" s="116">
        <v>18</v>
      </c>
      <c r="G183" s="24"/>
      <c r="H183" s="3"/>
      <c r="I183" s="93">
        <f t="shared" si="22"/>
        <v>0</v>
      </c>
      <c r="J183" s="2"/>
      <c r="K183" s="3"/>
      <c r="L183" s="94">
        <f t="shared" si="18"/>
        <v>0</v>
      </c>
      <c r="M183" s="4"/>
      <c r="N183" s="94">
        <f t="shared" si="19"/>
        <v>0</v>
      </c>
      <c r="O183" s="94">
        <f t="shared" si="20"/>
        <v>0</v>
      </c>
      <c r="P183" s="2"/>
      <c r="Q183" s="3"/>
      <c r="R183" s="94">
        <f t="shared" si="21"/>
        <v>0</v>
      </c>
      <c r="S183" s="3"/>
      <c r="T183" s="94">
        <f t="shared" si="23"/>
        <v>0</v>
      </c>
      <c r="U183" s="93">
        <f t="shared" si="24"/>
        <v>0</v>
      </c>
      <c r="V183" s="5" t="str">
        <f>IF(COUNTBLANK(G183:H183)+COUNTBLANK(J183:K183)+COUNTBLANK(M183:M183)+COUNTBLANK(P183:Q183)+COUNTBLANK(S183:S183)=8,"",
IF(G183&lt;Limity!$C$5," Data gotowości zbyt wczesna lub nie uzupełniona.","")&amp;
IF(G183&gt;Limity!$D$5," Data gotowości zbyt późna lub wypełnona nieprawidłowo.","")&amp;
IF(OR(ROUND(K183,2)&lt;=0,ROUND(Q183,2)&lt;=0,ROUND(M183,2)&lt;=0,ROUND(S183,2)&lt;=0,ROUND(H183,2)&lt;=0)," Co najmniej jedna wartość nie jest większa od zera.","")&amp;
IF(K183&gt;Limity!$D$6," Abonament za Usługę TD w Wariancie A ponad limit.","")&amp;
IF(Q183&gt;Limity!$D$7," Abonament za Usługę TD w Wariancie B ponad limit.","")&amp;
IF(Q183-K183&gt;Limity!$D$8," Różnica wartości abonamentów za Usługę TD wariantów A i B ponad limit.","")&amp;
IF(M183&gt;Limity!$D$9," Abonament za zwiększenie przepustowości w Wariancie A ponad limit.","")&amp;
IF(S183&gt;Limity!$D$10," Abonament za zwiększenie przepustowości w Wariancie B ponad limit.","")&amp;
IF(J183=""," Nie wskazano PWR. ",IF(ISERROR(VLOOKUP(J183,'Listy punktów styku'!$B$11:$B$41,1,FALSE))," Nie wskazano PWR z listy.",""))&amp;
IF(P183=""," Nie wskazano FPS. ",IF(ISERROR(VLOOKUP(P183,'Listy punktów styku'!$B$44:$B$61,1,FALSE))," Nie wskazano FPS z listy.","")))</f>
        <v/>
      </c>
    </row>
    <row r="184" spans="1:22" s="8" customFormat="1" x14ac:dyDescent="0.3">
      <c r="A184" s="112">
        <v>170</v>
      </c>
      <c r="B184" s="113">
        <v>1910912</v>
      </c>
      <c r="C184" s="114">
        <v>28220</v>
      </c>
      <c r="D184" s="116" t="s">
        <v>746</v>
      </c>
      <c r="E184" s="116" t="s">
        <v>100</v>
      </c>
      <c r="F184" s="116">
        <v>14</v>
      </c>
      <c r="G184" s="24"/>
      <c r="H184" s="3"/>
      <c r="I184" s="93">
        <f t="shared" si="22"/>
        <v>0</v>
      </c>
      <c r="J184" s="2"/>
      <c r="K184" s="3"/>
      <c r="L184" s="94">
        <f t="shared" si="18"/>
        <v>0</v>
      </c>
      <c r="M184" s="4"/>
      <c r="N184" s="94">
        <f t="shared" si="19"/>
        <v>0</v>
      </c>
      <c r="O184" s="94">
        <f t="shared" si="20"/>
        <v>0</v>
      </c>
      <c r="P184" s="2"/>
      <c r="Q184" s="3"/>
      <c r="R184" s="94">
        <f t="shared" si="21"/>
        <v>0</v>
      </c>
      <c r="S184" s="3"/>
      <c r="T184" s="94">
        <f t="shared" si="23"/>
        <v>0</v>
      </c>
      <c r="U184" s="93">
        <f t="shared" si="24"/>
        <v>0</v>
      </c>
      <c r="V184" s="5" t="str">
        <f>IF(COUNTBLANK(G184:H184)+COUNTBLANK(J184:K184)+COUNTBLANK(M184:M184)+COUNTBLANK(P184:Q184)+COUNTBLANK(S184:S184)=8,"",
IF(G184&lt;Limity!$C$5," Data gotowości zbyt wczesna lub nie uzupełniona.","")&amp;
IF(G184&gt;Limity!$D$5," Data gotowości zbyt późna lub wypełnona nieprawidłowo.","")&amp;
IF(OR(ROUND(K184,2)&lt;=0,ROUND(Q184,2)&lt;=0,ROUND(M184,2)&lt;=0,ROUND(S184,2)&lt;=0,ROUND(H184,2)&lt;=0)," Co najmniej jedna wartość nie jest większa od zera.","")&amp;
IF(K184&gt;Limity!$D$6," Abonament za Usługę TD w Wariancie A ponad limit.","")&amp;
IF(Q184&gt;Limity!$D$7," Abonament za Usługę TD w Wariancie B ponad limit.","")&amp;
IF(Q184-K184&gt;Limity!$D$8," Różnica wartości abonamentów za Usługę TD wariantów A i B ponad limit.","")&amp;
IF(M184&gt;Limity!$D$9," Abonament za zwiększenie przepustowości w Wariancie A ponad limit.","")&amp;
IF(S184&gt;Limity!$D$10," Abonament za zwiększenie przepustowości w Wariancie B ponad limit.","")&amp;
IF(J184=""," Nie wskazano PWR. ",IF(ISERROR(VLOOKUP(J184,'Listy punktów styku'!$B$11:$B$41,1,FALSE))," Nie wskazano PWR z listy.",""))&amp;
IF(P184=""," Nie wskazano FPS. ",IF(ISERROR(VLOOKUP(P184,'Listy punktów styku'!$B$44:$B$61,1,FALSE))," Nie wskazano FPS z listy.","")))</f>
        <v/>
      </c>
    </row>
    <row r="185" spans="1:22" s="8" customFormat="1" x14ac:dyDescent="0.3">
      <c r="A185" s="112">
        <v>171</v>
      </c>
      <c r="B185" s="113">
        <v>1990679</v>
      </c>
      <c r="C185" s="114">
        <v>35367</v>
      </c>
      <c r="D185" s="116" t="s">
        <v>1512</v>
      </c>
      <c r="E185" s="116" t="s">
        <v>106</v>
      </c>
      <c r="F185" s="116">
        <v>27</v>
      </c>
      <c r="G185" s="24"/>
      <c r="H185" s="3"/>
      <c r="I185" s="93">
        <f t="shared" si="22"/>
        <v>0</v>
      </c>
      <c r="J185" s="2"/>
      <c r="K185" s="3"/>
      <c r="L185" s="94">
        <f t="shared" si="18"/>
        <v>0</v>
      </c>
      <c r="M185" s="4"/>
      <c r="N185" s="94">
        <f t="shared" si="19"/>
        <v>0</v>
      </c>
      <c r="O185" s="94">
        <f t="shared" si="20"/>
        <v>0</v>
      </c>
      <c r="P185" s="2"/>
      <c r="Q185" s="3"/>
      <c r="R185" s="94">
        <f t="shared" si="21"/>
        <v>0</v>
      </c>
      <c r="S185" s="3"/>
      <c r="T185" s="94">
        <f t="shared" si="23"/>
        <v>0</v>
      </c>
      <c r="U185" s="93">
        <f t="shared" si="24"/>
        <v>0</v>
      </c>
      <c r="V185" s="5" t="str">
        <f>IF(COUNTBLANK(G185:H185)+COUNTBLANK(J185:K185)+COUNTBLANK(M185:M185)+COUNTBLANK(P185:Q185)+COUNTBLANK(S185:S185)=8,"",
IF(G185&lt;Limity!$C$5," Data gotowości zbyt wczesna lub nie uzupełniona.","")&amp;
IF(G185&gt;Limity!$D$5," Data gotowości zbyt późna lub wypełnona nieprawidłowo.","")&amp;
IF(OR(ROUND(K185,2)&lt;=0,ROUND(Q185,2)&lt;=0,ROUND(M185,2)&lt;=0,ROUND(S185,2)&lt;=0,ROUND(H185,2)&lt;=0)," Co najmniej jedna wartość nie jest większa od zera.","")&amp;
IF(K185&gt;Limity!$D$6," Abonament za Usługę TD w Wariancie A ponad limit.","")&amp;
IF(Q185&gt;Limity!$D$7," Abonament za Usługę TD w Wariancie B ponad limit.","")&amp;
IF(Q185-K185&gt;Limity!$D$8," Różnica wartości abonamentów za Usługę TD wariantów A i B ponad limit.","")&amp;
IF(M185&gt;Limity!$D$9," Abonament za zwiększenie przepustowości w Wariancie A ponad limit.","")&amp;
IF(S185&gt;Limity!$D$10," Abonament za zwiększenie przepustowości w Wariancie B ponad limit.","")&amp;
IF(J185=""," Nie wskazano PWR. ",IF(ISERROR(VLOOKUP(J185,'Listy punktów styku'!$B$11:$B$41,1,FALSE))," Nie wskazano PWR z listy.",""))&amp;
IF(P185=""," Nie wskazano FPS. ",IF(ISERROR(VLOOKUP(P185,'Listy punktów styku'!$B$44:$B$61,1,FALSE))," Nie wskazano FPS z listy.","")))</f>
        <v/>
      </c>
    </row>
    <row r="186" spans="1:22" s="8" customFormat="1" x14ac:dyDescent="0.3">
      <c r="A186" s="112">
        <v>172</v>
      </c>
      <c r="B186" s="113">
        <v>1991128</v>
      </c>
      <c r="C186" s="114" t="s">
        <v>2034</v>
      </c>
      <c r="D186" s="116" t="s">
        <v>1512</v>
      </c>
      <c r="E186" s="116" t="s">
        <v>102</v>
      </c>
      <c r="F186" s="116" t="s">
        <v>2155</v>
      </c>
      <c r="G186" s="24"/>
      <c r="H186" s="3"/>
      <c r="I186" s="93">
        <f t="shared" si="22"/>
        <v>0</v>
      </c>
      <c r="J186" s="2"/>
      <c r="K186" s="3"/>
      <c r="L186" s="94">
        <f t="shared" si="18"/>
        <v>0</v>
      </c>
      <c r="M186" s="4"/>
      <c r="N186" s="94">
        <f t="shared" si="19"/>
        <v>0</v>
      </c>
      <c r="O186" s="94">
        <f t="shared" si="20"/>
        <v>0</v>
      </c>
      <c r="P186" s="2"/>
      <c r="Q186" s="3"/>
      <c r="R186" s="94">
        <f t="shared" si="21"/>
        <v>0</v>
      </c>
      <c r="S186" s="3"/>
      <c r="T186" s="94">
        <f t="shared" si="23"/>
        <v>0</v>
      </c>
      <c r="U186" s="93">
        <f t="shared" si="24"/>
        <v>0</v>
      </c>
      <c r="V186" s="5" t="str">
        <f>IF(COUNTBLANK(G186:H186)+COUNTBLANK(J186:K186)+COUNTBLANK(M186:M186)+COUNTBLANK(P186:Q186)+COUNTBLANK(S186:S186)=8,"",
IF(G186&lt;Limity!$C$5," Data gotowości zbyt wczesna lub nie uzupełniona.","")&amp;
IF(G186&gt;Limity!$D$5," Data gotowości zbyt późna lub wypełnona nieprawidłowo.","")&amp;
IF(OR(ROUND(K186,2)&lt;=0,ROUND(Q186,2)&lt;=0,ROUND(M186,2)&lt;=0,ROUND(S186,2)&lt;=0,ROUND(H186,2)&lt;=0)," Co najmniej jedna wartość nie jest większa od zera.","")&amp;
IF(K186&gt;Limity!$D$6," Abonament za Usługę TD w Wariancie A ponad limit.","")&amp;
IF(Q186&gt;Limity!$D$7," Abonament za Usługę TD w Wariancie B ponad limit.","")&amp;
IF(Q186-K186&gt;Limity!$D$8," Różnica wartości abonamentów za Usługę TD wariantów A i B ponad limit.","")&amp;
IF(M186&gt;Limity!$D$9," Abonament za zwiększenie przepustowości w Wariancie A ponad limit.","")&amp;
IF(S186&gt;Limity!$D$10," Abonament za zwiększenie przepustowości w Wariancie B ponad limit.","")&amp;
IF(J186=""," Nie wskazano PWR. ",IF(ISERROR(VLOOKUP(J186,'Listy punktów styku'!$B$11:$B$41,1,FALSE))," Nie wskazano PWR z listy.",""))&amp;
IF(P186=""," Nie wskazano FPS. ",IF(ISERROR(VLOOKUP(P186,'Listy punktów styku'!$B$44:$B$61,1,FALSE))," Nie wskazano FPS z listy.","")))</f>
        <v/>
      </c>
    </row>
    <row r="187" spans="1:22" s="8" customFormat="1" x14ac:dyDescent="0.3">
      <c r="A187" s="112">
        <v>173</v>
      </c>
      <c r="B187" s="113">
        <v>8674915</v>
      </c>
      <c r="C187" s="114">
        <v>10934</v>
      </c>
      <c r="D187" s="116" t="s">
        <v>2100</v>
      </c>
      <c r="E187" s="116" t="s">
        <v>138</v>
      </c>
      <c r="F187" s="116" t="s">
        <v>347</v>
      </c>
      <c r="G187" s="24"/>
      <c r="H187" s="3"/>
      <c r="I187" s="93">
        <f t="shared" si="22"/>
        <v>0</v>
      </c>
      <c r="J187" s="2"/>
      <c r="K187" s="3"/>
      <c r="L187" s="94">
        <f t="shared" si="18"/>
        <v>0</v>
      </c>
      <c r="M187" s="4"/>
      <c r="N187" s="94">
        <f t="shared" si="19"/>
        <v>0</v>
      </c>
      <c r="O187" s="94">
        <f t="shared" si="20"/>
        <v>0</v>
      </c>
      <c r="P187" s="2"/>
      <c r="Q187" s="3"/>
      <c r="R187" s="94">
        <f t="shared" si="21"/>
        <v>0</v>
      </c>
      <c r="S187" s="3"/>
      <c r="T187" s="94">
        <f t="shared" si="23"/>
        <v>0</v>
      </c>
      <c r="U187" s="93">
        <f t="shared" si="24"/>
        <v>0</v>
      </c>
      <c r="V187" s="5" t="str">
        <f>IF(COUNTBLANK(G187:H187)+COUNTBLANK(J187:K187)+COUNTBLANK(M187:M187)+COUNTBLANK(P187:Q187)+COUNTBLANK(S187:S187)=8,"",
IF(G187&lt;Limity!$C$5," Data gotowości zbyt wczesna lub nie uzupełniona.","")&amp;
IF(G187&gt;Limity!$D$5," Data gotowości zbyt późna lub wypełnona nieprawidłowo.","")&amp;
IF(OR(ROUND(K187,2)&lt;=0,ROUND(Q187,2)&lt;=0,ROUND(M187,2)&lt;=0,ROUND(S187,2)&lt;=0,ROUND(H187,2)&lt;=0)," Co najmniej jedna wartość nie jest większa od zera.","")&amp;
IF(K187&gt;Limity!$D$6," Abonament za Usługę TD w Wariancie A ponad limit.","")&amp;
IF(Q187&gt;Limity!$D$7," Abonament za Usługę TD w Wariancie B ponad limit.","")&amp;
IF(Q187-K187&gt;Limity!$D$8," Różnica wartości abonamentów za Usługę TD wariantów A i B ponad limit.","")&amp;
IF(M187&gt;Limity!$D$9," Abonament za zwiększenie przepustowości w Wariancie A ponad limit.","")&amp;
IF(S187&gt;Limity!$D$10," Abonament za zwiększenie przepustowości w Wariancie B ponad limit.","")&amp;
IF(J187=""," Nie wskazano PWR. ",IF(ISERROR(VLOOKUP(J187,'Listy punktów styku'!$B$11:$B$41,1,FALSE))," Nie wskazano PWR z listy.",""))&amp;
IF(P187=""," Nie wskazano FPS. ",IF(ISERROR(VLOOKUP(P187,'Listy punktów styku'!$B$44:$B$61,1,FALSE))," Nie wskazano FPS z listy.","")))</f>
        <v/>
      </c>
    </row>
    <row r="188" spans="1:22" s="8" customFormat="1" x14ac:dyDescent="0.3">
      <c r="A188" s="112">
        <v>174</v>
      </c>
      <c r="B188" s="113">
        <v>2272493</v>
      </c>
      <c r="C188" s="114">
        <v>106754</v>
      </c>
      <c r="D188" s="116" t="s">
        <v>222</v>
      </c>
      <c r="E188" s="116" t="s">
        <v>1649</v>
      </c>
      <c r="F188" s="116">
        <v>28</v>
      </c>
      <c r="G188" s="24"/>
      <c r="H188" s="3"/>
      <c r="I188" s="93">
        <f t="shared" si="22"/>
        <v>0</v>
      </c>
      <c r="J188" s="2"/>
      <c r="K188" s="3"/>
      <c r="L188" s="94">
        <f t="shared" si="18"/>
        <v>0</v>
      </c>
      <c r="M188" s="4"/>
      <c r="N188" s="94">
        <f t="shared" si="19"/>
        <v>0</v>
      </c>
      <c r="O188" s="94">
        <f t="shared" si="20"/>
        <v>0</v>
      </c>
      <c r="P188" s="2"/>
      <c r="Q188" s="3"/>
      <c r="R188" s="94">
        <f t="shared" si="21"/>
        <v>0</v>
      </c>
      <c r="S188" s="3"/>
      <c r="T188" s="94">
        <f t="shared" si="23"/>
        <v>0</v>
      </c>
      <c r="U188" s="93">
        <f t="shared" si="24"/>
        <v>0</v>
      </c>
      <c r="V188" s="5" t="str">
        <f>IF(COUNTBLANK(G188:H188)+COUNTBLANK(J188:K188)+COUNTBLANK(M188:M188)+COUNTBLANK(P188:Q188)+COUNTBLANK(S188:S188)=8,"",
IF(G188&lt;Limity!$C$5," Data gotowości zbyt wczesna lub nie uzupełniona.","")&amp;
IF(G188&gt;Limity!$D$5," Data gotowości zbyt późna lub wypełnona nieprawidłowo.","")&amp;
IF(OR(ROUND(K188,2)&lt;=0,ROUND(Q188,2)&lt;=0,ROUND(M188,2)&lt;=0,ROUND(S188,2)&lt;=0,ROUND(H188,2)&lt;=0)," Co najmniej jedna wartość nie jest większa od zera.","")&amp;
IF(K188&gt;Limity!$D$6," Abonament za Usługę TD w Wariancie A ponad limit.","")&amp;
IF(Q188&gt;Limity!$D$7," Abonament za Usługę TD w Wariancie B ponad limit.","")&amp;
IF(Q188-K188&gt;Limity!$D$8," Różnica wartości abonamentów za Usługę TD wariantów A i B ponad limit.","")&amp;
IF(M188&gt;Limity!$D$9," Abonament za zwiększenie przepustowości w Wariancie A ponad limit.","")&amp;
IF(S188&gt;Limity!$D$10," Abonament za zwiększenie przepustowości w Wariancie B ponad limit.","")&amp;
IF(J188=""," Nie wskazano PWR. ",IF(ISERROR(VLOOKUP(J188,'Listy punktów styku'!$B$11:$B$41,1,FALSE))," Nie wskazano PWR z listy.",""))&amp;
IF(P188=""," Nie wskazano FPS. ",IF(ISERROR(VLOOKUP(P188,'Listy punktów styku'!$B$44:$B$61,1,FALSE))," Nie wskazano FPS z listy.","")))</f>
        <v/>
      </c>
    </row>
    <row r="189" spans="1:22" s="8" customFormat="1" x14ac:dyDescent="0.3">
      <c r="A189" s="112">
        <v>175</v>
      </c>
      <c r="B189" s="113">
        <v>2274025</v>
      </c>
      <c r="C189" s="114">
        <v>106751</v>
      </c>
      <c r="D189" s="116" t="s">
        <v>226</v>
      </c>
      <c r="E189" s="116" t="s">
        <v>147</v>
      </c>
      <c r="F189" s="116">
        <v>100</v>
      </c>
      <c r="G189" s="24"/>
      <c r="H189" s="3"/>
      <c r="I189" s="93">
        <f t="shared" si="22"/>
        <v>0</v>
      </c>
      <c r="J189" s="2"/>
      <c r="K189" s="3"/>
      <c r="L189" s="94">
        <f t="shared" si="18"/>
        <v>0</v>
      </c>
      <c r="M189" s="4"/>
      <c r="N189" s="94">
        <f t="shared" si="19"/>
        <v>0</v>
      </c>
      <c r="O189" s="94">
        <f t="shared" si="20"/>
        <v>0</v>
      </c>
      <c r="P189" s="2"/>
      <c r="Q189" s="3"/>
      <c r="R189" s="94">
        <f t="shared" si="21"/>
        <v>0</v>
      </c>
      <c r="S189" s="3"/>
      <c r="T189" s="94">
        <f t="shared" si="23"/>
        <v>0</v>
      </c>
      <c r="U189" s="93">
        <f t="shared" si="24"/>
        <v>0</v>
      </c>
      <c r="V189" s="5" t="str">
        <f>IF(COUNTBLANK(G189:H189)+COUNTBLANK(J189:K189)+COUNTBLANK(M189:M189)+COUNTBLANK(P189:Q189)+COUNTBLANK(S189:S189)=8,"",
IF(G189&lt;Limity!$C$5," Data gotowości zbyt wczesna lub nie uzupełniona.","")&amp;
IF(G189&gt;Limity!$D$5," Data gotowości zbyt późna lub wypełnona nieprawidłowo.","")&amp;
IF(OR(ROUND(K189,2)&lt;=0,ROUND(Q189,2)&lt;=0,ROUND(M189,2)&lt;=0,ROUND(S189,2)&lt;=0,ROUND(H189,2)&lt;=0)," Co najmniej jedna wartość nie jest większa od zera.","")&amp;
IF(K189&gt;Limity!$D$6," Abonament za Usługę TD w Wariancie A ponad limit.","")&amp;
IF(Q189&gt;Limity!$D$7," Abonament za Usługę TD w Wariancie B ponad limit.","")&amp;
IF(Q189-K189&gt;Limity!$D$8," Różnica wartości abonamentów za Usługę TD wariantów A i B ponad limit.","")&amp;
IF(M189&gt;Limity!$D$9," Abonament za zwiększenie przepustowości w Wariancie A ponad limit.","")&amp;
IF(S189&gt;Limity!$D$10," Abonament za zwiększenie przepustowości w Wariancie B ponad limit.","")&amp;
IF(J189=""," Nie wskazano PWR. ",IF(ISERROR(VLOOKUP(J189,'Listy punktów styku'!$B$11:$B$41,1,FALSE))," Nie wskazano PWR z listy.",""))&amp;
IF(P189=""," Nie wskazano FPS. ",IF(ISERROR(VLOOKUP(P189,'Listy punktów styku'!$B$44:$B$61,1,FALSE))," Nie wskazano FPS z listy.","")))</f>
        <v/>
      </c>
    </row>
    <row r="190" spans="1:22" s="8" customFormat="1" x14ac:dyDescent="0.3">
      <c r="A190" s="112">
        <v>176</v>
      </c>
      <c r="B190" s="113">
        <v>2273354</v>
      </c>
      <c r="C190" s="114">
        <v>107057</v>
      </c>
      <c r="D190" s="116" t="s">
        <v>224</v>
      </c>
      <c r="E190" s="116" t="s">
        <v>2027</v>
      </c>
      <c r="F190" s="116">
        <v>22</v>
      </c>
      <c r="G190" s="24"/>
      <c r="H190" s="3"/>
      <c r="I190" s="93">
        <f t="shared" si="22"/>
        <v>0</v>
      </c>
      <c r="J190" s="2"/>
      <c r="K190" s="3"/>
      <c r="L190" s="94">
        <f t="shared" si="18"/>
        <v>0</v>
      </c>
      <c r="M190" s="4"/>
      <c r="N190" s="94">
        <f t="shared" si="19"/>
        <v>0</v>
      </c>
      <c r="O190" s="94">
        <f t="shared" si="20"/>
        <v>0</v>
      </c>
      <c r="P190" s="2"/>
      <c r="Q190" s="3"/>
      <c r="R190" s="94">
        <f t="shared" si="21"/>
        <v>0</v>
      </c>
      <c r="S190" s="3"/>
      <c r="T190" s="94">
        <f t="shared" si="23"/>
        <v>0</v>
      </c>
      <c r="U190" s="93">
        <f t="shared" si="24"/>
        <v>0</v>
      </c>
      <c r="V190" s="5" t="str">
        <f>IF(COUNTBLANK(G190:H190)+COUNTBLANK(J190:K190)+COUNTBLANK(M190:M190)+COUNTBLANK(P190:Q190)+COUNTBLANK(S190:S190)=8,"",
IF(G190&lt;Limity!$C$5," Data gotowości zbyt wczesna lub nie uzupełniona.","")&amp;
IF(G190&gt;Limity!$D$5," Data gotowości zbyt późna lub wypełnona nieprawidłowo.","")&amp;
IF(OR(ROUND(K190,2)&lt;=0,ROUND(Q190,2)&lt;=0,ROUND(M190,2)&lt;=0,ROUND(S190,2)&lt;=0,ROUND(H190,2)&lt;=0)," Co najmniej jedna wartość nie jest większa od zera.","")&amp;
IF(K190&gt;Limity!$D$6," Abonament za Usługę TD w Wariancie A ponad limit.","")&amp;
IF(Q190&gt;Limity!$D$7," Abonament za Usługę TD w Wariancie B ponad limit.","")&amp;
IF(Q190-K190&gt;Limity!$D$8," Różnica wartości abonamentów za Usługę TD wariantów A i B ponad limit.","")&amp;
IF(M190&gt;Limity!$D$9," Abonament za zwiększenie przepustowości w Wariancie A ponad limit.","")&amp;
IF(S190&gt;Limity!$D$10," Abonament za zwiększenie przepustowości w Wariancie B ponad limit.","")&amp;
IF(J190=""," Nie wskazano PWR. ",IF(ISERROR(VLOOKUP(J190,'Listy punktów styku'!$B$11:$B$41,1,FALSE))," Nie wskazano PWR z listy.",""))&amp;
IF(P190=""," Nie wskazano FPS. ",IF(ISERROR(VLOOKUP(P190,'Listy punktów styku'!$B$44:$B$61,1,FALSE))," Nie wskazano FPS z listy.","")))</f>
        <v/>
      </c>
    </row>
    <row r="191" spans="1:22" s="8" customFormat="1" x14ac:dyDescent="0.3">
      <c r="A191" s="112">
        <v>177</v>
      </c>
      <c r="B191" s="113">
        <v>2284560</v>
      </c>
      <c r="C191" s="114">
        <v>125387</v>
      </c>
      <c r="D191" s="116" t="s">
        <v>228</v>
      </c>
      <c r="E191" s="116" t="s">
        <v>100</v>
      </c>
      <c r="F191" s="116">
        <v>121</v>
      </c>
      <c r="G191" s="24"/>
      <c r="H191" s="3"/>
      <c r="I191" s="93">
        <f t="shared" si="22"/>
        <v>0</v>
      </c>
      <c r="J191" s="2"/>
      <c r="K191" s="3"/>
      <c r="L191" s="94">
        <f t="shared" si="18"/>
        <v>0</v>
      </c>
      <c r="M191" s="4"/>
      <c r="N191" s="94">
        <f t="shared" si="19"/>
        <v>0</v>
      </c>
      <c r="O191" s="94">
        <f t="shared" si="20"/>
        <v>0</v>
      </c>
      <c r="P191" s="2"/>
      <c r="Q191" s="3"/>
      <c r="R191" s="94">
        <f t="shared" si="21"/>
        <v>0</v>
      </c>
      <c r="S191" s="3"/>
      <c r="T191" s="94">
        <f t="shared" si="23"/>
        <v>0</v>
      </c>
      <c r="U191" s="93">
        <f t="shared" si="24"/>
        <v>0</v>
      </c>
      <c r="V191" s="5" t="str">
        <f>IF(COUNTBLANK(G191:H191)+COUNTBLANK(J191:K191)+COUNTBLANK(M191:M191)+COUNTBLANK(P191:Q191)+COUNTBLANK(S191:S191)=8,"",
IF(G191&lt;Limity!$C$5," Data gotowości zbyt wczesna lub nie uzupełniona.","")&amp;
IF(G191&gt;Limity!$D$5," Data gotowości zbyt późna lub wypełnona nieprawidłowo.","")&amp;
IF(OR(ROUND(K191,2)&lt;=0,ROUND(Q191,2)&lt;=0,ROUND(M191,2)&lt;=0,ROUND(S191,2)&lt;=0,ROUND(H191,2)&lt;=0)," Co najmniej jedna wartość nie jest większa od zera.","")&amp;
IF(K191&gt;Limity!$D$6," Abonament za Usługę TD w Wariancie A ponad limit.","")&amp;
IF(Q191&gt;Limity!$D$7," Abonament za Usługę TD w Wariancie B ponad limit.","")&amp;
IF(Q191-K191&gt;Limity!$D$8," Różnica wartości abonamentów za Usługę TD wariantów A i B ponad limit.","")&amp;
IF(M191&gt;Limity!$D$9," Abonament za zwiększenie przepustowości w Wariancie A ponad limit.","")&amp;
IF(S191&gt;Limity!$D$10," Abonament za zwiększenie przepustowości w Wariancie B ponad limit.","")&amp;
IF(J191=""," Nie wskazano PWR. ",IF(ISERROR(VLOOKUP(J191,'Listy punktów styku'!$B$11:$B$41,1,FALSE))," Nie wskazano PWR z listy.",""))&amp;
IF(P191=""," Nie wskazano FPS. ",IF(ISERROR(VLOOKUP(P191,'Listy punktów styku'!$B$44:$B$61,1,FALSE))," Nie wskazano FPS z listy.","")))</f>
        <v/>
      </c>
    </row>
    <row r="192" spans="1:22" s="8" customFormat="1" x14ac:dyDescent="0.3">
      <c r="A192" s="112">
        <v>178</v>
      </c>
      <c r="B192" s="113">
        <v>2293175</v>
      </c>
      <c r="C192" s="114">
        <v>83285</v>
      </c>
      <c r="D192" s="116" t="s">
        <v>754</v>
      </c>
      <c r="E192" s="116" t="s">
        <v>100</v>
      </c>
      <c r="F192" s="116">
        <v>554</v>
      </c>
      <c r="G192" s="24"/>
      <c r="H192" s="3"/>
      <c r="I192" s="93">
        <f t="shared" si="22"/>
        <v>0</v>
      </c>
      <c r="J192" s="2"/>
      <c r="K192" s="3"/>
      <c r="L192" s="94">
        <f t="shared" si="18"/>
        <v>0</v>
      </c>
      <c r="M192" s="4"/>
      <c r="N192" s="94">
        <f t="shared" si="19"/>
        <v>0</v>
      </c>
      <c r="O192" s="94">
        <f t="shared" si="20"/>
        <v>0</v>
      </c>
      <c r="P192" s="2"/>
      <c r="Q192" s="3"/>
      <c r="R192" s="94">
        <f t="shared" si="21"/>
        <v>0</v>
      </c>
      <c r="S192" s="3"/>
      <c r="T192" s="94">
        <f t="shared" si="23"/>
        <v>0</v>
      </c>
      <c r="U192" s="93">
        <f t="shared" si="24"/>
        <v>0</v>
      </c>
      <c r="V192" s="5" t="str">
        <f>IF(COUNTBLANK(G192:H192)+COUNTBLANK(J192:K192)+COUNTBLANK(M192:M192)+COUNTBLANK(P192:Q192)+COUNTBLANK(S192:S192)=8,"",
IF(G192&lt;Limity!$C$5," Data gotowości zbyt wczesna lub nie uzupełniona.","")&amp;
IF(G192&gt;Limity!$D$5," Data gotowości zbyt późna lub wypełnona nieprawidłowo.","")&amp;
IF(OR(ROUND(K192,2)&lt;=0,ROUND(Q192,2)&lt;=0,ROUND(M192,2)&lt;=0,ROUND(S192,2)&lt;=0,ROUND(H192,2)&lt;=0)," Co najmniej jedna wartość nie jest większa od zera.","")&amp;
IF(K192&gt;Limity!$D$6," Abonament za Usługę TD w Wariancie A ponad limit.","")&amp;
IF(Q192&gt;Limity!$D$7," Abonament za Usługę TD w Wariancie B ponad limit.","")&amp;
IF(Q192-K192&gt;Limity!$D$8," Różnica wartości abonamentów za Usługę TD wariantów A i B ponad limit.","")&amp;
IF(M192&gt;Limity!$D$9," Abonament za zwiększenie przepustowości w Wariancie A ponad limit.","")&amp;
IF(S192&gt;Limity!$D$10," Abonament za zwiększenie przepustowości w Wariancie B ponad limit.","")&amp;
IF(J192=""," Nie wskazano PWR. ",IF(ISERROR(VLOOKUP(J192,'Listy punktów styku'!$B$11:$B$41,1,FALSE))," Nie wskazano PWR z listy.",""))&amp;
IF(P192=""," Nie wskazano FPS. ",IF(ISERROR(VLOOKUP(P192,'Listy punktów styku'!$B$44:$B$61,1,FALSE))," Nie wskazano FPS z listy.","")))</f>
        <v/>
      </c>
    </row>
    <row r="193" spans="1:22" s="8" customFormat="1" x14ac:dyDescent="0.3">
      <c r="A193" s="112">
        <v>179</v>
      </c>
      <c r="B193" s="113">
        <v>7702572</v>
      </c>
      <c r="C193" s="114">
        <v>92936</v>
      </c>
      <c r="D193" s="116" t="s">
        <v>230</v>
      </c>
      <c r="E193" s="116" t="s">
        <v>232</v>
      </c>
      <c r="F193" s="116">
        <v>16</v>
      </c>
      <c r="G193" s="24"/>
      <c r="H193" s="3"/>
      <c r="I193" s="93">
        <f t="shared" si="22"/>
        <v>0</v>
      </c>
      <c r="J193" s="2"/>
      <c r="K193" s="3"/>
      <c r="L193" s="94">
        <f t="shared" si="18"/>
        <v>0</v>
      </c>
      <c r="M193" s="4"/>
      <c r="N193" s="94">
        <f t="shared" si="19"/>
        <v>0</v>
      </c>
      <c r="O193" s="94">
        <f t="shared" si="20"/>
        <v>0</v>
      </c>
      <c r="P193" s="2"/>
      <c r="Q193" s="3"/>
      <c r="R193" s="94">
        <f t="shared" si="21"/>
        <v>0</v>
      </c>
      <c r="S193" s="3"/>
      <c r="T193" s="94">
        <f t="shared" si="23"/>
        <v>0</v>
      </c>
      <c r="U193" s="93">
        <f t="shared" si="24"/>
        <v>0</v>
      </c>
      <c r="V193" s="5" t="str">
        <f>IF(COUNTBLANK(G193:H193)+COUNTBLANK(J193:K193)+COUNTBLANK(M193:M193)+COUNTBLANK(P193:Q193)+COUNTBLANK(S193:S193)=8,"",
IF(G193&lt;Limity!$C$5," Data gotowości zbyt wczesna lub nie uzupełniona.","")&amp;
IF(G193&gt;Limity!$D$5," Data gotowości zbyt późna lub wypełnona nieprawidłowo.","")&amp;
IF(OR(ROUND(K193,2)&lt;=0,ROUND(Q193,2)&lt;=0,ROUND(M193,2)&lt;=0,ROUND(S193,2)&lt;=0,ROUND(H193,2)&lt;=0)," Co najmniej jedna wartość nie jest większa od zera.","")&amp;
IF(K193&gt;Limity!$D$6," Abonament za Usługę TD w Wariancie A ponad limit.","")&amp;
IF(Q193&gt;Limity!$D$7," Abonament za Usługę TD w Wariancie B ponad limit.","")&amp;
IF(Q193-K193&gt;Limity!$D$8," Różnica wartości abonamentów za Usługę TD wariantów A i B ponad limit.","")&amp;
IF(M193&gt;Limity!$D$9," Abonament za zwiększenie przepustowości w Wariancie A ponad limit.","")&amp;
IF(S193&gt;Limity!$D$10," Abonament za zwiększenie przepustowości w Wariancie B ponad limit.","")&amp;
IF(J193=""," Nie wskazano PWR. ",IF(ISERROR(VLOOKUP(J193,'Listy punktów styku'!$B$11:$B$41,1,FALSE))," Nie wskazano PWR z listy.",""))&amp;
IF(P193=""," Nie wskazano FPS. ",IF(ISERROR(VLOOKUP(P193,'Listy punktów styku'!$B$44:$B$61,1,FALSE))," Nie wskazano FPS z listy.","")))</f>
        <v/>
      </c>
    </row>
    <row r="194" spans="1:22" s="8" customFormat="1" x14ac:dyDescent="0.3">
      <c r="A194" s="112">
        <v>180</v>
      </c>
      <c r="B194" s="113">
        <v>2340970</v>
      </c>
      <c r="C194" s="114">
        <v>92764</v>
      </c>
      <c r="D194" s="116" t="s">
        <v>757</v>
      </c>
      <c r="E194" s="116" t="s">
        <v>759</v>
      </c>
      <c r="F194" s="116">
        <v>8</v>
      </c>
      <c r="G194" s="24"/>
      <c r="H194" s="3"/>
      <c r="I194" s="93">
        <f t="shared" si="22"/>
        <v>0</v>
      </c>
      <c r="J194" s="2"/>
      <c r="K194" s="3"/>
      <c r="L194" s="94">
        <f t="shared" si="18"/>
        <v>0</v>
      </c>
      <c r="M194" s="4"/>
      <c r="N194" s="94">
        <f t="shared" si="19"/>
        <v>0</v>
      </c>
      <c r="O194" s="94">
        <f t="shared" si="20"/>
        <v>0</v>
      </c>
      <c r="P194" s="2"/>
      <c r="Q194" s="3"/>
      <c r="R194" s="94">
        <f t="shared" si="21"/>
        <v>0</v>
      </c>
      <c r="S194" s="3"/>
      <c r="T194" s="94">
        <f t="shared" si="23"/>
        <v>0</v>
      </c>
      <c r="U194" s="93">
        <f t="shared" si="24"/>
        <v>0</v>
      </c>
      <c r="V194" s="5" t="str">
        <f>IF(COUNTBLANK(G194:H194)+COUNTBLANK(J194:K194)+COUNTBLANK(M194:M194)+COUNTBLANK(P194:Q194)+COUNTBLANK(S194:S194)=8,"",
IF(G194&lt;Limity!$C$5," Data gotowości zbyt wczesna lub nie uzupełniona.","")&amp;
IF(G194&gt;Limity!$D$5," Data gotowości zbyt późna lub wypełnona nieprawidłowo.","")&amp;
IF(OR(ROUND(K194,2)&lt;=0,ROUND(Q194,2)&lt;=0,ROUND(M194,2)&lt;=0,ROUND(S194,2)&lt;=0,ROUND(H194,2)&lt;=0)," Co najmniej jedna wartość nie jest większa od zera.","")&amp;
IF(K194&gt;Limity!$D$6," Abonament za Usługę TD w Wariancie A ponad limit.","")&amp;
IF(Q194&gt;Limity!$D$7," Abonament za Usługę TD w Wariancie B ponad limit.","")&amp;
IF(Q194-K194&gt;Limity!$D$8," Różnica wartości abonamentów za Usługę TD wariantów A i B ponad limit.","")&amp;
IF(M194&gt;Limity!$D$9," Abonament za zwiększenie przepustowości w Wariancie A ponad limit.","")&amp;
IF(S194&gt;Limity!$D$10," Abonament za zwiększenie przepustowości w Wariancie B ponad limit.","")&amp;
IF(J194=""," Nie wskazano PWR. ",IF(ISERROR(VLOOKUP(J194,'Listy punktów styku'!$B$11:$B$41,1,FALSE))," Nie wskazano PWR z listy.",""))&amp;
IF(P194=""," Nie wskazano FPS. ",IF(ISERROR(VLOOKUP(P194,'Listy punktów styku'!$B$44:$B$61,1,FALSE))," Nie wskazano FPS z listy.","")))</f>
        <v/>
      </c>
    </row>
    <row r="195" spans="1:22" s="8" customFormat="1" x14ac:dyDescent="0.3">
      <c r="A195" s="112">
        <v>181</v>
      </c>
      <c r="B195" s="113">
        <v>2345626</v>
      </c>
      <c r="C195" s="114">
        <v>5869</v>
      </c>
      <c r="D195" s="116" t="s">
        <v>237</v>
      </c>
      <c r="E195" s="116" t="s">
        <v>140</v>
      </c>
      <c r="F195" s="116">
        <v>61</v>
      </c>
      <c r="G195" s="24"/>
      <c r="H195" s="3"/>
      <c r="I195" s="93">
        <f t="shared" si="22"/>
        <v>0</v>
      </c>
      <c r="J195" s="2"/>
      <c r="K195" s="3"/>
      <c r="L195" s="94">
        <f t="shared" si="18"/>
        <v>0</v>
      </c>
      <c r="M195" s="4"/>
      <c r="N195" s="94">
        <f t="shared" si="19"/>
        <v>0</v>
      </c>
      <c r="O195" s="94">
        <f t="shared" si="20"/>
        <v>0</v>
      </c>
      <c r="P195" s="2"/>
      <c r="Q195" s="3"/>
      <c r="R195" s="94">
        <f t="shared" si="21"/>
        <v>0</v>
      </c>
      <c r="S195" s="3"/>
      <c r="T195" s="94">
        <f t="shared" si="23"/>
        <v>0</v>
      </c>
      <c r="U195" s="93">
        <f t="shared" si="24"/>
        <v>0</v>
      </c>
      <c r="V195" s="5" t="str">
        <f>IF(COUNTBLANK(G195:H195)+COUNTBLANK(J195:K195)+COUNTBLANK(M195:M195)+COUNTBLANK(P195:Q195)+COUNTBLANK(S195:S195)=8,"",
IF(G195&lt;Limity!$C$5," Data gotowości zbyt wczesna lub nie uzupełniona.","")&amp;
IF(G195&gt;Limity!$D$5," Data gotowości zbyt późna lub wypełnona nieprawidłowo.","")&amp;
IF(OR(ROUND(K195,2)&lt;=0,ROUND(Q195,2)&lt;=0,ROUND(M195,2)&lt;=0,ROUND(S195,2)&lt;=0,ROUND(H195,2)&lt;=0)," Co najmniej jedna wartość nie jest większa od zera.","")&amp;
IF(K195&gt;Limity!$D$6," Abonament za Usługę TD w Wariancie A ponad limit.","")&amp;
IF(Q195&gt;Limity!$D$7," Abonament za Usługę TD w Wariancie B ponad limit.","")&amp;
IF(Q195-K195&gt;Limity!$D$8," Różnica wartości abonamentów za Usługę TD wariantów A i B ponad limit.","")&amp;
IF(M195&gt;Limity!$D$9," Abonament za zwiększenie przepustowości w Wariancie A ponad limit.","")&amp;
IF(S195&gt;Limity!$D$10," Abonament za zwiększenie przepustowości w Wariancie B ponad limit.","")&amp;
IF(J195=""," Nie wskazano PWR. ",IF(ISERROR(VLOOKUP(J195,'Listy punktów styku'!$B$11:$B$41,1,FALSE))," Nie wskazano PWR z listy.",""))&amp;
IF(P195=""," Nie wskazano FPS. ",IF(ISERROR(VLOOKUP(P195,'Listy punktów styku'!$B$44:$B$61,1,FALSE))," Nie wskazano FPS z listy.","")))</f>
        <v/>
      </c>
    </row>
    <row r="196" spans="1:22" s="8" customFormat="1" x14ac:dyDescent="0.3">
      <c r="A196" s="112">
        <v>182</v>
      </c>
      <c r="B196" s="113">
        <v>2344072</v>
      </c>
      <c r="C196" s="114">
        <v>5868</v>
      </c>
      <c r="D196" s="116" t="s">
        <v>235</v>
      </c>
      <c r="E196" s="116" t="s">
        <v>109</v>
      </c>
      <c r="F196" s="116">
        <v>1</v>
      </c>
      <c r="G196" s="24"/>
      <c r="H196" s="3"/>
      <c r="I196" s="93">
        <f t="shared" si="22"/>
        <v>0</v>
      </c>
      <c r="J196" s="2"/>
      <c r="K196" s="3"/>
      <c r="L196" s="94">
        <f t="shared" si="18"/>
        <v>0</v>
      </c>
      <c r="M196" s="4"/>
      <c r="N196" s="94">
        <f t="shared" si="19"/>
        <v>0</v>
      </c>
      <c r="O196" s="94">
        <f t="shared" si="20"/>
        <v>0</v>
      </c>
      <c r="P196" s="2"/>
      <c r="Q196" s="3"/>
      <c r="R196" s="94">
        <f t="shared" si="21"/>
        <v>0</v>
      </c>
      <c r="S196" s="3"/>
      <c r="T196" s="94">
        <f t="shared" si="23"/>
        <v>0</v>
      </c>
      <c r="U196" s="93">
        <f t="shared" si="24"/>
        <v>0</v>
      </c>
      <c r="V196" s="5" t="str">
        <f>IF(COUNTBLANK(G196:H196)+COUNTBLANK(J196:K196)+COUNTBLANK(M196:M196)+COUNTBLANK(P196:Q196)+COUNTBLANK(S196:S196)=8,"",
IF(G196&lt;Limity!$C$5," Data gotowości zbyt wczesna lub nie uzupełniona.","")&amp;
IF(G196&gt;Limity!$D$5," Data gotowości zbyt późna lub wypełnona nieprawidłowo.","")&amp;
IF(OR(ROUND(K196,2)&lt;=0,ROUND(Q196,2)&lt;=0,ROUND(M196,2)&lt;=0,ROUND(S196,2)&lt;=0,ROUND(H196,2)&lt;=0)," Co najmniej jedna wartość nie jest większa od zera.","")&amp;
IF(K196&gt;Limity!$D$6," Abonament za Usługę TD w Wariancie A ponad limit.","")&amp;
IF(Q196&gt;Limity!$D$7," Abonament za Usługę TD w Wariancie B ponad limit.","")&amp;
IF(Q196-K196&gt;Limity!$D$8," Różnica wartości abonamentów za Usługę TD wariantów A i B ponad limit.","")&amp;
IF(M196&gt;Limity!$D$9," Abonament za zwiększenie przepustowości w Wariancie A ponad limit.","")&amp;
IF(S196&gt;Limity!$D$10," Abonament za zwiększenie przepustowości w Wariancie B ponad limit.","")&amp;
IF(J196=""," Nie wskazano PWR. ",IF(ISERROR(VLOOKUP(J196,'Listy punktów styku'!$B$11:$B$41,1,FALSE))," Nie wskazano PWR z listy.",""))&amp;
IF(P196=""," Nie wskazano FPS. ",IF(ISERROR(VLOOKUP(P196,'Listy punktów styku'!$B$44:$B$61,1,FALSE))," Nie wskazano FPS z listy.","")))</f>
        <v/>
      </c>
    </row>
    <row r="197" spans="1:22" s="8" customFormat="1" x14ac:dyDescent="0.3">
      <c r="A197" s="112">
        <v>183</v>
      </c>
      <c r="B197" s="113">
        <v>8356807</v>
      </c>
      <c r="C197" s="114">
        <v>5873</v>
      </c>
      <c r="D197" s="116" t="s">
        <v>233</v>
      </c>
      <c r="E197" s="116" t="s">
        <v>109</v>
      </c>
      <c r="F197" s="116">
        <v>50</v>
      </c>
      <c r="G197" s="24"/>
      <c r="H197" s="3"/>
      <c r="I197" s="93">
        <f t="shared" si="22"/>
        <v>0</v>
      </c>
      <c r="J197" s="2"/>
      <c r="K197" s="3"/>
      <c r="L197" s="94">
        <f t="shared" si="18"/>
        <v>0</v>
      </c>
      <c r="M197" s="4"/>
      <c r="N197" s="94">
        <f t="shared" si="19"/>
        <v>0</v>
      </c>
      <c r="O197" s="94">
        <f t="shared" si="20"/>
        <v>0</v>
      </c>
      <c r="P197" s="2"/>
      <c r="Q197" s="3"/>
      <c r="R197" s="94">
        <f t="shared" si="21"/>
        <v>0</v>
      </c>
      <c r="S197" s="3"/>
      <c r="T197" s="94">
        <f t="shared" si="23"/>
        <v>0</v>
      </c>
      <c r="U197" s="93">
        <f t="shared" si="24"/>
        <v>0</v>
      </c>
      <c r="V197" s="5" t="str">
        <f>IF(COUNTBLANK(G197:H197)+COUNTBLANK(J197:K197)+COUNTBLANK(M197:M197)+COUNTBLANK(P197:Q197)+COUNTBLANK(S197:S197)=8,"",
IF(G197&lt;Limity!$C$5," Data gotowości zbyt wczesna lub nie uzupełniona.","")&amp;
IF(G197&gt;Limity!$D$5," Data gotowości zbyt późna lub wypełnona nieprawidłowo.","")&amp;
IF(OR(ROUND(K197,2)&lt;=0,ROUND(Q197,2)&lt;=0,ROUND(M197,2)&lt;=0,ROUND(S197,2)&lt;=0,ROUND(H197,2)&lt;=0)," Co najmniej jedna wartość nie jest większa od zera.","")&amp;
IF(K197&gt;Limity!$D$6," Abonament za Usługę TD w Wariancie A ponad limit.","")&amp;
IF(Q197&gt;Limity!$D$7," Abonament za Usługę TD w Wariancie B ponad limit.","")&amp;
IF(Q197-K197&gt;Limity!$D$8," Różnica wartości abonamentów za Usługę TD wariantów A i B ponad limit.","")&amp;
IF(M197&gt;Limity!$D$9," Abonament za zwiększenie przepustowości w Wariancie A ponad limit.","")&amp;
IF(S197&gt;Limity!$D$10," Abonament za zwiększenie przepustowości w Wariancie B ponad limit.","")&amp;
IF(J197=""," Nie wskazano PWR. ",IF(ISERROR(VLOOKUP(J197,'Listy punktów styku'!$B$11:$B$41,1,FALSE))," Nie wskazano PWR z listy.",""))&amp;
IF(P197=""," Nie wskazano FPS. ",IF(ISERROR(VLOOKUP(P197,'Listy punktów styku'!$B$44:$B$61,1,FALSE))," Nie wskazano FPS z listy.","")))</f>
        <v/>
      </c>
    </row>
    <row r="198" spans="1:22" s="8" customFormat="1" x14ac:dyDescent="0.3">
      <c r="A198" s="112">
        <v>184</v>
      </c>
      <c r="B198" s="113">
        <v>2826701</v>
      </c>
      <c r="C198" s="114">
        <v>126512</v>
      </c>
      <c r="D198" s="116" t="s">
        <v>148</v>
      </c>
      <c r="E198" s="116" t="s">
        <v>1700</v>
      </c>
      <c r="F198" s="116">
        <v>29</v>
      </c>
      <c r="G198" s="24"/>
      <c r="H198" s="3"/>
      <c r="I198" s="93">
        <f t="shared" si="22"/>
        <v>0</v>
      </c>
      <c r="J198" s="2"/>
      <c r="K198" s="3"/>
      <c r="L198" s="94">
        <f t="shared" si="18"/>
        <v>0</v>
      </c>
      <c r="M198" s="4"/>
      <c r="N198" s="94">
        <f t="shared" si="19"/>
        <v>0</v>
      </c>
      <c r="O198" s="94">
        <f t="shared" si="20"/>
        <v>0</v>
      </c>
      <c r="P198" s="2"/>
      <c r="Q198" s="3"/>
      <c r="R198" s="94">
        <f t="shared" si="21"/>
        <v>0</v>
      </c>
      <c r="S198" s="3"/>
      <c r="T198" s="94">
        <f t="shared" si="23"/>
        <v>0</v>
      </c>
      <c r="U198" s="93">
        <f t="shared" si="24"/>
        <v>0</v>
      </c>
      <c r="V198" s="5" t="str">
        <f>IF(COUNTBLANK(G198:H198)+COUNTBLANK(J198:K198)+COUNTBLANK(M198:M198)+COUNTBLANK(P198:Q198)+COUNTBLANK(S198:S198)=8,"",
IF(G198&lt;Limity!$C$5," Data gotowości zbyt wczesna lub nie uzupełniona.","")&amp;
IF(G198&gt;Limity!$D$5," Data gotowości zbyt późna lub wypełnona nieprawidłowo.","")&amp;
IF(OR(ROUND(K198,2)&lt;=0,ROUND(Q198,2)&lt;=0,ROUND(M198,2)&lt;=0,ROUND(S198,2)&lt;=0,ROUND(H198,2)&lt;=0)," Co najmniej jedna wartość nie jest większa od zera.","")&amp;
IF(K198&gt;Limity!$D$6," Abonament za Usługę TD w Wariancie A ponad limit.","")&amp;
IF(Q198&gt;Limity!$D$7," Abonament za Usługę TD w Wariancie B ponad limit.","")&amp;
IF(Q198-K198&gt;Limity!$D$8," Różnica wartości abonamentów za Usługę TD wariantów A i B ponad limit.","")&amp;
IF(M198&gt;Limity!$D$9," Abonament za zwiększenie przepustowości w Wariancie A ponad limit.","")&amp;
IF(S198&gt;Limity!$D$10," Abonament za zwiększenie przepustowości w Wariancie B ponad limit.","")&amp;
IF(J198=""," Nie wskazano PWR. ",IF(ISERROR(VLOOKUP(J198,'Listy punktów styku'!$B$11:$B$41,1,FALSE))," Nie wskazano PWR z listy.",""))&amp;
IF(P198=""," Nie wskazano FPS. ",IF(ISERROR(VLOOKUP(P198,'Listy punktów styku'!$B$44:$B$61,1,FALSE))," Nie wskazano FPS z listy.","")))</f>
        <v/>
      </c>
    </row>
    <row r="199" spans="1:22" s="8" customFormat="1" x14ac:dyDescent="0.3">
      <c r="A199" s="112">
        <v>185</v>
      </c>
      <c r="B199" s="113">
        <v>1675722</v>
      </c>
      <c r="C199" s="114">
        <v>120461</v>
      </c>
      <c r="D199" s="116" t="s">
        <v>148</v>
      </c>
      <c r="E199" s="116" t="s">
        <v>2153</v>
      </c>
      <c r="F199" s="116">
        <v>72</v>
      </c>
      <c r="G199" s="24"/>
      <c r="H199" s="3"/>
      <c r="I199" s="93">
        <f t="shared" si="22"/>
        <v>0</v>
      </c>
      <c r="J199" s="2"/>
      <c r="K199" s="3"/>
      <c r="L199" s="94">
        <f t="shared" si="18"/>
        <v>0</v>
      </c>
      <c r="M199" s="4"/>
      <c r="N199" s="94">
        <f t="shared" si="19"/>
        <v>0</v>
      </c>
      <c r="O199" s="94">
        <f t="shared" si="20"/>
        <v>0</v>
      </c>
      <c r="P199" s="2"/>
      <c r="Q199" s="3"/>
      <c r="R199" s="94">
        <f t="shared" si="21"/>
        <v>0</v>
      </c>
      <c r="S199" s="3"/>
      <c r="T199" s="94">
        <f t="shared" si="23"/>
        <v>0</v>
      </c>
      <c r="U199" s="93">
        <f t="shared" si="24"/>
        <v>0</v>
      </c>
      <c r="V199" s="5" t="str">
        <f>IF(COUNTBLANK(G199:H199)+COUNTBLANK(J199:K199)+COUNTBLANK(M199:M199)+COUNTBLANK(P199:Q199)+COUNTBLANK(S199:S199)=8,"",
IF(G199&lt;Limity!$C$5," Data gotowości zbyt wczesna lub nie uzupełniona.","")&amp;
IF(G199&gt;Limity!$D$5," Data gotowości zbyt późna lub wypełnona nieprawidłowo.","")&amp;
IF(OR(ROUND(K199,2)&lt;=0,ROUND(Q199,2)&lt;=0,ROUND(M199,2)&lt;=0,ROUND(S199,2)&lt;=0,ROUND(H199,2)&lt;=0)," Co najmniej jedna wartość nie jest większa od zera.","")&amp;
IF(K199&gt;Limity!$D$6," Abonament za Usługę TD w Wariancie A ponad limit.","")&amp;
IF(Q199&gt;Limity!$D$7," Abonament za Usługę TD w Wariancie B ponad limit.","")&amp;
IF(Q199-K199&gt;Limity!$D$8," Różnica wartości abonamentów za Usługę TD wariantów A i B ponad limit.","")&amp;
IF(M199&gt;Limity!$D$9," Abonament za zwiększenie przepustowości w Wariancie A ponad limit.","")&amp;
IF(S199&gt;Limity!$D$10," Abonament za zwiększenie przepustowości w Wariancie B ponad limit.","")&amp;
IF(J199=""," Nie wskazano PWR. ",IF(ISERROR(VLOOKUP(J199,'Listy punktów styku'!$B$11:$B$41,1,FALSE))," Nie wskazano PWR z listy.",""))&amp;
IF(P199=""," Nie wskazano FPS. ",IF(ISERROR(VLOOKUP(P199,'Listy punktów styku'!$B$44:$B$61,1,FALSE))," Nie wskazano FPS z listy.","")))</f>
        <v/>
      </c>
    </row>
    <row r="200" spans="1:22" s="8" customFormat="1" x14ac:dyDescent="0.3">
      <c r="A200" s="112">
        <v>186</v>
      </c>
      <c r="B200" s="113">
        <v>2862595</v>
      </c>
      <c r="C200" s="114">
        <v>81709</v>
      </c>
      <c r="D200" s="116" t="s">
        <v>148</v>
      </c>
      <c r="E200" s="116" t="s">
        <v>1701</v>
      </c>
      <c r="F200" s="116" t="s">
        <v>1702</v>
      </c>
      <c r="G200" s="24"/>
      <c r="H200" s="3"/>
      <c r="I200" s="93">
        <f t="shared" si="22"/>
        <v>0</v>
      </c>
      <c r="J200" s="2"/>
      <c r="K200" s="3"/>
      <c r="L200" s="94">
        <f t="shared" si="18"/>
        <v>0</v>
      </c>
      <c r="M200" s="4"/>
      <c r="N200" s="94">
        <f t="shared" si="19"/>
        <v>0</v>
      </c>
      <c r="O200" s="94">
        <f t="shared" si="20"/>
        <v>0</v>
      </c>
      <c r="P200" s="2"/>
      <c r="Q200" s="3"/>
      <c r="R200" s="94">
        <f t="shared" si="21"/>
        <v>0</v>
      </c>
      <c r="S200" s="3"/>
      <c r="T200" s="94">
        <f t="shared" si="23"/>
        <v>0</v>
      </c>
      <c r="U200" s="93">
        <f t="shared" si="24"/>
        <v>0</v>
      </c>
      <c r="V200" s="5" t="str">
        <f>IF(COUNTBLANK(G200:H200)+COUNTBLANK(J200:K200)+COUNTBLANK(M200:M200)+COUNTBLANK(P200:Q200)+COUNTBLANK(S200:S200)=8,"",
IF(G200&lt;Limity!$C$5," Data gotowości zbyt wczesna lub nie uzupełniona.","")&amp;
IF(G200&gt;Limity!$D$5," Data gotowości zbyt późna lub wypełnona nieprawidłowo.","")&amp;
IF(OR(ROUND(K200,2)&lt;=0,ROUND(Q200,2)&lt;=0,ROUND(M200,2)&lt;=0,ROUND(S200,2)&lt;=0,ROUND(H200,2)&lt;=0)," Co najmniej jedna wartość nie jest większa od zera.","")&amp;
IF(K200&gt;Limity!$D$6," Abonament za Usługę TD w Wariancie A ponad limit.","")&amp;
IF(Q200&gt;Limity!$D$7," Abonament za Usługę TD w Wariancie B ponad limit.","")&amp;
IF(Q200-K200&gt;Limity!$D$8," Różnica wartości abonamentów za Usługę TD wariantów A i B ponad limit.","")&amp;
IF(M200&gt;Limity!$D$9," Abonament za zwiększenie przepustowości w Wariancie A ponad limit.","")&amp;
IF(S200&gt;Limity!$D$10," Abonament za zwiększenie przepustowości w Wariancie B ponad limit.","")&amp;
IF(J200=""," Nie wskazano PWR. ",IF(ISERROR(VLOOKUP(J200,'Listy punktów styku'!$B$11:$B$41,1,FALSE))," Nie wskazano PWR z listy.",""))&amp;
IF(P200=""," Nie wskazano FPS. ",IF(ISERROR(VLOOKUP(P200,'Listy punktów styku'!$B$44:$B$61,1,FALSE))," Nie wskazano FPS z listy.","")))</f>
        <v/>
      </c>
    </row>
    <row r="201" spans="1:22" s="8" customFormat="1" x14ac:dyDescent="0.3">
      <c r="A201" s="112">
        <v>187</v>
      </c>
      <c r="B201" s="113">
        <v>91698039</v>
      </c>
      <c r="C201" s="114">
        <v>277173</v>
      </c>
      <c r="D201" s="116" t="s">
        <v>148</v>
      </c>
      <c r="E201" s="116" t="s">
        <v>2388</v>
      </c>
      <c r="F201" s="116">
        <v>29</v>
      </c>
      <c r="G201" s="24"/>
      <c r="H201" s="3"/>
      <c r="I201" s="93">
        <f t="shared" si="22"/>
        <v>0</v>
      </c>
      <c r="J201" s="2"/>
      <c r="K201" s="3"/>
      <c r="L201" s="94">
        <f t="shared" si="18"/>
        <v>0</v>
      </c>
      <c r="M201" s="4"/>
      <c r="N201" s="94">
        <f t="shared" si="19"/>
        <v>0</v>
      </c>
      <c r="O201" s="94">
        <f t="shared" si="20"/>
        <v>0</v>
      </c>
      <c r="P201" s="2"/>
      <c r="Q201" s="3"/>
      <c r="R201" s="94">
        <f t="shared" si="21"/>
        <v>0</v>
      </c>
      <c r="S201" s="3"/>
      <c r="T201" s="94">
        <f t="shared" si="23"/>
        <v>0</v>
      </c>
      <c r="U201" s="93">
        <f t="shared" si="24"/>
        <v>0</v>
      </c>
      <c r="V201" s="5" t="str">
        <f>IF(COUNTBLANK(G201:H201)+COUNTBLANK(J201:K201)+COUNTBLANK(M201:M201)+COUNTBLANK(P201:Q201)+COUNTBLANK(S201:S201)=8,"",
IF(G201&lt;Limity!$C$5," Data gotowości zbyt wczesna lub nie uzupełniona.","")&amp;
IF(G201&gt;Limity!$D$5," Data gotowości zbyt późna lub wypełnona nieprawidłowo.","")&amp;
IF(OR(ROUND(K201,2)&lt;=0,ROUND(Q201,2)&lt;=0,ROUND(M201,2)&lt;=0,ROUND(S201,2)&lt;=0,ROUND(H201,2)&lt;=0)," Co najmniej jedna wartość nie jest większa od zera.","")&amp;
IF(K201&gt;Limity!$D$6," Abonament za Usługę TD w Wariancie A ponad limit.","")&amp;
IF(Q201&gt;Limity!$D$7," Abonament za Usługę TD w Wariancie B ponad limit.","")&amp;
IF(Q201-K201&gt;Limity!$D$8," Różnica wartości abonamentów za Usługę TD wariantów A i B ponad limit.","")&amp;
IF(M201&gt;Limity!$D$9," Abonament za zwiększenie przepustowości w Wariancie A ponad limit.","")&amp;
IF(S201&gt;Limity!$D$10," Abonament za zwiększenie przepustowości w Wariancie B ponad limit.","")&amp;
IF(J201=""," Nie wskazano PWR. ",IF(ISERROR(VLOOKUP(J201,'Listy punktów styku'!$B$11:$B$41,1,FALSE))," Nie wskazano PWR z listy.",""))&amp;
IF(P201=""," Nie wskazano FPS. ",IF(ISERROR(VLOOKUP(P201,'Listy punktów styku'!$B$44:$B$61,1,FALSE))," Nie wskazano FPS z listy.","")))</f>
        <v/>
      </c>
    </row>
    <row r="202" spans="1:22" s="8" customFormat="1" x14ac:dyDescent="0.3">
      <c r="A202" s="112">
        <v>188</v>
      </c>
      <c r="B202" s="113">
        <v>657614173</v>
      </c>
      <c r="C202" s="114">
        <v>66195</v>
      </c>
      <c r="D202" s="116" t="s">
        <v>770</v>
      </c>
      <c r="E202" s="116"/>
      <c r="F202" s="116">
        <v>29</v>
      </c>
      <c r="G202" s="24"/>
      <c r="H202" s="3"/>
      <c r="I202" s="93">
        <f t="shared" si="22"/>
        <v>0</v>
      </c>
      <c r="J202" s="2"/>
      <c r="K202" s="3"/>
      <c r="L202" s="94">
        <f t="shared" si="18"/>
        <v>0</v>
      </c>
      <c r="M202" s="4"/>
      <c r="N202" s="94">
        <f t="shared" si="19"/>
        <v>0</v>
      </c>
      <c r="O202" s="94">
        <f t="shared" si="20"/>
        <v>0</v>
      </c>
      <c r="P202" s="2"/>
      <c r="Q202" s="3"/>
      <c r="R202" s="94">
        <f t="shared" si="21"/>
        <v>0</v>
      </c>
      <c r="S202" s="3"/>
      <c r="T202" s="94">
        <f t="shared" si="23"/>
        <v>0</v>
      </c>
      <c r="U202" s="93">
        <f t="shared" si="24"/>
        <v>0</v>
      </c>
      <c r="V202" s="5" t="str">
        <f>IF(COUNTBLANK(G202:H202)+COUNTBLANK(J202:K202)+COUNTBLANK(M202:M202)+COUNTBLANK(P202:Q202)+COUNTBLANK(S202:S202)=8,"",
IF(G202&lt;Limity!$C$5," Data gotowości zbyt wczesna lub nie uzupełniona.","")&amp;
IF(G202&gt;Limity!$D$5," Data gotowości zbyt późna lub wypełnona nieprawidłowo.","")&amp;
IF(OR(ROUND(K202,2)&lt;=0,ROUND(Q202,2)&lt;=0,ROUND(M202,2)&lt;=0,ROUND(S202,2)&lt;=0,ROUND(H202,2)&lt;=0)," Co najmniej jedna wartość nie jest większa od zera.","")&amp;
IF(K202&gt;Limity!$D$6," Abonament za Usługę TD w Wariancie A ponad limit.","")&amp;
IF(Q202&gt;Limity!$D$7," Abonament za Usługę TD w Wariancie B ponad limit.","")&amp;
IF(Q202-K202&gt;Limity!$D$8," Różnica wartości abonamentów za Usługę TD wariantów A i B ponad limit.","")&amp;
IF(M202&gt;Limity!$D$9," Abonament za zwiększenie przepustowości w Wariancie A ponad limit.","")&amp;
IF(S202&gt;Limity!$D$10," Abonament za zwiększenie przepustowości w Wariancie B ponad limit.","")&amp;
IF(J202=""," Nie wskazano PWR. ",IF(ISERROR(VLOOKUP(J202,'Listy punktów styku'!$B$11:$B$41,1,FALSE))," Nie wskazano PWR z listy.",""))&amp;
IF(P202=""," Nie wskazano FPS. ",IF(ISERROR(VLOOKUP(P202,'Listy punktów styku'!$B$44:$B$61,1,FALSE))," Nie wskazano FPS z listy.","")))</f>
        <v/>
      </c>
    </row>
    <row r="203" spans="1:22" s="8" customFormat="1" x14ac:dyDescent="0.3">
      <c r="A203" s="112">
        <v>189</v>
      </c>
      <c r="B203" s="113">
        <v>2394257</v>
      </c>
      <c r="C203" s="114">
        <v>128518</v>
      </c>
      <c r="D203" s="116" t="s">
        <v>239</v>
      </c>
      <c r="E203" s="116" t="s">
        <v>100</v>
      </c>
      <c r="F203" s="116">
        <v>58</v>
      </c>
      <c r="G203" s="24"/>
      <c r="H203" s="3"/>
      <c r="I203" s="93">
        <f t="shared" si="22"/>
        <v>0</v>
      </c>
      <c r="J203" s="2"/>
      <c r="K203" s="3"/>
      <c r="L203" s="94">
        <f t="shared" si="18"/>
        <v>0</v>
      </c>
      <c r="M203" s="4"/>
      <c r="N203" s="94">
        <f t="shared" si="19"/>
        <v>0</v>
      </c>
      <c r="O203" s="94">
        <f t="shared" si="20"/>
        <v>0</v>
      </c>
      <c r="P203" s="2"/>
      <c r="Q203" s="3"/>
      <c r="R203" s="94">
        <f t="shared" si="21"/>
        <v>0</v>
      </c>
      <c r="S203" s="3"/>
      <c r="T203" s="94">
        <f t="shared" si="23"/>
        <v>0</v>
      </c>
      <c r="U203" s="93">
        <f t="shared" si="24"/>
        <v>0</v>
      </c>
      <c r="V203" s="5" t="str">
        <f>IF(COUNTBLANK(G203:H203)+COUNTBLANK(J203:K203)+COUNTBLANK(M203:M203)+COUNTBLANK(P203:Q203)+COUNTBLANK(S203:S203)=8,"",
IF(G203&lt;Limity!$C$5," Data gotowości zbyt wczesna lub nie uzupełniona.","")&amp;
IF(G203&gt;Limity!$D$5," Data gotowości zbyt późna lub wypełnona nieprawidłowo.","")&amp;
IF(OR(ROUND(K203,2)&lt;=0,ROUND(Q203,2)&lt;=0,ROUND(M203,2)&lt;=0,ROUND(S203,2)&lt;=0,ROUND(H203,2)&lt;=0)," Co najmniej jedna wartość nie jest większa od zera.","")&amp;
IF(K203&gt;Limity!$D$6," Abonament za Usługę TD w Wariancie A ponad limit.","")&amp;
IF(Q203&gt;Limity!$D$7," Abonament za Usługę TD w Wariancie B ponad limit.","")&amp;
IF(Q203-K203&gt;Limity!$D$8," Różnica wartości abonamentów za Usługę TD wariantów A i B ponad limit.","")&amp;
IF(M203&gt;Limity!$D$9," Abonament za zwiększenie przepustowości w Wariancie A ponad limit.","")&amp;
IF(S203&gt;Limity!$D$10," Abonament za zwiększenie przepustowości w Wariancie B ponad limit.","")&amp;
IF(J203=""," Nie wskazano PWR. ",IF(ISERROR(VLOOKUP(J203,'Listy punktów styku'!$B$11:$B$41,1,FALSE))," Nie wskazano PWR z listy.",""))&amp;
IF(P203=""," Nie wskazano FPS. ",IF(ISERROR(VLOOKUP(P203,'Listy punktów styku'!$B$44:$B$61,1,FALSE))," Nie wskazano FPS z listy.","")))</f>
        <v/>
      </c>
    </row>
    <row r="204" spans="1:22" s="8" customFormat="1" x14ac:dyDescent="0.3">
      <c r="A204" s="112">
        <v>190</v>
      </c>
      <c r="B204" s="113">
        <v>15754232</v>
      </c>
      <c r="C204" s="114">
        <v>128518</v>
      </c>
      <c r="D204" s="116" t="s">
        <v>773</v>
      </c>
      <c r="E204" s="116"/>
      <c r="F204" s="116">
        <v>50</v>
      </c>
      <c r="G204" s="24"/>
      <c r="H204" s="3"/>
      <c r="I204" s="93">
        <f t="shared" si="22"/>
        <v>0</v>
      </c>
      <c r="J204" s="2"/>
      <c r="K204" s="3"/>
      <c r="L204" s="94">
        <f t="shared" si="18"/>
        <v>0</v>
      </c>
      <c r="M204" s="4"/>
      <c r="N204" s="94">
        <f t="shared" si="19"/>
        <v>0</v>
      </c>
      <c r="O204" s="94">
        <f t="shared" si="20"/>
        <v>0</v>
      </c>
      <c r="P204" s="2"/>
      <c r="Q204" s="3"/>
      <c r="R204" s="94">
        <f t="shared" si="21"/>
        <v>0</v>
      </c>
      <c r="S204" s="3"/>
      <c r="T204" s="94">
        <f t="shared" si="23"/>
        <v>0</v>
      </c>
      <c r="U204" s="93">
        <f t="shared" si="24"/>
        <v>0</v>
      </c>
      <c r="V204" s="5" t="str">
        <f>IF(COUNTBLANK(G204:H204)+COUNTBLANK(J204:K204)+COUNTBLANK(M204:M204)+COUNTBLANK(P204:Q204)+COUNTBLANK(S204:S204)=8,"",
IF(G204&lt;Limity!$C$5," Data gotowości zbyt wczesna lub nie uzupełniona.","")&amp;
IF(G204&gt;Limity!$D$5," Data gotowości zbyt późna lub wypełnona nieprawidłowo.","")&amp;
IF(OR(ROUND(K204,2)&lt;=0,ROUND(Q204,2)&lt;=0,ROUND(M204,2)&lt;=0,ROUND(S204,2)&lt;=0,ROUND(H204,2)&lt;=0)," Co najmniej jedna wartość nie jest większa od zera.","")&amp;
IF(K204&gt;Limity!$D$6," Abonament za Usługę TD w Wariancie A ponad limit.","")&amp;
IF(Q204&gt;Limity!$D$7," Abonament za Usługę TD w Wariancie B ponad limit.","")&amp;
IF(Q204-K204&gt;Limity!$D$8," Różnica wartości abonamentów za Usługę TD wariantów A i B ponad limit.","")&amp;
IF(M204&gt;Limity!$D$9," Abonament za zwiększenie przepustowości w Wariancie A ponad limit.","")&amp;
IF(S204&gt;Limity!$D$10," Abonament za zwiększenie przepustowości w Wariancie B ponad limit.","")&amp;
IF(J204=""," Nie wskazano PWR. ",IF(ISERROR(VLOOKUP(J204,'Listy punktów styku'!$B$11:$B$41,1,FALSE))," Nie wskazano PWR z listy.",""))&amp;
IF(P204=""," Nie wskazano FPS. ",IF(ISERROR(VLOOKUP(P204,'Listy punktów styku'!$B$44:$B$61,1,FALSE))," Nie wskazano FPS z listy.","")))</f>
        <v/>
      </c>
    </row>
    <row r="205" spans="1:22" s="8" customFormat="1" x14ac:dyDescent="0.3">
      <c r="A205" s="112">
        <v>191</v>
      </c>
      <c r="B205" s="113">
        <v>2397052</v>
      </c>
      <c r="C205" s="114">
        <v>86451</v>
      </c>
      <c r="D205" s="116" t="s">
        <v>243</v>
      </c>
      <c r="E205" s="116" t="s">
        <v>100</v>
      </c>
      <c r="F205" s="116">
        <v>9</v>
      </c>
      <c r="G205" s="24"/>
      <c r="H205" s="3"/>
      <c r="I205" s="93">
        <f t="shared" si="22"/>
        <v>0</v>
      </c>
      <c r="J205" s="2"/>
      <c r="K205" s="3"/>
      <c r="L205" s="94">
        <f t="shared" ref="L205:L267" si="25">ROUND(K205*(1+$C$10),2)</f>
        <v>0</v>
      </c>
      <c r="M205" s="4"/>
      <c r="N205" s="94">
        <f t="shared" ref="N205:N267" si="26">ROUND(M205*(1+$C$10),2)</f>
        <v>0</v>
      </c>
      <c r="O205" s="94">
        <f t="shared" ref="O205:O267" si="27">60*ROUND(K205*(1+$C$10),2)</f>
        <v>0</v>
      </c>
      <c r="P205" s="2"/>
      <c r="Q205" s="3"/>
      <c r="R205" s="94">
        <f t="shared" ref="R205:R267" si="28">ROUND(Q205*(1+$C$10),2)</f>
        <v>0</v>
      </c>
      <c r="S205" s="3"/>
      <c r="T205" s="94">
        <f t="shared" si="23"/>
        <v>0</v>
      </c>
      <c r="U205" s="93">
        <f t="shared" si="24"/>
        <v>0</v>
      </c>
      <c r="V205" s="5" t="str">
        <f>IF(COUNTBLANK(G205:H205)+COUNTBLANK(J205:K205)+COUNTBLANK(M205:M205)+COUNTBLANK(P205:Q205)+COUNTBLANK(S205:S205)=8,"",
IF(G205&lt;Limity!$C$5," Data gotowości zbyt wczesna lub nie uzupełniona.","")&amp;
IF(G205&gt;Limity!$D$5," Data gotowości zbyt późna lub wypełnona nieprawidłowo.","")&amp;
IF(OR(ROUND(K205,2)&lt;=0,ROUND(Q205,2)&lt;=0,ROUND(M205,2)&lt;=0,ROUND(S205,2)&lt;=0,ROUND(H205,2)&lt;=0)," Co najmniej jedna wartość nie jest większa od zera.","")&amp;
IF(K205&gt;Limity!$D$6," Abonament za Usługę TD w Wariancie A ponad limit.","")&amp;
IF(Q205&gt;Limity!$D$7," Abonament za Usługę TD w Wariancie B ponad limit.","")&amp;
IF(Q205-K205&gt;Limity!$D$8," Różnica wartości abonamentów za Usługę TD wariantów A i B ponad limit.","")&amp;
IF(M205&gt;Limity!$D$9," Abonament za zwiększenie przepustowości w Wariancie A ponad limit.","")&amp;
IF(S205&gt;Limity!$D$10," Abonament za zwiększenie przepustowości w Wariancie B ponad limit.","")&amp;
IF(J205=""," Nie wskazano PWR. ",IF(ISERROR(VLOOKUP(J205,'Listy punktów styku'!$B$11:$B$41,1,FALSE))," Nie wskazano PWR z listy.",""))&amp;
IF(P205=""," Nie wskazano FPS. ",IF(ISERROR(VLOOKUP(P205,'Listy punktów styku'!$B$44:$B$61,1,FALSE))," Nie wskazano FPS z listy.","")))</f>
        <v/>
      </c>
    </row>
    <row r="206" spans="1:22" s="8" customFormat="1" x14ac:dyDescent="0.3">
      <c r="A206" s="112">
        <v>192</v>
      </c>
      <c r="B206" s="113">
        <v>2397409</v>
      </c>
      <c r="C206" s="114">
        <v>86449</v>
      </c>
      <c r="D206" s="116" t="s">
        <v>245</v>
      </c>
      <c r="E206" s="116" t="s">
        <v>100</v>
      </c>
      <c r="F206" s="116">
        <v>46</v>
      </c>
      <c r="G206" s="24"/>
      <c r="H206" s="3"/>
      <c r="I206" s="93">
        <f t="shared" ref="I206:I268" si="29">ROUND(H206*(1+$C$10),2)</f>
        <v>0</v>
      </c>
      <c r="J206" s="2"/>
      <c r="K206" s="3"/>
      <c r="L206" s="94">
        <f t="shared" si="25"/>
        <v>0</v>
      </c>
      <c r="M206" s="4"/>
      <c r="N206" s="94">
        <f t="shared" si="26"/>
        <v>0</v>
      </c>
      <c r="O206" s="94">
        <f t="shared" si="27"/>
        <v>0</v>
      </c>
      <c r="P206" s="2"/>
      <c r="Q206" s="3"/>
      <c r="R206" s="94">
        <f t="shared" si="28"/>
        <v>0</v>
      </c>
      <c r="S206" s="3"/>
      <c r="T206" s="94">
        <f t="shared" ref="T206:T268" si="30">ROUND(S206*(1+$C$10),2)</f>
        <v>0</v>
      </c>
      <c r="U206" s="93">
        <f t="shared" ref="U206:U268" si="31">60*ROUND(Q206*(1+$C$10),2)</f>
        <v>0</v>
      </c>
      <c r="V206" s="5" t="str">
        <f>IF(COUNTBLANK(G206:H206)+COUNTBLANK(J206:K206)+COUNTBLANK(M206:M206)+COUNTBLANK(P206:Q206)+COUNTBLANK(S206:S206)=8,"",
IF(G206&lt;Limity!$C$5," Data gotowości zbyt wczesna lub nie uzupełniona.","")&amp;
IF(G206&gt;Limity!$D$5," Data gotowości zbyt późna lub wypełnona nieprawidłowo.","")&amp;
IF(OR(ROUND(K206,2)&lt;=0,ROUND(Q206,2)&lt;=0,ROUND(M206,2)&lt;=0,ROUND(S206,2)&lt;=0,ROUND(H206,2)&lt;=0)," Co najmniej jedna wartość nie jest większa od zera.","")&amp;
IF(K206&gt;Limity!$D$6," Abonament za Usługę TD w Wariancie A ponad limit.","")&amp;
IF(Q206&gt;Limity!$D$7," Abonament za Usługę TD w Wariancie B ponad limit.","")&amp;
IF(Q206-K206&gt;Limity!$D$8," Różnica wartości abonamentów za Usługę TD wariantów A i B ponad limit.","")&amp;
IF(M206&gt;Limity!$D$9," Abonament za zwiększenie przepustowości w Wariancie A ponad limit.","")&amp;
IF(S206&gt;Limity!$D$10," Abonament za zwiększenie przepustowości w Wariancie B ponad limit.","")&amp;
IF(J206=""," Nie wskazano PWR. ",IF(ISERROR(VLOOKUP(J206,'Listy punktów styku'!$B$11:$B$41,1,FALSE))," Nie wskazano PWR z listy.",""))&amp;
IF(P206=""," Nie wskazano FPS. ",IF(ISERROR(VLOOKUP(P206,'Listy punktów styku'!$B$44:$B$61,1,FALSE))," Nie wskazano FPS z listy.","")))</f>
        <v/>
      </c>
    </row>
    <row r="207" spans="1:22" s="8" customFormat="1" x14ac:dyDescent="0.3">
      <c r="A207" s="112">
        <v>193</v>
      </c>
      <c r="B207" s="113">
        <v>2396076</v>
      </c>
      <c r="C207" s="114">
        <v>86275</v>
      </c>
      <c r="D207" s="116" t="s">
        <v>240</v>
      </c>
      <c r="E207" s="116" t="s">
        <v>100</v>
      </c>
      <c r="F207" s="116">
        <v>107</v>
      </c>
      <c r="G207" s="24"/>
      <c r="H207" s="3"/>
      <c r="I207" s="93">
        <f t="shared" si="29"/>
        <v>0</v>
      </c>
      <c r="J207" s="2"/>
      <c r="K207" s="3"/>
      <c r="L207" s="94">
        <f t="shared" si="25"/>
        <v>0</v>
      </c>
      <c r="M207" s="4"/>
      <c r="N207" s="94">
        <f t="shared" si="26"/>
        <v>0</v>
      </c>
      <c r="O207" s="94">
        <f t="shared" si="27"/>
        <v>0</v>
      </c>
      <c r="P207" s="2"/>
      <c r="Q207" s="3"/>
      <c r="R207" s="94">
        <f t="shared" si="28"/>
        <v>0</v>
      </c>
      <c r="S207" s="3"/>
      <c r="T207" s="94">
        <f t="shared" si="30"/>
        <v>0</v>
      </c>
      <c r="U207" s="93">
        <f t="shared" si="31"/>
        <v>0</v>
      </c>
      <c r="V207" s="5" t="str">
        <f>IF(COUNTBLANK(G207:H207)+COUNTBLANK(J207:K207)+COUNTBLANK(M207:M207)+COUNTBLANK(P207:Q207)+COUNTBLANK(S207:S207)=8,"",
IF(G207&lt;Limity!$C$5," Data gotowości zbyt wczesna lub nie uzupełniona.","")&amp;
IF(G207&gt;Limity!$D$5," Data gotowości zbyt późna lub wypełnona nieprawidłowo.","")&amp;
IF(OR(ROUND(K207,2)&lt;=0,ROUND(Q207,2)&lt;=0,ROUND(M207,2)&lt;=0,ROUND(S207,2)&lt;=0,ROUND(H207,2)&lt;=0)," Co najmniej jedna wartość nie jest większa od zera.","")&amp;
IF(K207&gt;Limity!$D$6," Abonament za Usługę TD w Wariancie A ponad limit.","")&amp;
IF(Q207&gt;Limity!$D$7," Abonament za Usługę TD w Wariancie B ponad limit.","")&amp;
IF(Q207-K207&gt;Limity!$D$8," Różnica wartości abonamentów za Usługę TD wariantów A i B ponad limit.","")&amp;
IF(M207&gt;Limity!$D$9," Abonament za zwiększenie przepustowości w Wariancie A ponad limit.","")&amp;
IF(S207&gt;Limity!$D$10," Abonament za zwiększenie przepustowości w Wariancie B ponad limit.","")&amp;
IF(J207=""," Nie wskazano PWR. ",IF(ISERROR(VLOOKUP(J207,'Listy punktów styku'!$B$11:$B$41,1,FALSE))," Nie wskazano PWR z listy.",""))&amp;
IF(P207=""," Nie wskazano FPS. ",IF(ISERROR(VLOOKUP(P207,'Listy punktów styku'!$B$44:$B$61,1,FALSE))," Nie wskazano FPS z listy.","")))</f>
        <v/>
      </c>
    </row>
    <row r="208" spans="1:22" s="8" customFormat="1" x14ac:dyDescent="0.3">
      <c r="A208" s="112">
        <v>194</v>
      </c>
      <c r="B208" s="113">
        <v>8429842</v>
      </c>
      <c r="C208" s="114" t="s">
        <v>776</v>
      </c>
      <c r="D208" s="116" t="s">
        <v>152</v>
      </c>
      <c r="E208" s="116" t="s">
        <v>779</v>
      </c>
      <c r="F208" s="116">
        <v>10</v>
      </c>
      <c r="G208" s="24"/>
      <c r="H208" s="3"/>
      <c r="I208" s="93">
        <f t="shared" si="29"/>
        <v>0</v>
      </c>
      <c r="J208" s="2"/>
      <c r="K208" s="3"/>
      <c r="L208" s="94">
        <f t="shared" si="25"/>
        <v>0</v>
      </c>
      <c r="M208" s="4"/>
      <c r="N208" s="94">
        <f t="shared" si="26"/>
        <v>0</v>
      </c>
      <c r="O208" s="94">
        <f t="shared" si="27"/>
        <v>0</v>
      </c>
      <c r="P208" s="2"/>
      <c r="Q208" s="3"/>
      <c r="R208" s="94">
        <f t="shared" si="28"/>
        <v>0</v>
      </c>
      <c r="S208" s="3"/>
      <c r="T208" s="94">
        <f t="shared" si="30"/>
        <v>0</v>
      </c>
      <c r="U208" s="93">
        <f t="shared" si="31"/>
        <v>0</v>
      </c>
      <c r="V208" s="5" t="str">
        <f>IF(COUNTBLANK(G208:H208)+COUNTBLANK(J208:K208)+COUNTBLANK(M208:M208)+COUNTBLANK(P208:Q208)+COUNTBLANK(S208:S208)=8,"",
IF(G208&lt;Limity!$C$5," Data gotowości zbyt wczesna lub nie uzupełniona.","")&amp;
IF(G208&gt;Limity!$D$5," Data gotowości zbyt późna lub wypełnona nieprawidłowo.","")&amp;
IF(OR(ROUND(K208,2)&lt;=0,ROUND(Q208,2)&lt;=0,ROUND(M208,2)&lt;=0,ROUND(S208,2)&lt;=0,ROUND(H208,2)&lt;=0)," Co najmniej jedna wartość nie jest większa od zera.","")&amp;
IF(K208&gt;Limity!$D$6," Abonament za Usługę TD w Wariancie A ponad limit.","")&amp;
IF(Q208&gt;Limity!$D$7," Abonament za Usługę TD w Wariancie B ponad limit.","")&amp;
IF(Q208-K208&gt;Limity!$D$8," Różnica wartości abonamentów za Usługę TD wariantów A i B ponad limit.","")&amp;
IF(M208&gt;Limity!$D$9," Abonament za zwiększenie przepustowości w Wariancie A ponad limit.","")&amp;
IF(S208&gt;Limity!$D$10," Abonament za zwiększenie przepustowości w Wariancie B ponad limit.","")&amp;
IF(J208=""," Nie wskazano PWR. ",IF(ISERROR(VLOOKUP(J208,'Listy punktów styku'!$B$11:$B$41,1,FALSE))," Nie wskazano PWR z listy.",""))&amp;
IF(P208=""," Nie wskazano FPS. ",IF(ISERROR(VLOOKUP(P208,'Listy punktów styku'!$B$44:$B$61,1,FALSE))," Nie wskazano FPS z listy.","")))</f>
        <v/>
      </c>
    </row>
    <row r="209" spans="1:22" s="8" customFormat="1" x14ac:dyDescent="0.3">
      <c r="A209" s="112">
        <v>195</v>
      </c>
      <c r="B209" s="113">
        <v>2399442</v>
      </c>
      <c r="C209" s="114">
        <v>49693</v>
      </c>
      <c r="D209" s="116" t="s">
        <v>247</v>
      </c>
      <c r="E209" s="116" t="s">
        <v>100</v>
      </c>
      <c r="F209" s="116">
        <v>13</v>
      </c>
      <c r="G209" s="24"/>
      <c r="H209" s="3"/>
      <c r="I209" s="93">
        <f t="shared" si="29"/>
        <v>0</v>
      </c>
      <c r="J209" s="2"/>
      <c r="K209" s="3"/>
      <c r="L209" s="94">
        <f t="shared" si="25"/>
        <v>0</v>
      </c>
      <c r="M209" s="4"/>
      <c r="N209" s="94">
        <f t="shared" si="26"/>
        <v>0</v>
      </c>
      <c r="O209" s="94">
        <f t="shared" si="27"/>
        <v>0</v>
      </c>
      <c r="P209" s="2"/>
      <c r="Q209" s="3"/>
      <c r="R209" s="94">
        <f t="shared" si="28"/>
        <v>0</v>
      </c>
      <c r="S209" s="3"/>
      <c r="T209" s="94">
        <f t="shared" si="30"/>
        <v>0</v>
      </c>
      <c r="U209" s="93">
        <f t="shared" si="31"/>
        <v>0</v>
      </c>
      <c r="V209" s="5" t="str">
        <f>IF(COUNTBLANK(G209:H209)+COUNTBLANK(J209:K209)+COUNTBLANK(M209:M209)+COUNTBLANK(P209:Q209)+COUNTBLANK(S209:S209)=8,"",
IF(G209&lt;Limity!$C$5," Data gotowości zbyt wczesna lub nie uzupełniona.","")&amp;
IF(G209&gt;Limity!$D$5," Data gotowości zbyt późna lub wypełnona nieprawidłowo.","")&amp;
IF(OR(ROUND(K209,2)&lt;=0,ROUND(Q209,2)&lt;=0,ROUND(M209,2)&lt;=0,ROUND(S209,2)&lt;=0,ROUND(H209,2)&lt;=0)," Co najmniej jedna wartość nie jest większa od zera.","")&amp;
IF(K209&gt;Limity!$D$6," Abonament za Usługę TD w Wariancie A ponad limit.","")&amp;
IF(Q209&gt;Limity!$D$7," Abonament za Usługę TD w Wariancie B ponad limit.","")&amp;
IF(Q209-K209&gt;Limity!$D$8," Różnica wartości abonamentów za Usługę TD wariantów A i B ponad limit.","")&amp;
IF(M209&gt;Limity!$D$9," Abonament za zwiększenie przepustowości w Wariancie A ponad limit.","")&amp;
IF(S209&gt;Limity!$D$10," Abonament za zwiększenie przepustowości w Wariancie B ponad limit.","")&amp;
IF(J209=""," Nie wskazano PWR. ",IF(ISERROR(VLOOKUP(J209,'Listy punktów styku'!$B$11:$B$41,1,FALSE))," Nie wskazano PWR z listy.",""))&amp;
IF(P209=""," Nie wskazano FPS. ",IF(ISERROR(VLOOKUP(P209,'Listy punktów styku'!$B$44:$B$61,1,FALSE))," Nie wskazano FPS z listy.","")))</f>
        <v/>
      </c>
    </row>
    <row r="210" spans="1:22" s="8" customFormat="1" x14ac:dyDescent="0.3">
      <c r="A210" s="112">
        <v>196</v>
      </c>
      <c r="B210" s="113">
        <v>2400202</v>
      </c>
      <c r="C210" s="114">
        <v>49694</v>
      </c>
      <c r="D210" s="116" t="s">
        <v>249</v>
      </c>
      <c r="E210" s="116" t="s">
        <v>100</v>
      </c>
      <c r="F210" s="116">
        <v>59</v>
      </c>
      <c r="G210" s="24"/>
      <c r="H210" s="3"/>
      <c r="I210" s="93">
        <f t="shared" si="29"/>
        <v>0</v>
      </c>
      <c r="J210" s="2"/>
      <c r="K210" s="3"/>
      <c r="L210" s="94">
        <f t="shared" si="25"/>
        <v>0</v>
      </c>
      <c r="M210" s="4"/>
      <c r="N210" s="94">
        <f t="shared" si="26"/>
        <v>0</v>
      </c>
      <c r="O210" s="94">
        <f t="shared" si="27"/>
        <v>0</v>
      </c>
      <c r="P210" s="2"/>
      <c r="Q210" s="3"/>
      <c r="R210" s="94">
        <f t="shared" si="28"/>
        <v>0</v>
      </c>
      <c r="S210" s="3"/>
      <c r="T210" s="94">
        <f t="shared" si="30"/>
        <v>0</v>
      </c>
      <c r="U210" s="93">
        <f t="shared" si="31"/>
        <v>0</v>
      </c>
      <c r="V210" s="5" t="str">
        <f>IF(COUNTBLANK(G210:H210)+COUNTBLANK(J210:K210)+COUNTBLANK(M210:M210)+COUNTBLANK(P210:Q210)+COUNTBLANK(S210:S210)=8,"",
IF(G210&lt;Limity!$C$5," Data gotowości zbyt wczesna lub nie uzupełniona.","")&amp;
IF(G210&gt;Limity!$D$5," Data gotowości zbyt późna lub wypełnona nieprawidłowo.","")&amp;
IF(OR(ROUND(K210,2)&lt;=0,ROUND(Q210,2)&lt;=0,ROUND(M210,2)&lt;=0,ROUND(S210,2)&lt;=0,ROUND(H210,2)&lt;=0)," Co najmniej jedna wartość nie jest większa od zera.","")&amp;
IF(K210&gt;Limity!$D$6," Abonament za Usługę TD w Wariancie A ponad limit.","")&amp;
IF(Q210&gt;Limity!$D$7," Abonament za Usługę TD w Wariancie B ponad limit.","")&amp;
IF(Q210-K210&gt;Limity!$D$8," Różnica wartości abonamentów za Usługę TD wariantów A i B ponad limit.","")&amp;
IF(M210&gt;Limity!$D$9," Abonament za zwiększenie przepustowości w Wariancie A ponad limit.","")&amp;
IF(S210&gt;Limity!$D$10," Abonament za zwiększenie przepustowości w Wariancie B ponad limit.","")&amp;
IF(J210=""," Nie wskazano PWR. ",IF(ISERROR(VLOOKUP(J210,'Listy punktów styku'!$B$11:$B$41,1,FALSE))," Nie wskazano PWR z listy.",""))&amp;
IF(P210=""," Nie wskazano FPS. ",IF(ISERROR(VLOOKUP(P210,'Listy punktów styku'!$B$44:$B$61,1,FALSE))," Nie wskazano FPS z listy.","")))</f>
        <v/>
      </c>
    </row>
    <row r="211" spans="1:22" s="8" customFormat="1" x14ac:dyDescent="0.3">
      <c r="A211" s="112">
        <v>197</v>
      </c>
      <c r="B211" s="113">
        <v>4133943</v>
      </c>
      <c r="C211" s="114" t="s">
        <v>783</v>
      </c>
      <c r="D211" s="116" t="s">
        <v>153</v>
      </c>
      <c r="E211" s="116" t="s">
        <v>786</v>
      </c>
      <c r="F211" s="116" t="s">
        <v>787</v>
      </c>
      <c r="G211" s="24"/>
      <c r="H211" s="3"/>
      <c r="I211" s="93">
        <f t="shared" si="29"/>
        <v>0</v>
      </c>
      <c r="J211" s="2"/>
      <c r="K211" s="3"/>
      <c r="L211" s="94">
        <f t="shared" si="25"/>
        <v>0</v>
      </c>
      <c r="M211" s="4"/>
      <c r="N211" s="94">
        <f t="shared" si="26"/>
        <v>0</v>
      </c>
      <c r="O211" s="94">
        <f t="shared" si="27"/>
        <v>0</v>
      </c>
      <c r="P211" s="2"/>
      <c r="Q211" s="3"/>
      <c r="R211" s="94">
        <f t="shared" si="28"/>
        <v>0</v>
      </c>
      <c r="S211" s="3"/>
      <c r="T211" s="94">
        <f t="shared" si="30"/>
        <v>0</v>
      </c>
      <c r="U211" s="93">
        <f t="shared" si="31"/>
        <v>0</v>
      </c>
      <c r="V211" s="5" t="str">
        <f>IF(COUNTBLANK(G211:H211)+COUNTBLANK(J211:K211)+COUNTBLANK(M211:M211)+COUNTBLANK(P211:Q211)+COUNTBLANK(S211:S211)=8,"",
IF(G211&lt;Limity!$C$5," Data gotowości zbyt wczesna lub nie uzupełniona.","")&amp;
IF(G211&gt;Limity!$D$5," Data gotowości zbyt późna lub wypełnona nieprawidłowo.","")&amp;
IF(OR(ROUND(K211,2)&lt;=0,ROUND(Q211,2)&lt;=0,ROUND(M211,2)&lt;=0,ROUND(S211,2)&lt;=0,ROUND(H211,2)&lt;=0)," Co najmniej jedna wartość nie jest większa od zera.","")&amp;
IF(K211&gt;Limity!$D$6," Abonament za Usługę TD w Wariancie A ponad limit.","")&amp;
IF(Q211&gt;Limity!$D$7," Abonament za Usługę TD w Wariancie B ponad limit.","")&amp;
IF(Q211-K211&gt;Limity!$D$8," Różnica wartości abonamentów za Usługę TD wariantów A i B ponad limit.","")&amp;
IF(M211&gt;Limity!$D$9," Abonament za zwiększenie przepustowości w Wariancie A ponad limit.","")&amp;
IF(S211&gt;Limity!$D$10," Abonament za zwiększenie przepustowości w Wariancie B ponad limit.","")&amp;
IF(J211=""," Nie wskazano PWR. ",IF(ISERROR(VLOOKUP(J211,'Listy punktów styku'!$B$11:$B$41,1,FALSE))," Nie wskazano PWR z listy.",""))&amp;
IF(P211=""," Nie wskazano FPS. ",IF(ISERROR(VLOOKUP(P211,'Listy punktów styku'!$B$44:$B$61,1,FALSE))," Nie wskazano FPS z listy.","")))</f>
        <v/>
      </c>
    </row>
    <row r="212" spans="1:22" s="8" customFormat="1" x14ac:dyDescent="0.3">
      <c r="A212" s="112">
        <v>198</v>
      </c>
      <c r="B212" s="113">
        <v>2405666</v>
      </c>
      <c r="C212" s="114">
        <v>85334</v>
      </c>
      <c r="D212" s="116" t="s">
        <v>251</v>
      </c>
      <c r="E212" s="116" t="s">
        <v>100</v>
      </c>
      <c r="F212" s="116">
        <v>18</v>
      </c>
      <c r="G212" s="24"/>
      <c r="H212" s="3"/>
      <c r="I212" s="93">
        <f t="shared" si="29"/>
        <v>0</v>
      </c>
      <c r="J212" s="2"/>
      <c r="K212" s="3"/>
      <c r="L212" s="94">
        <f t="shared" si="25"/>
        <v>0</v>
      </c>
      <c r="M212" s="4"/>
      <c r="N212" s="94">
        <f t="shared" si="26"/>
        <v>0</v>
      </c>
      <c r="O212" s="94">
        <f t="shared" si="27"/>
        <v>0</v>
      </c>
      <c r="P212" s="2"/>
      <c r="Q212" s="3"/>
      <c r="R212" s="94">
        <f t="shared" si="28"/>
        <v>0</v>
      </c>
      <c r="S212" s="3"/>
      <c r="T212" s="94">
        <f t="shared" si="30"/>
        <v>0</v>
      </c>
      <c r="U212" s="93">
        <f t="shared" si="31"/>
        <v>0</v>
      </c>
      <c r="V212" s="5" t="str">
        <f>IF(COUNTBLANK(G212:H212)+COUNTBLANK(J212:K212)+COUNTBLANK(M212:M212)+COUNTBLANK(P212:Q212)+COUNTBLANK(S212:S212)=8,"",
IF(G212&lt;Limity!$C$5," Data gotowości zbyt wczesna lub nie uzupełniona.","")&amp;
IF(G212&gt;Limity!$D$5," Data gotowości zbyt późna lub wypełnona nieprawidłowo.","")&amp;
IF(OR(ROUND(K212,2)&lt;=0,ROUND(Q212,2)&lt;=0,ROUND(M212,2)&lt;=0,ROUND(S212,2)&lt;=0,ROUND(H212,2)&lt;=0)," Co najmniej jedna wartość nie jest większa od zera.","")&amp;
IF(K212&gt;Limity!$D$6," Abonament za Usługę TD w Wariancie A ponad limit.","")&amp;
IF(Q212&gt;Limity!$D$7," Abonament za Usługę TD w Wariancie B ponad limit.","")&amp;
IF(Q212-K212&gt;Limity!$D$8," Różnica wartości abonamentów za Usługę TD wariantów A i B ponad limit.","")&amp;
IF(M212&gt;Limity!$D$9," Abonament za zwiększenie przepustowości w Wariancie A ponad limit.","")&amp;
IF(S212&gt;Limity!$D$10," Abonament za zwiększenie przepustowości w Wariancie B ponad limit.","")&amp;
IF(J212=""," Nie wskazano PWR. ",IF(ISERROR(VLOOKUP(J212,'Listy punktów styku'!$B$11:$B$41,1,FALSE))," Nie wskazano PWR z listy.",""))&amp;
IF(P212=""," Nie wskazano FPS. ",IF(ISERROR(VLOOKUP(P212,'Listy punktów styku'!$B$44:$B$61,1,FALSE))," Nie wskazano FPS z listy.","")))</f>
        <v/>
      </c>
    </row>
    <row r="213" spans="1:22" s="8" customFormat="1" x14ac:dyDescent="0.3">
      <c r="A213" s="112">
        <v>199</v>
      </c>
      <c r="B213" s="113">
        <v>2406047</v>
      </c>
      <c r="C213" s="114">
        <v>85331</v>
      </c>
      <c r="D213" s="116" t="s">
        <v>253</v>
      </c>
      <c r="E213" s="116" t="s">
        <v>100</v>
      </c>
      <c r="F213" s="116">
        <v>66</v>
      </c>
      <c r="G213" s="24"/>
      <c r="H213" s="3"/>
      <c r="I213" s="93">
        <f t="shared" si="29"/>
        <v>0</v>
      </c>
      <c r="J213" s="2"/>
      <c r="K213" s="3"/>
      <c r="L213" s="94">
        <f t="shared" si="25"/>
        <v>0</v>
      </c>
      <c r="M213" s="4"/>
      <c r="N213" s="94">
        <f t="shared" si="26"/>
        <v>0</v>
      </c>
      <c r="O213" s="94">
        <f t="shared" si="27"/>
        <v>0</v>
      </c>
      <c r="P213" s="2"/>
      <c r="Q213" s="3"/>
      <c r="R213" s="94">
        <f t="shared" si="28"/>
        <v>0</v>
      </c>
      <c r="S213" s="3"/>
      <c r="T213" s="94">
        <f t="shared" si="30"/>
        <v>0</v>
      </c>
      <c r="U213" s="93">
        <f t="shared" si="31"/>
        <v>0</v>
      </c>
      <c r="V213" s="5" t="str">
        <f>IF(COUNTBLANK(G213:H213)+COUNTBLANK(J213:K213)+COUNTBLANK(M213:M213)+COUNTBLANK(P213:Q213)+COUNTBLANK(S213:S213)=8,"",
IF(G213&lt;Limity!$C$5," Data gotowości zbyt wczesna lub nie uzupełniona.","")&amp;
IF(G213&gt;Limity!$D$5," Data gotowości zbyt późna lub wypełnona nieprawidłowo.","")&amp;
IF(OR(ROUND(K213,2)&lt;=0,ROUND(Q213,2)&lt;=0,ROUND(M213,2)&lt;=0,ROUND(S213,2)&lt;=0,ROUND(H213,2)&lt;=0)," Co najmniej jedna wartość nie jest większa od zera.","")&amp;
IF(K213&gt;Limity!$D$6," Abonament za Usługę TD w Wariancie A ponad limit.","")&amp;
IF(Q213&gt;Limity!$D$7," Abonament za Usługę TD w Wariancie B ponad limit.","")&amp;
IF(Q213-K213&gt;Limity!$D$8," Różnica wartości abonamentów za Usługę TD wariantów A i B ponad limit.","")&amp;
IF(M213&gt;Limity!$D$9," Abonament za zwiększenie przepustowości w Wariancie A ponad limit.","")&amp;
IF(S213&gt;Limity!$D$10," Abonament za zwiększenie przepustowości w Wariancie B ponad limit.","")&amp;
IF(J213=""," Nie wskazano PWR. ",IF(ISERROR(VLOOKUP(J213,'Listy punktów styku'!$B$11:$B$41,1,FALSE))," Nie wskazano PWR z listy.",""))&amp;
IF(P213=""," Nie wskazano FPS. ",IF(ISERROR(VLOOKUP(P213,'Listy punktów styku'!$B$44:$B$61,1,FALSE))," Nie wskazano FPS z listy.","")))</f>
        <v/>
      </c>
    </row>
    <row r="214" spans="1:22" s="8" customFormat="1" x14ac:dyDescent="0.3">
      <c r="A214" s="112">
        <v>200</v>
      </c>
      <c r="B214" s="113">
        <v>2404795</v>
      </c>
      <c r="C214" s="114">
        <v>85332</v>
      </c>
      <c r="D214" s="116" t="s">
        <v>782</v>
      </c>
      <c r="E214" s="116" t="s">
        <v>100</v>
      </c>
      <c r="F214" s="116">
        <v>110</v>
      </c>
      <c r="G214" s="24"/>
      <c r="H214" s="3"/>
      <c r="I214" s="93">
        <f t="shared" si="29"/>
        <v>0</v>
      </c>
      <c r="J214" s="2"/>
      <c r="K214" s="3"/>
      <c r="L214" s="94">
        <f t="shared" si="25"/>
        <v>0</v>
      </c>
      <c r="M214" s="4"/>
      <c r="N214" s="94">
        <f t="shared" si="26"/>
        <v>0</v>
      </c>
      <c r="O214" s="94">
        <f t="shared" si="27"/>
        <v>0</v>
      </c>
      <c r="P214" s="2"/>
      <c r="Q214" s="3"/>
      <c r="R214" s="94">
        <f t="shared" si="28"/>
        <v>0</v>
      </c>
      <c r="S214" s="3"/>
      <c r="T214" s="94">
        <f t="shared" si="30"/>
        <v>0</v>
      </c>
      <c r="U214" s="93">
        <f t="shared" si="31"/>
        <v>0</v>
      </c>
      <c r="V214" s="5" t="str">
        <f>IF(COUNTBLANK(G214:H214)+COUNTBLANK(J214:K214)+COUNTBLANK(M214:M214)+COUNTBLANK(P214:Q214)+COUNTBLANK(S214:S214)=8,"",
IF(G214&lt;Limity!$C$5," Data gotowości zbyt wczesna lub nie uzupełniona.","")&amp;
IF(G214&gt;Limity!$D$5," Data gotowości zbyt późna lub wypełnona nieprawidłowo.","")&amp;
IF(OR(ROUND(K214,2)&lt;=0,ROUND(Q214,2)&lt;=0,ROUND(M214,2)&lt;=0,ROUND(S214,2)&lt;=0,ROUND(H214,2)&lt;=0)," Co najmniej jedna wartość nie jest większa od zera.","")&amp;
IF(K214&gt;Limity!$D$6," Abonament za Usługę TD w Wariancie A ponad limit.","")&amp;
IF(Q214&gt;Limity!$D$7," Abonament za Usługę TD w Wariancie B ponad limit.","")&amp;
IF(Q214-K214&gt;Limity!$D$8," Różnica wartości abonamentów za Usługę TD wariantów A i B ponad limit.","")&amp;
IF(M214&gt;Limity!$D$9," Abonament za zwiększenie przepustowości w Wariancie A ponad limit.","")&amp;
IF(S214&gt;Limity!$D$10," Abonament za zwiększenie przepustowości w Wariancie B ponad limit.","")&amp;
IF(J214=""," Nie wskazano PWR. ",IF(ISERROR(VLOOKUP(J214,'Listy punktów styku'!$B$11:$B$41,1,FALSE))," Nie wskazano PWR z listy.",""))&amp;
IF(P214=""," Nie wskazano FPS. ",IF(ISERROR(VLOOKUP(P214,'Listy punktów styku'!$B$44:$B$61,1,FALSE))," Nie wskazano FPS z listy.","")))</f>
        <v/>
      </c>
    </row>
    <row r="215" spans="1:22" s="8" customFormat="1" x14ac:dyDescent="0.3">
      <c r="A215" s="112">
        <v>201</v>
      </c>
      <c r="B215" s="113">
        <v>2407838</v>
      </c>
      <c r="C215" s="114">
        <v>58192</v>
      </c>
      <c r="D215" s="116" t="s">
        <v>256</v>
      </c>
      <c r="E215" s="116" t="s">
        <v>100</v>
      </c>
      <c r="F215" s="116">
        <v>23</v>
      </c>
      <c r="G215" s="24"/>
      <c r="H215" s="3"/>
      <c r="I215" s="93">
        <f t="shared" si="29"/>
        <v>0</v>
      </c>
      <c r="J215" s="2"/>
      <c r="K215" s="3"/>
      <c r="L215" s="94">
        <f t="shared" si="25"/>
        <v>0</v>
      </c>
      <c r="M215" s="4"/>
      <c r="N215" s="94">
        <f t="shared" si="26"/>
        <v>0</v>
      </c>
      <c r="O215" s="94">
        <f t="shared" si="27"/>
        <v>0</v>
      </c>
      <c r="P215" s="2"/>
      <c r="Q215" s="3"/>
      <c r="R215" s="94">
        <f t="shared" si="28"/>
        <v>0</v>
      </c>
      <c r="S215" s="3"/>
      <c r="T215" s="94">
        <f t="shared" si="30"/>
        <v>0</v>
      </c>
      <c r="U215" s="93">
        <f t="shared" si="31"/>
        <v>0</v>
      </c>
      <c r="V215" s="5" t="str">
        <f>IF(COUNTBLANK(G215:H215)+COUNTBLANK(J215:K215)+COUNTBLANK(M215:M215)+COUNTBLANK(P215:Q215)+COUNTBLANK(S215:S215)=8,"",
IF(G215&lt;Limity!$C$5," Data gotowości zbyt wczesna lub nie uzupełniona.","")&amp;
IF(G215&gt;Limity!$D$5," Data gotowości zbyt późna lub wypełnona nieprawidłowo.","")&amp;
IF(OR(ROUND(K215,2)&lt;=0,ROUND(Q215,2)&lt;=0,ROUND(M215,2)&lt;=0,ROUND(S215,2)&lt;=0,ROUND(H215,2)&lt;=0)," Co najmniej jedna wartość nie jest większa od zera.","")&amp;
IF(K215&gt;Limity!$D$6," Abonament za Usługę TD w Wariancie A ponad limit.","")&amp;
IF(Q215&gt;Limity!$D$7," Abonament za Usługę TD w Wariancie B ponad limit.","")&amp;
IF(Q215-K215&gt;Limity!$D$8," Różnica wartości abonamentów za Usługę TD wariantów A i B ponad limit.","")&amp;
IF(M215&gt;Limity!$D$9," Abonament za zwiększenie przepustowości w Wariancie A ponad limit.","")&amp;
IF(S215&gt;Limity!$D$10," Abonament za zwiększenie przepustowości w Wariancie B ponad limit.","")&amp;
IF(J215=""," Nie wskazano PWR. ",IF(ISERROR(VLOOKUP(J215,'Listy punktów styku'!$B$11:$B$41,1,FALSE))," Nie wskazano PWR z listy.",""))&amp;
IF(P215=""," Nie wskazano FPS. ",IF(ISERROR(VLOOKUP(P215,'Listy punktów styku'!$B$44:$B$61,1,FALSE))," Nie wskazano FPS z listy.","")))</f>
        <v/>
      </c>
    </row>
    <row r="216" spans="1:22" s="8" customFormat="1" x14ac:dyDescent="0.3">
      <c r="A216" s="112">
        <v>202</v>
      </c>
      <c r="B216" s="113">
        <v>2408018</v>
      </c>
      <c r="C216" s="114">
        <v>59730</v>
      </c>
      <c r="D216" s="116" t="s">
        <v>258</v>
      </c>
      <c r="E216" s="116" t="s">
        <v>100</v>
      </c>
      <c r="F216" s="116">
        <v>50</v>
      </c>
      <c r="G216" s="24"/>
      <c r="H216" s="3"/>
      <c r="I216" s="93">
        <f t="shared" si="29"/>
        <v>0</v>
      </c>
      <c r="J216" s="2"/>
      <c r="K216" s="3"/>
      <c r="L216" s="94">
        <f t="shared" si="25"/>
        <v>0</v>
      </c>
      <c r="M216" s="4"/>
      <c r="N216" s="94">
        <f t="shared" si="26"/>
        <v>0</v>
      </c>
      <c r="O216" s="94">
        <f t="shared" si="27"/>
        <v>0</v>
      </c>
      <c r="P216" s="2"/>
      <c r="Q216" s="3"/>
      <c r="R216" s="94">
        <f t="shared" si="28"/>
        <v>0</v>
      </c>
      <c r="S216" s="3"/>
      <c r="T216" s="94">
        <f t="shared" si="30"/>
        <v>0</v>
      </c>
      <c r="U216" s="93">
        <f t="shared" si="31"/>
        <v>0</v>
      </c>
      <c r="V216" s="5" t="str">
        <f>IF(COUNTBLANK(G216:H216)+COUNTBLANK(J216:K216)+COUNTBLANK(M216:M216)+COUNTBLANK(P216:Q216)+COUNTBLANK(S216:S216)=8,"",
IF(G216&lt;Limity!$C$5," Data gotowości zbyt wczesna lub nie uzupełniona.","")&amp;
IF(G216&gt;Limity!$D$5," Data gotowości zbyt późna lub wypełnona nieprawidłowo.","")&amp;
IF(OR(ROUND(K216,2)&lt;=0,ROUND(Q216,2)&lt;=0,ROUND(M216,2)&lt;=0,ROUND(S216,2)&lt;=0,ROUND(H216,2)&lt;=0)," Co najmniej jedna wartość nie jest większa od zera.","")&amp;
IF(K216&gt;Limity!$D$6," Abonament za Usługę TD w Wariancie A ponad limit.","")&amp;
IF(Q216&gt;Limity!$D$7," Abonament za Usługę TD w Wariancie B ponad limit.","")&amp;
IF(Q216-K216&gt;Limity!$D$8," Różnica wartości abonamentów za Usługę TD wariantów A i B ponad limit.","")&amp;
IF(M216&gt;Limity!$D$9," Abonament za zwiększenie przepustowości w Wariancie A ponad limit.","")&amp;
IF(S216&gt;Limity!$D$10," Abonament za zwiększenie przepustowości w Wariancie B ponad limit.","")&amp;
IF(J216=""," Nie wskazano PWR. ",IF(ISERROR(VLOOKUP(J216,'Listy punktów styku'!$B$11:$B$41,1,FALSE))," Nie wskazano PWR z listy.",""))&amp;
IF(P216=""," Nie wskazano FPS. ",IF(ISERROR(VLOOKUP(P216,'Listy punktów styku'!$B$44:$B$61,1,FALSE))," Nie wskazano FPS z listy.","")))</f>
        <v/>
      </c>
    </row>
    <row r="217" spans="1:22" s="8" customFormat="1" x14ac:dyDescent="0.3">
      <c r="A217" s="112">
        <v>203</v>
      </c>
      <c r="B217" s="113">
        <v>2449424</v>
      </c>
      <c r="C217" s="114" t="s">
        <v>1816</v>
      </c>
      <c r="D217" s="116" t="s">
        <v>791</v>
      </c>
      <c r="E217" s="116" t="s">
        <v>763</v>
      </c>
      <c r="F217" s="116">
        <v>19</v>
      </c>
      <c r="G217" s="24"/>
      <c r="H217" s="3"/>
      <c r="I217" s="93">
        <f t="shared" si="29"/>
        <v>0</v>
      </c>
      <c r="J217" s="2"/>
      <c r="K217" s="3"/>
      <c r="L217" s="94">
        <f t="shared" si="25"/>
        <v>0</v>
      </c>
      <c r="M217" s="4"/>
      <c r="N217" s="94">
        <f t="shared" si="26"/>
        <v>0</v>
      </c>
      <c r="O217" s="94">
        <f t="shared" si="27"/>
        <v>0</v>
      </c>
      <c r="P217" s="2"/>
      <c r="Q217" s="3"/>
      <c r="R217" s="94">
        <f t="shared" si="28"/>
        <v>0</v>
      </c>
      <c r="S217" s="3"/>
      <c r="T217" s="94">
        <f t="shared" si="30"/>
        <v>0</v>
      </c>
      <c r="U217" s="93">
        <f t="shared" si="31"/>
        <v>0</v>
      </c>
      <c r="V217" s="5" t="str">
        <f>IF(COUNTBLANK(G217:H217)+COUNTBLANK(J217:K217)+COUNTBLANK(M217:M217)+COUNTBLANK(P217:Q217)+COUNTBLANK(S217:S217)=8,"",
IF(G217&lt;Limity!$C$5," Data gotowości zbyt wczesna lub nie uzupełniona.","")&amp;
IF(G217&gt;Limity!$D$5," Data gotowości zbyt późna lub wypełnona nieprawidłowo.","")&amp;
IF(OR(ROUND(K217,2)&lt;=0,ROUND(Q217,2)&lt;=0,ROUND(M217,2)&lt;=0,ROUND(S217,2)&lt;=0,ROUND(H217,2)&lt;=0)," Co najmniej jedna wartość nie jest większa od zera.","")&amp;
IF(K217&gt;Limity!$D$6," Abonament za Usługę TD w Wariancie A ponad limit.","")&amp;
IF(Q217&gt;Limity!$D$7," Abonament za Usługę TD w Wariancie B ponad limit.","")&amp;
IF(Q217-K217&gt;Limity!$D$8," Różnica wartości abonamentów za Usługę TD wariantów A i B ponad limit.","")&amp;
IF(M217&gt;Limity!$D$9," Abonament za zwiększenie przepustowości w Wariancie A ponad limit.","")&amp;
IF(S217&gt;Limity!$D$10," Abonament za zwiększenie przepustowości w Wariancie B ponad limit.","")&amp;
IF(J217=""," Nie wskazano PWR. ",IF(ISERROR(VLOOKUP(J217,'Listy punktów styku'!$B$11:$B$41,1,FALSE))," Nie wskazano PWR z listy.",""))&amp;
IF(P217=""," Nie wskazano FPS. ",IF(ISERROR(VLOOKUP(P217,'Listy punktów styku'!$B$44:$B$61,1,FALSE))," Nie wskazano FPS z listy.","")))</f>
        <v/>
      </c>
    </row>
    <row r="218" spans="1:22" s="8" customFormat="1" x14ac:dyDescent="0.3">
      <c r="A218" s="112">
        <v>204</v>
      </c>
      <c r="B218" s="113">
        <v>37976106</v>
      </c>
      <c r="C218" s="114">
        <v>14831</v>
      </c>
      <c r="D218" s="116" t="s">
        <v>791</v>
      </c>
      <c r="E218" s="116" t="s">
        <v>133</v>
      </c>
      <c r="F218" s="116">
        <v>18</v>
      </c>
      <c r="G218" s="24"/>
      <c r="H218" s="3"/>
      <c r="I218" s="93">
        <f t="shared" si="29"/>
        <v>0</v>
      </c>
      <c r="J218" s="2"/>
      <c r="K218" s="3"/>
      <c r="L218" s="94">
        <f t="shared" si="25"/>
        <v>0</v>
      </c>
      <c r="M218" s="4"/>
      <c r="N218" s="94">
        <f t="shared" si="26"/>
        <v>0</v>
      </c>
      <c r="O218" s="94">
        <f t="shared" si="27"/>
        <v>0</v>
      </c>
      <c r="P218" s="2"/>
      <c r="Q218" s="3"/>
      <c r="R218" s="94">
        <f t="shared" si="28"/>
        <v>0</v>
      </c>
      <c r="S218" s="3"/>
      <c r="T218" s="94">
        <f t="shared" si="30"/>
        <v>0</v>
      </c>
      <c r="U218" s="93">
        <f t="shared" si="31"/>
        <v>0</v>
      </c>
      <c r="V218" s="5" t="str">
        <f>IF(COUNTBLANK(G218:H218)+COUNTBLANK(J218:K218)+COUNTBLANK(M218:M218)+COUNTBLANK(P218:Q218)+COUNTBLANK(S218:S218)=8,"",
IF(G218&lt;Limity!$C$5," Data gotowości zbyt wczesna lub nie uzupełniona.","")&amp;
IF(G218&gt;Limity!$D$5," Data gotowości zbyt późna lub wypełnona nieprawidłowo.","")&amp;
IF(OR(ROUND(K218,2)&lt;=0,ROUND(Q218,2)&lt;=0,ROUND(M218,2)&lt;=0,ROUND(S218,2)&lt;=0,ROUND(H218,2)&lt;=0)," Co najmniej jedna wartość nie jest większa od zera.","")&amp;
IF(K218&gt;Limity!$D$6," Abonament za Usługę TD w Wariancie A ponad limit.","")&amp;
IF(Q218&gt;Limity!$D$7," Abonament za Usługę TD w Wariancie B ponad limit.","")&amp;
IF(Q218-K218&gt;Limity!$D$8," Różnica wartości abonamentów za Usługę TD wariantów A i B ponad limit.","")&amp;
IF(M218&gt;Limity!$D$9," Abonament za zwiększenie przepustowości w Wariancie A ponad limit.","")&amp;
IF(S218&gt;Limity!$D$10," Abonament za zwiększenie przepustowości w Wariancie B ponad limit.","")&amp;
IF(J218=""," Nie wskazano PWR. ",IF(ISERROR(VLOOKUP(J218,'Listy punktów styku'!$B$11:$B$41,1,FALSE))," Nie wskazano PWR z listy.",""))&amp;
IF(P218=""," Nie wskazano FPS. ",IF(ISERROR(VLOOKUP(P218,'Listy punktów styku'!$B$44:$B$61,1,FALSE))," Nie wskazano FPS z listy.","")))</f>
        <v/>
      </c>
    </row>
    <row r="219" spans="1:22" s="8" customFormat="1" x14ac:dyDescent="0.3">
      <c r="A219" s="112">
        <v>205</v>
      </c>
      <c r="B219" s="113">
        <v>2467915</v>
      </c>
      <c r="C219" s="114">
        <v>25958</v>
      </c>
      <c r="D219" s="116" t="s">
        <v>800</v>
      </c>
      <c r="E219" s="116" t="s">
        <v>100</v>
      </c>
      <c r="F219" s="116">
        <v>1</v>
      </c>
      <c r="G219" s="24"/>
      <c r="H219" s="3"/>
      <c r="I219" s="93">
        <f t="shared" si="29"/>
        <v>0</v>
      </c>
      <c r="J219" s="2"/>
      <c r="K219" s="3"/>
      <c r="L219" s="94">
        <f t="shared" si="25"/>
        <v>0</v>
      </c>
      <c r="M219" s="4"/>
      <c r="N219" s="94">
        <f t="shared" si="26"/>
        <v>0</v>
      </c>
      <c r="O219" s="94">
        <f t="shared" si="27"/>
        <v>0</v>
      </c>
      <c r="P219" s="2"/>
      <c r="Q219" s="3"/>
      <c r="R219" s="94">
        <f t="shared" si="28"/>
        <v>0</v>
      </c>
      <c r="S219" s="3"/>
      <c r="T219" s="94">
        <f t="shared" si="30"/>
        <v>0</v>
      </c>
      <c r="U219" s="93">
        <f t="shared" si="31"/>
        <v>0</v>
      </c>
      <c r="V219" s="5" t="str">
        <f>IF(COUNTBLANK(G219:H219)+COUNTBLANK(J219:K219)+COUNTBLANK(M219:M219)+COUNTBLANK(P219:Q219)+COUNTBLANK(S219:S219)=8,"",
IF(G219&lt;Limity!$C$5," Data gotowości zbyt wczesna lub nie uzupełniona.","")&amp;
IF(G219&gt;Limity!$D$5," Data gotowości zbyt późna lub wypełnona nieprawidłowo.","")&amp;
IF(OR(ROUND(K219,2)&lt;=0,ROUND(Q219,2)&lt;=0,ROUND(M219,2)&lt;=0,ROUND(S219,2)&lt;=0,ROUND(H219,2)&lt;=0)," Co najmniej jedna wartość nie jest większa od zera.","")&amp;
IF(K219&gt;Limity!$D$6," Abonament za Usługę TD w Wariancie A ponad limit.","")&amp;
IF(Q219&gt;Limity!$D$7," Abonament za Usługę TD w Wariancie B ponad limit.","")&amp;
IF(Q219-K219&gt;Limity!$D$8," Różnica wartości abonamentów za Usługę TD wariantów A i B ponad limit.","")&amp;
IF(M219&gt;Limity!$D$9," Abonament za zwiększenie przepustowości w Wariancie A ponad limit.","")&amp;
IF(S219&gt;Limity!$D$10," Abonament za zwiększenie przepustowości w Wariancie B ponad limit.","")&amp;
IF(J219=""," Nie wskazano PWR. ",IF(ISERROR(VLOOKUP(J219,'Listy punktów styku'!$B$11:$B$41,1,FALSE))," Nie wskazano PWR z listy.",""))&amp;
IF(P219=""," Nie wskazano FPS. ",IF(ISERROR(VLOOKUP(P219,'Listy punktów styku'!$B$44:$B$61,1,FALSE))," Nie wskazano FPS z listy.","")))</f>
        <v/>
      </c>
    </row>
    <row r="220" spans="1:22" s="8" customFormat="1" x14ac:dyDescent="0.3">
      <c r="A220" s="112">
        <v>206</v>
      </c>
      <c r="B220" s="113">
        <v>2466606</v>
      </c>
      <c r="C220" s="114">
        <v>25940</v>
      </c>
      <c r="D220" s="116" t="s">
        <v>796</v>
      </c>
      <c r="E220" s="116" t="s">
        <v>100</v>
      </c>
      <c r="F220" s="116">
        <v>13</v>
      </c>
      <c r="G220" s="24"/>
      <c r="H220" s="3"/>
      <c r="I220" s="93">
        <f t="shared" si="29"/>
        <v>0</v>
      </c>
      <c r="J220" s="2"/>
      <c r="K220" s="3"/>
      <c r="L220" s="94">
        <f t="shared" si="25"/>
        <v>0</v>
      </c>
      <c r="M220" s="4"/>
      <c r="N220" s="94">
        <f t="shared" si="26"/>
        <v>0</v>
      </c>
      <c r="O220" s="94">
        <f t="shared" si="27"/>
        <v>0</v>
      </c>
      <c r="P220" s="2"/>
      <c r="Q220" s="3"/>
      <c r="R220" s="94">
        <f t="shared" si="28"/>
        <v>0</v>
      </c>
      <c r="S220" s="3"/>
      <c r="T220" s="94">
        <f t="shared" si="30"/>
        <v>0</v>
      </c>
      <c r="U220" s="93">
        <f t="shared" si="31"/>
        <v>0</v>
      </c>
      <c r="V220" s="5" t="str">
        <f>IF(COUNTBLANK(G220:H220)+COUNTBLANK(J220:K220)+COUNTBLANK(M220:M220)+COUNTBLANK(P220:Q220)+COUNTBLANK(S220:S220)=8,"",
IF(G220&lt;Limity!$C$5," Data gotowości zbyt wczesna lub nie uzupełniona.","")&amp;
IF(G220&gt;Limity!$D$5," Data gotowości zbyt późna lub wypełnona nieprawidłowo.","")&amp;
IF(OR(ROUND(K220,2)&lt;=0,ROUND(Q220,2)&lt;=0,ROUND(M220,2)&lt;=0,ROUND(S220,2)&lt;=0,ROUND(H220,2)&lt;=0)," Co najmniej jedna wartość nie jest większa od zera.","")&amp;
IF(K220&gt;Limity!$D$6," Abonament za Usługę TD w Wariancie A ponad limit.","")&amp;
IF(Q220&gt;Limity!$D$7," Abonament za Usługę TD w Wariancie B ponad limit.","")&amp;
IF(Q220-K220&gt;Limity!$D$8," Różnica wartości abonamentów za Usługę TD wariantów A i B ponad limit.","")&amp;
IF(M220&gt;Limity!$D$9," Abonament za zwiększenie przepustowości w Wariancie A ponad limit.","")&amp;
IF(S220&gt;Limity!$D$10," Abonament za zwiększenie przepustowości w Wariancie B ponad limit.","")&amp;
IF(J220=""," Nie wskazano PWR. ",IF(ISERROR(VLOOKUP(J220,'Listy punktów styku'!$B$11:$B$41,1,FALSE))," Nie wskazano PWR z listy.",""))&amp;
IF(P220=""," Nie wskazano FPS. ",IF(ISERROR(VLOOKUP(P220,'Listy punktów styku'!$B$44:$B$61,1,FALSE))," Nie wskazano FPS z listy.","")))</f>
        <v/>
      </c>
    </row>
    <row r="221" spans="1:22" s="8" customFormat="1" x14ac:dyDescent="0.3">
      <c r="A221" s="112">
        <v>207</v>
      </c>
      <c r="B221" s="113">
        <v>9056141</v>
      </c>
      <c r="C221" s="114">
        <v>55542</v>
      </c>
      <c r="D221" s="116" t="s">
        <v>798</v>
      </c>
      <c r="E221" s="116" t="s">
        <v>100</v>
      </c>
      <c r="F221" s="116">
        <v>16</v>
      </c>
      <c r="G221" s="24"/>
      <c r="H221" s="3"/>
      <c r="I221" s="93">
        <f t="shared" si="29"/>
        <v>0</v>
      </c>
      <c r="J221" s="2"/>
      <c r="K221" s="3"/>
      <c r="L221" s="94">
        <f t="shared" si="25"/>
        <v>0</v>
      </c>
      <c r="M221" s="4"/>
      <c r="N221" s="94">
        <f t="shared" si="26"/>
        <v>0</v>
      </c>
      <c r="O221" s="94">
        <f t="shared" si="27"/>
        <v>0</v>
      </c>
      <c r="P221" s="2"/>
      <c r="Q221" s="3"/>
      <c r="R221" s="94">
        <f t="shared" si="28"/>
        <v>0</v>
      </c>
      <c r="S221" s="3"/>
      <c r="T221" s="94">
        <f t="shared" si="30"/>
        <v>0</v>
      </c>
      <c r="U221" s="93">
        <f t="shared" si="31"/>
        <v>0</v>
      </c>
      <c r="V221" s="5" t="str">
        <f>IF(COUNTBLANK(G221:H221)+COUNTBLANK(J221:K221)+COUNTBLANK(M221:M221)+COUNTBLANK(P221:Q221)+COUNTBLANK(S221:S221)=8,"",
IF(G221&lt;Limity!$C$5," Data gotowości zbyt wczesna lub nie uzupełniona.","")&amp;
IF(G221&gt;Limity!$D$5," Data gotowości zbyt późna lub wypełnona nieprawidłowo.","")&amp;
IF(OR(ROUND(K221,2)&lt;=0,ROUND(Q221,2)&lt;=0,ROUND(M221,2)&lt;=0,ROUND(S221,2)&lt;=0,ROUND(H221,2)&lt;=0)," Co najmniej jedna wartość nie jest większa od zera.","")&amp;
IF(K221&gt;Limity!$D$6," Abonament za Usługę TD w Wariancie A ponad limit.","")&amp;
IF(Q221&gt;Limity!$D$7," Abonament za Usługę TD w Wariancie B ponad limit.","")&amp;
IF(Q221-K221&gt;Limity!$D$8," Różnica wartości abonamentów za Usługę TD wariantów A i B ponad limit.","")&amp;
IF(M221&gt;Limity!$D$9," Abonament za zwiększenie przepustowości w Wariancie A ponad limit.","")&amp;
IF(S221&gt;Limity!$D$10," Abonament za zwiększenie przepustowości w Wariancie B ponad limit.","")&amp;
IF(J221=""," Nie wskazano PWR. ",IF(ISERROR(VLOOKUP(J221,'Listy punktów styku'!$B$11:$B$41,1,FALSE))," Nie wskazano PWR z listy.",""))&amp;
IF(P221=""," Nie wskazano FPS. ",IF(ISERROR(VLOOKUP(P221,'Listy punktów styku'!$B$44:$B$61,1,FALSE))," Nie wskazano FPS z listy.","")))</f>
        <v/>
      </c>
    </row>
    <row r="222" spans="1:22" s="8" customFormat="1" x14ac:dyDescent="0.3">
      <c r="A222" s="112">
        <v>208</v>
      </c>
      <c r="B222" s="113">
        <v>2467368</v>
      </c>
      <c r="C222" s="114">
        <v>27820</v>
      </c>
      <c r="D222" s="116" t="s">
        <v>794</v>
      </c>
      <c r="E222" s="116" t="s">
        <v>100</v>
      </c>
      <c r="F222" s="116">
        <v>162</v>
      </c>
      <c r="G222" s="24"/>
      <c r="H222" s="3"/>
      <c r="I222" s="93">
        <f t="shared" si="29"/>
        <v>0</v>
      </c>
      <c r="J222" s="2"/>
      <c r="K222" s="3"/>
      <c r="L222" s="94">
        <f t="shared" si="25"/>
        <v>0</v>
      </c>
      <c r="M222" s="4"/>
      <c r="N222" s="94">
        <f t="shared" si="26"/>
        <v>0</v>
      </c>
      <c r="O222" s="94">
        <f t="shared" si="27"/>
        <v>0</v>
      </c>
      <c r="P222" s="2"/>
      <c r="Q222" s="3"/>
      <c r="R222" s="94">
        <f t="shared" si="28"/>
        <v>0</v>
      </c>
      <c r="S222" s="3"/>
      <c r="T222" s="94">
        <f t="shared" si="30"/>
        <v>0</v>
      </c>
      <c r="U222" s="93">
        <f t="shared" si="31"/>
        <v>0</v>
      </c>
      <c r="V222" s="5" t="str">
        <f>IF(COUNTBLANK(G222:H222)+COUNTBLANK(J222:K222)+COUNTBLANK(M222:M222)+COUNTBLANK(P222:Q222)+COUNTBLANK(S222:S222)=8,"",
IF(G222&lt;Limity!$C$5," Data gotowości zbyt wczesna lub nie uzupełniona.","")&amp;
IF(G222&gt;Limity!$D$5," Data gotowości zbyt późna lub wypełnona nieprawidłowo.","")&amp;
IF(OR(ROUND(K222,2)&lt;=0,ROUND(Q222,2)&lt;=0,ROUND(M222,2)&lt;=0,ROUND(S222,2)&lt;=0,ROUND(H222,2)&lt;=0)," Co najmniej jedna wartość nie jest większa od zera.","")&amp;
IF(K222&gt;Limity!$D$6," Abonament za Usługę TD w Wariancie A ponad limit.","")&amp;
IF(Q222&gt;Limity!$D$7," Abonament za Usługę TD w Wariancie B ponad limit.","")&amp;
IF(Q222-K222&gt;Limity!$D$8," Różnica wartości abonamentów za Usługę TD wariantów A i B ponad limit.","")&amp;
IF(M222&gt;Limity!$D$9," Abonament za zwiększenie przepustowości w Wariancie A ponad limit.","")&amp;
IF(S222&gt;Limity!$D$10," Abonament za zwiększenie przepustowości w Wariancie B ponad limit.","")&amp;
IF(J222=""," Nie wskazano PWR. ",IF(ISERROR(VLOOKUP(J222,'Listy punktów styku'!$B$11:$B$41,1,FALSE))," Nie wskazano PWR z listy.",""))&amp;
IF(P222=""," Nie wskazano FPS. ",IF(ISERROR(VLOOKUP(P222,'Listy punktów styku'!$B$44:$B$61,1,FALSE))," Nie wskazano FPS z listy.","")))</f>
        <v/>
      </c>
    </row>
    <row r="223" spans="1:22" s="8" customFormat="1" x14ac:dyDescent="0.3">
      <c r="A223" s="112">
        <v>209</v>
      </c>
      <c r="B223" s="113">
        <v>2469355</v>
      </c>
      <c r="C223" s="114">
        <v>53056</v>
      </c>
      <c r="D223" s="116" t="s">
        <v>804</v>
      </c>
      <c r="E223" s="116" t="s">
        <v>100</v>
      </c>
      <c r="F223" s="116">
        <v>207</v>
      </c>
      <c r="G223" s="24"/>
      <c r="H223" s="3"/>
      <c r="I223" s="93">
        <f t="shared" si="29"/>
        <v>0</v>
      </c>
      <c r="J223" s="2"/>
      <c r="K223" s="3"/>
      <c r="L223" s="94">
        <f t="shared" si="25"/>
        <v>0</v>
      </c>
      <c r="M223" s="4"/>
      <c r="N223" s="94">
        <f t="shared" si="26"/>
        <v>0</v>
      </c>
      <c r="O223" s="94">
        <f t="shared" si="27"/>
        <v>0</v>
      </c>
      <c r="P223" s="2"/>
      <c r="Q223" s="3"/>
      <c r="R223" s="94">
        <f t="shared" si="28"/>
        <v>0</v>
      </c>
      <c r="S223" s="3"/>
      <c r="T223" s="94">
        <f t="shared" si="30"/>
        <v>0</v>
      </c>
      <c r="U223" s="93">
        <f t="shared" si="31"/>
        <v>0</v>
      </c>
      <c r="V223" s="5" t="str">
        <f>IF(COUNTBLANK(G223:H223)+COUNTBLANK(J223:K223)+COUNTBLANK(M223:M223)+COUNTBLANK(P223:Q223)+COUNTBLANK(S223:S223)=8,"",
IF(G223&lt;Limity!$C$5," Data gotowości zbyt wczesna lub nie uzupełniona.","")&amp;
IF(G223&gt;Limity!$D$5," Data gotowości zbyt późna lub wypełnona nieprawidłowo.","")&amp;
IF(OR(ROUND(K223,2)&lt;=0,ROUND(Q223,2)&lt;=0,ROUND(M223,2)&lt;=0,ROUND(S223,2)&lt;=0,ROUND(H223,2)&lt;=0)," Co najmniej jedna wartość nie jest większa od zera.","")&amp;
IF(K223&gt;Limity!$D$6," Abonament za Usługę TD w Wariancie A ponad limit.","")&amp;
IF(Q223&gt;Limity!$D$7," Abonament za Usługę TD w Wariancie B ponad limit.","")&amp;
IF(Q223-K223&gt;Limity!$D$8," Różnica wartości abonamentów za Usługę TD wariantów A i B ponad limit.","")&amp;
IF(M223&gt;Limity!$D$9," Abonament za zwiększenie przepustowości w Wariancie A ponad limit.","")&amp;
IF(S223&gt;Limity!$D$10," Abonament za zwiększenie przepustowości w Wariancie B ponad limit.","")&amp;
IF(J223=""," Nie wskazano PWR. ",IF(ISERROR(VLOOKUP(J223,'Listy punktów styku'!$B$11:$B$41,1,FALSE))," Nie wskazano PWR z listy.",""))&amp;
IF(P223=""," Nie wskazano FPS. ",IF(ISERROR(VLOOKUP(P223,'Listy punktów styku'!$B$44:$B$61,1,FALSE))," Nie wskazano FPS z listy.","")))</f>
        <v/>
      </c>
    </row>
    <row r="224" spans="1:22" s="8" customFormat="1" x14ac:dyDescent="0.3">
      <c r="A224" s="112">
        <v>210</v>
      </c>
      <c r="B224" s="113">
        <v>152948257</v>
      </c>
      <c r="C224" s="114">
        <v>40663</v>
      </c>
      <c r="D224" s="116" t="s">
        <v>808</v>
      </c>
      <c r="E224" s="116"/>
      <c r="F224" s="116">
        <v>3</v>
      </c>
      <c r="G224" s="24"/>
      <c r="H224" s="3"/>
      <c r="I224" s="93">
        <f t="shared" si="29"/>
        <v>0</v>
      </c>
      <c r="J224" s="2"/>
      <c r="K224" s="3"/>
      <c r="L224" s="94">
        <f t="shared" si="25"/>
        <v>0</v>
      </c>
      <c r="M224" s="4"/>
      <c r="N224" s="94">
        <f t="shared" si="26"/>
        <v>0</v>
      </c>
      <c r="O224" s="94">
        <f t="shared" si="27"/>
        <v>0</v>
      </c>
      <c r="P224" s="2"/>
      <c r="Q224" s="3"/>
      <c r="R224" s="94">
        <f t="shared" si="28"/>
        <v>0</v>
      </c>
      <c r="S224" s="3"/>
      <c r="T224" s="94">
        <f t="shared" si="30"/>
        <v>0</v>
      </c>
      <c r="U224" s="93">
        <f t="shared" si="31"/>
        <v>0</v>
      </c>
      <c r="V224" s="5" t="str">
        <f>IF(COUNTBLANK(G224:H224)+COUNTBLANK(J224:K224)+COUNTBLANK(M224:M224)+COUNTBLANK(P224:Q224)+COUNTBLANK(S224:S224)=8,"",
IF(G224&lt;Limity!$C$5," Data gotowości zbyt wczesna lub nie uzupełniona.","")&amp;
IF(G224&gt;Limity!$D$5," Data gotowości zbyt późna lub wypełnona nieprawidłowo.","")&amp;
IF(OR(ROUND(K224,2)&lt;=0,ROUND(Q224,2)&lt;=0,ROUND(M224,2)&lt;=0,ROUND(S224,2)&lt;=0,ROUND(H224,2)&lt;=0)," Co najmniej jedna wartość nie jest większa od zera.","")&amp;
IF(K224&gt;Limity!$D$6," Abonament za Usługę TD w Wariancie A ponad limit.","")&amp;
IF(Q224&gt;Limity!$D$7," Abonament za Usługę TD w Wariancie B ponad limit.","")&amp;
IF(Q224-K224&gt;Limity!$D$8," Różnica wartości abonamentów za Usługę TD wariantów A i B ponad limit.","")&amp;
IF(M224&gt;Limity!$D$9," Abonament za zwiększenie przepustowości w Wariancie A ponad limit.","")&amp;
IF(S224&gt;Limity!$D$10," Abonament za zwiększenie przepustowości w Wariancie B ponad limit.","")&amp;
IF(J224=""," Nie wskazano PWR. ",IF(ISERROR(VLOOKUP(J224,'Listy punktów styku'!$B$11:$B$41,1,FALSE))," Nie wskazano PWR z listy.",""))&amp;
IF(P224=""," Nie wskazano FPS. ",IF(ISERROR(VLOOKUP(P224,'Listy punktów styku'!$B$44:$B$61,1,FALSE))," Nie wskazano FPS z listy.","")))</f>
        <v/>
      </c>
    </row>
    <row r="225" spans="1:22" s="8" customFormat="1" x14ac:dyDescent="0.3">
      <c r="A225" s="112">
        <v>211</v>
      </c>
      <c r="B225" s="113">
        <v>8026050</v>
      </c>
      <c r="C225" s="114">
        <v>40766</v>
      </c>
      <c r="D225" s="116" t="s">
        <v>812</v>
      </c>
      <c r="E225" s="116"/>
      <c r="F225" s="116">
        <v>341</v>
      </c>
      <c r="G225" s="24"/>
      <c r="H225" s="3"/>
      <c r="I225" s="93">
        <f t="shared" si="29"/>
        <v>0</v>
      </c>
      <c r="J225" s="2"/>
      <c r="K225" s="3"/>
      <c r="L225" s="94">
        <f t="shared" si="25"/>
        <v>0</v>
      </c>
      <c r="M225" s="4"/>
      <c r="N225" s="94">
        <f t="shared" si="26"/>
        <v>0</v>
      </c>
      <c r="O225" s="94">
        <f t="shared" si="27"/>
        <v>0</v>
      </c>
      <c r="P225" s="2"/>
      <c r="Q225" s="3"/>
      <c r="R225" s="94">
        <f t="shared" si="28"/>
        <v>0</v>
      </c>
      <c r="S225" s="3"/>
      <c r="T225" s="94">
        <f t="shared" si="30"/>
        <v>0</v>
      </c>
      <c r="U225" s="93">
        <f t="shared" si="31"/>
        <v>0</v>
      </c>
      <c r="V225" s="5" t="str">
        <f>IF(COUNTBLANK(G225:H225)+COUNTBLANK(J225:K225)+COUNTBLANK(M225:M225)+COUNTBLANK(P225:Q225)+COUNTBLANK(S225:S225)=8,"",
IF(G225&lt;Limity!$C$5," Data gotowości zbyt wczesna lub nie uzupełniona.","")&amp;
IF(G225&gt;Limity!$D$5," Data gotowości zbyt późna lub wypełnona nieprawidłowo.","")&amp;
IF(OR(ROUND(K225,2)&lt;=0,ROUND(Q225,2)&lt;=0,ROUND(M225,2)&lt;=0,ROUND(S225,2)&lt;=0,ROUND(H225,2)&lt;=0)," Co najmniej jedna wartość nie jest większa od zera.","")&amp;
IF(K225&gt;Limity!$D$6," Abonament za Usługę TD w Wariancie A ponad limit.","")&amp;
IF(Q225&gt;Limity!$D$7," Abonament za Usługę TD w Wariancie B ponad limit.","")&amp;
IF(Q225-K225&gt;Limity!$D$8," Różnica wartości abonamentów za Usługę TD wariantów A i B ponad limit.","")&amp;
IF(M225&gt;Limity!$D$9," Abonament za zwiększenie przepustowości w Wariancie A ponad limit.","")&amp;
IF(S225&gt;Limity!$D$10," Abonament za zwiększenie przepustowości w Wariancie B ponad limit.","")&amp;
IF(J225=""," Nie wskazano PWR. ",IF(ISERROR(VLOOKUP(J225,'Listy punktów styku'!$B$11:$B$41,1,FALSE))," Nie wskazano PWR z listy.",""))&amp;
IF(P225=""," Nie wskazano FPS. ",IF(ISERROR(VLOOKUP(P225,'Listy punktów styku'!$B$44:$B$61,1,FALSE))," Nie wskazano FPS z listy.","")))</f>
        <v/>
      </c>
    </row>
    <row r="226" spans="1:22" s="8" customFormat="1" x14ac:dyDescent="0.3">
      <c r="A226" s="112">
        <v>212</v>
      </c>
      <c r="B226" s="113">
        <v>377203124</v>
      </c>
      <c r="C226" s="114">
        <v>272552</v>
      </c>
      <c r="D226" s="116" t="s">
        <v>1802</v>
      </c>
      <c r="E226" s="116" t="s">
        <v>1803</v>
      </c>
      <c r="F226" s="116">
        <v>74</v>
      </c>
      <c r="G226" s="24"/>
      <c r="H226" s="3"/>
      <c r="I226" s="93">
        <f t="shared" si="29"/>
        <v>0</v>
      </c>
      <c r="J226" s="2"/>
      <c r="K226" s="3"/>
      <c r="L226" s="94">
        <f t="shared" si="25"/>
        <v>0</v>
      </c>
      <c r="M226" s="4"/>
      <c r="N226" s="94">
        <f t="shared" si="26"/>
        <v>0</v>
      </c>
      <c r="O226" s="94">
        <f t="shared" si="27"/>
        <v>0</v>
      </c>
      <c r="P226" s="2"/>
      <c r="Q226" s="3"/>
      <c r="R226" s="94">
        <f t="shared" si="28"/>
        <v>0</v>
      </c>
      <c r="S226" s="3"/>
      <c r="T226" s="94">
        <f t="shared" si="30"/>
        <v>0</v>
      </c>
      <c r="U226" s="93">
        <f t="shared" si="31"/>
        <v>0</v>
      </c>
      <c r="V226" s="5" t="str">
        <f>IF(COUNTBLANK(G226:H226)+COUNTBLANK(J226:K226)+COUNTBLANK(M226:M226)+COUNTBLANK(P226:Q226)+COUNTBLANK(S226:S226)=8,"",
IF(G226&lt;Limity!$C$5," Data gotowości zbyt wczesna lub nie uzupełniona.","")&amp;
IF(G226&gt;Limity!$D$5," Data gotowości zbyt późna lub wypełnona nieprawidłowo.","")&amp;
IF(OR(ROUND(K226,2)&lt;=0,ROUND(Q226,2)&lt;=0,ROUND(M226,2)&lt;=0,ROUND(S226,2)&lt;=0,ROUND(H226,2)&lt;=0)," Co najmniej jedna wartość nie jest większa od zera.","")&amp;
IF(K226&gt;Limity!$D$6," Abonament za Usługę TD w Wariancie A ponad limit.","")&amp;
IF(Q226&gt;Limity!$D$7," Abonament za Usługę TD w Wariancie B ponad limit.","")&amp;
IF(Q226-K226&gt;Limity!$D$8," Różnica wartości abonamentów za Usługę TD wariantów A i B ponad limit.","")&amp;
IF(M226&gt;Limity!$D$9," Abonament za zwiększenie przepustowości w Wariancie A ponad limit.","")&amp;
IF(S226&gt;Limity!$D$10," Abonament za zwiększenie przepustowości w Wariancie B ponad limit.","")&amp;
IF(J226=""," Nie wskazano PWR. ",IF(ISERROR(VLOOKUP(J226,'Listy punktów styku'!$B$11:$B$41,1,FALSE))," Nie wskazano PWR z listy.",""))&amp;
IF(P226=""," Nie wskazano FPS. ",IF(ISERROR(VLOOKUP(P226,'Listy punktów styku'!$B$44:$B$61,1,FALSE))," Nie wskazano FPS z listy.","")))</f>
        <v/>
      </c>
    </row>
    <row r="227" spans="1:22" s="8" customFormat="1" x14ac:dyDescent="0.3">
      <c r="A227" s="112">
        <v>213</v>
      </c>
      <c r="B227" s="113">
        <v>2539721</v>
      </c>
      <c r="C227" s="114">
        <v>72571</v>
      </c>
      <c r="D227" s="116" t="s">
        <v>1518</v>
      </c>
      <c r="E227" s="116" t="s">
        <v>100</v>
      </c>
      <c r="F227" s="116">
        <v>47</v>
      </c>
      <c r="G227" s="24"/>
      <c r="H227" s="3"/>
      <c r="I227" s="93">
        <f t="shared" si="29"/>
        <v>0</v>
      </c>
      <c r="J227" s="2"/>
      <c r="K227" s="3"/>
      <c r="L227" s="94">
        <f t="shared" si="25"/>
        <v>0</v>
      </c>
      <c r="M227" s="4"/>
      <c r="N227" s="94">
        <f t="shared" si="26"/>
        <v>0</v>
      </c>
      <c r="O227" s="94">
        <f t="shared" si="27"/>
        <v>0</v>
      </c>
      <c r="P227" s="2"/>
      <c r="Q227" s="3"/>
      <c r="R227" s="94">
        <f t="shared" si="28"/>
        <v>0</v>
      </c>
      <c r="S227" s="3"/>
      <c r="T227" s="94">
        <f t="shared" si="30"/>
        <v>0</v>
      </c>
      <c r="U227" s="93">
        <f t="shared" si="31"/>
        <v>0</v>
      </c>
      <c r="V227" s="5" t="str">
        <f>IF(COUNTBLANK(G227:H227)+COUNTBLANK(J227:K227)+COUNTBLANK(M227:M227)+COUNTBLANK(P227:Q227)+COUNTBLANK(S227:S227)=8,"",
IF(G227&lt;Limity!$C$5," Data gotowości zbyt wczesna lub nie uzupełniona.","")&amp;
IF(G227&gt;Limity!$D$5," Data gotowości zbyt późna lub wypełnona nieprawidłowo.","")&amp;
IF(OR(ROUND(K227,2)&lt;=0,ROUND(Q227,2)&lt;=0,ROUND(M227,2)&lt;=0,ROUND(S227,2)&lt;=0,ROUND(H227,2)&lt;=0)," Co najmniej jedna wartość nie jest większa od zera.","")&amp;
IF(K227&gt;Limity!$D$6," Abonament za Usługę TD w Wariancie A ponad limit.","")&amp;
IF(Q227&gt;Limity!$D$7," Abonament za Usługę TD w Wariancie B ponad limit.","")&amp;
IF(Q227-K227&gt;Limity!$D$8," Różnica wartości abonamentów za Usługę TD wariantów A i B ponad limit.","")&amp;
IF(M227&gt;Limity!$D$9," Abonament za zwiększenie przepustowości w Wariancie A ponad limit.","")&amp;
IF(S227&gt;Limity!$D$10," Abonament za zwiększenie przepustowości w Wariancie B ponad limit.","")&amp;
IF(J227=""," Nie wskazano PWR. ",IF(ISERROR(VLOOKUP(J227,'Listy punktów styku'!$B$11:$B$41,1,FALSE))," Nie wskazano PWR z listy.",""))&amp;
IF(P227=""," Nie wskazano FPS. ",IF(ISERROR(VLOOKUP(P227,'Listy punktów styku'!$B$44:$B$61,1,FALSE))," Nie wskazano FPS z listy.","")))</f>
        <v/>
      </c>
    </row>
    <row r="228" spans="1:22" s="8" customFormat="1" x14ac:dyDescent="0.3">
      <c r="A228" s="112">
        <v>214</v>
      </c>
      <c r="B228" s="113">
        <v>28739526</v>
      </c>
      <c r="C228" s="114">
        <v>112037</v>
      </c>
      <c r="D228" s="116" t="s">
        <v>260</v>
      </c>
      <c r="E228" s="116" t="s">
        <v>261</v>
      </c>
      <c r="F228" s="116">
        <v>7</v>
      </c>
      <c r="G228" s="24"/>
      <c r="H228" s="3"/>
      <c r="I228" s="93">
        <f t="shared" si="29"/>
        <v>0</v>
      </c>
      <c r="J228" s="2"/>
      <c r="K228" s="3"/>
      <c r="L228" s="94">
        <f t="shared" si="25"/>
        <v>0</v>
      </c>
      <c r="M228" s="4"/>
      <c r="N228" s="94">
        <f t="shared" si="26"/>
        <v>0</v>
      </c>
      <c r="O228" s="94">
        <f t="shared" si="27"/>
        <v>0</v>
      </c>
      <c r="P228" s="2"/>
      <c r="Q228" s="3"/>
      <c r="R228" s="94">
        <f t="shared" si="28"/>
        <v>0</v>
      </c>
      <c r="S228" s="3"/>
      <c r="T228" s="94">
        <f t="shared" si="30"/>
        <v>0</v>
      </c>
      <c r="U228" s="93">
        <f t="shared" si="31"/>
        <v>0</v>
      </c>
      <c r="V228" s="5" t="str">
        <f>IF(COUNTBLANK(G228:H228)+COUNTBLANK(J228:K228)+COUNTBLANK(M228:M228)+COUNTBLANK(P228:Q228)+COUNTBLANK(S228:S228)=8,"",
IF(G228&lt;Limity!$C$5," Data gotowości zbyt wczesna lub nie uzupełniona.","")&amp;
IF(G228&gt;Limity!$D$5," Data gotowości zbyt późna lub wypełnona nieprawidłowo.","")&amp;
IF(OR(ROUND(K228,2)&lt;=0,ROUND(Q228,2)&lt;=0,ROUND(M228,2)&lt;=0,ROUND(S228,2)&lt;=0,ROUND(H228,2)&lt;=0)," Co najmniej jedna wartość nie jest większa od zera.","")&amp;
IF(K228&gt;Limity!$D$6," Abonament za Usługę TD w Wariancie A ponad limit.","")&amp;
IF(Q228&gt;Limity!$D$7," Abonament za Usługę TD w Wariancie B ponad limit.","")&amp;
IF(Q228-K228&gt;Limity!$D$8," Różnica wartości abonamentów za Usługę TD wariantów A i B ponad limit.","")&amp;
IF(M228&gt;Limity!$D$9," Abonament za zwiększenie przepustowości w Wariancie A ponad limit.","")&amp;
IF(S228&gt;Limity!$D$10," Abonament za zwiększenie przepustowości w Wariancie B ponad limit.","")&amp;
IF(J228=""," Nie wskazano PWR. ",IF(ISERROR(VLOOKUP(J228,'Listy punktów styku'!$B$11:$B$41,1,FALSE))," Nie wskazano PWR z listy.",""))&amp;
IF(P228=""," Nie wskazano FPS. ",IF(ISERROR(VLOOKUP(P228,'Listy punktów styku'!$B$44:$B$61,1,FALSE))," Nie wskazano FPS z listy.","")))</f>
        <v/>
      </c>
    </row>
    <row r="229" spans="1:22" s="8" customFormat="1" x14ac:dyDescent="0.3">
      <c r="A229" s="112">
        <v>215</v>
      </c>
      <c r="B229" s="113">
        <v>2881597</v>
      </c>
      <c r="C229" s="114">
        <v>133604</v>
      </c>
      <c r="D229" s="116" t="s">
        <v>816</v>
      </c>
      <c r="E229" s="116" t="s">
        <v>1522</v>
      </c>
      <c r="F229" s="116">
        <v>2</v>
      </c>
      <c r="G229" s="24"/>
      <c r="H229" s="3"/>
      <c r="I229" s="93">
        <f t="shared" si="29"/>
        <v>0</v>
      </c>
      <c r="J229" s="2"/>
      <c r="K229" s="3"/>
      <c r="L229" s="94">
        <f t="shared" si="25"/>
        <v>0</v>
      </c>
      <c r="M229" s="4"/>
      <c r="N229" s="94">
        <f t="shared" si="26"/>
        <v>0</v>
      </c>
      <c r="O229" s="94">
        <f t="shared" si="27"/>
        <v>0</v>
      </c>
      <c r="P229" s="2"/>
      <c r="Q229" s="3"/>
      <c r="R229" s="94">
        <f t="shared" si="28"/>
        <v>0</v>
      </c>
      <c r="S229" s="3"/>
      <c r="T229" s="94">
        <f t="shared" si="30"/>
        <v>0</v>
      </c>
      <c r="U229" s="93">
        <f t="shared" si="31"/>
        <v>0</v>
      </c>
      <c r="V229" s="5" t="str">
        <f>IF(COUNTBLANK(G229:H229)+COUNTBLANK(J229:K229)+COUNTBLANK(M229:M229)+COUNTBLANK(P229:Q229)+COUNTBLANK(S229:S229)=8,"",
IF(G229&lt;Limity!$C$5," Data gotowości zbyt wczesna lub nie uzupełniona.","")&amp;
IF(G229&gt;Limity!$D$5," Data gotowości zbyt późna lub wypełnona nieprawidłowo.","")&amp;
IF(OR(ROUND(K229,2)&lt;=0,ROUND(Q229,2)&lt;=0,ROUND(M229,2)&lt;=0,ROUND(S229,2)&lt;=0,ROUND(H229,2)&lt;=0)," Co najmniej jedna wartość nie jest większa od zera.","")&amp;
IF(K229&gt;Limity!$D$6," Abonament za Usługę TD w Wariancie A ponad limit.","")&amp;
IF(Q229&gt;Limity!$D$7," Abonament za Usługę TD w Wariancie B ponad limit.","")&amp;
IF(Q229-K229&gt;Limity!$D$8," Różnica wartości abonamentów za Usługę TD wariantów A i B ponad limit.","")&amp;
IF(M229&gt;Limity!$D$9," Abonament za zwiększenie przepustowości w Wariancie A ponad limit.","")&amp;
IF(S229&gt;Limity!$D$10," Abonament za zwiększenie przepustowości w Wariancie B ponad limit.","")&amp;
IF(J229=""," Nie wskazano PWR. ",IF(ISERROR(VLOOKUP(J229,'Listy punktów styku'!$B$11:$B$41,1,FALSE))," Nie wskazano PWR z listy.",""))&amp;
IF(P229=""," Nie wskazano FPS. ",IF(ISERROR(VLOOKUP(P229,'Listy punktów styku'!$B$44:$B$61,1,FALSE))," Nie wskazano FPS z listy.","")))</f>
        <v/>
      </c>
    </row>
    <row r="230" spans="1:22" s="8" customFormat="1" x14ac:dyDescent="0.3">
      <c r="A230" s="112">
        <v>216</v>
      </c>
      <c r="B230" s="113">
        <v>470414621</v>
      </c>
      <c r="C230" s="114">
        <v>18530</v>
      </c>
      <c r="D230" s="116" t="s">
        <v>816</v>
      </c>
      <c r="E230" s="116" t="s">
        <v>1524</v>
      </c>
      <c r="F230" s="116">
        <v>9</v>
      </c>
      <c r="G230" s="24"/>
      <c r="H230" s="3"/>
      <c r="I230" s="93">
        <f t="shared" si="29"/>
        <v>0</v>
      </c>
      <c r="J230" s="2"/>
      <c r="K230" s="3"/>
      <c r="L230" s="94">
        <f t="shared" si="25"/>
        <v>0</v>
      </c>
      <c r="M230" s="4"/>
      <c r="N230" s="94">
        <f t="shared" si="26"/>
        <v>0</v>
      </c>
      <c r="O230" s="94">
        <f t="shared" si="27"/>
        <v>0</v>
      </c>
      <c r="P230" s="2"/>
      <c r="Q230" s="3"/>
      <c r="R230" s="94">
        <f t="shared" si="28"/>
        <v>0</v>
      </c>
      <c r="S230" s="3"/>
      <c r="T230" s="94">
        <f t="shared" si="30"/>
        <v>0</v>
      </c>
      <c r="U230" s="93">
        <f t="shared" si="31"/>
        <v>0</v>
      </c>
      <c r="V230" s="5" t="str">
        <f>IF(COUNTBLANK(G230:H230)+COUNTBLANK(J230:K230)+COUNTBLANK(M230:M230)+COUNTBLANK(P230:Q230)+COUNTBLANK(S230:S230)=8,"",
IF(G230&lt;Limity!$C$5," Data gotowości zbyt wczesna lub nie uzupełniona.","")&amp;
IF(G230&gt;Limity!$D$5," Data gotowości zbyt późna lub wypełnona nieprawidłowo.","")&amp;
IF(OR(ROUND(K230,2)&lt;=0,ROUND(Q230,2)&lt;=0,ROUND(M230,2)&lt;=0,ROUND(S230,2)&lt;=0,ROUND(H230,2)&lt;=0)," Co najmniej jedna wartość nie jest większa od zera.","")&amp;
IF(K230&gt;Limity!$D$6," Abonament za Usługę TD w Wariancie A ponad limit.","")&amp;
IF(Q230&gt;Limity!$D$7," Abonament za Usługę TD w Wariancie B ponad limit.","")&amp;
IF(Q230-K230&gt;Limity!$D$8," Różnica wartości abonamentów za Usługę TD wariantów A i B ponad limit.","")&amp;
IF(M230&gt;Limity!$D$9," Abonament za zwiększenie przepustowości w Wariancie A ponad limit.","")&amp;
IF(S230&gt;Limity!$D$10," Abonament za zwiększenie przepustowości w Wariancie B ponad limit.","")&amp;
IF(J230=""," Nie wskazano PWR. ",IF(ISERROR(VLOOKUP(J230,'Listy punktów styku'!$B$11:$B$41,1,FALSE))," Nie wskazano PWR z listy.",""))&amp;
IF(P230=""," Nie wskazano FPS. ",IF(ISERROR(VLOOKUP(P230,'Listy punktów styku'!$B$44:$B$61,1,FALSE))," Nie wskazano FPS z listy.","")))</f>
        <v/>
      </c>
    </row>
    <row r="231" spans="1:22" s="8" customFormat="1" x14ac:dyDescent="0.3">
      <c r="A231" s="112">
        <v>217</v>
      </c>
      <c r="B231" s="113">
        <v>2882060</v>
      </c>
      <c r="C231" s="114" t="s">
        <v>815</v>
      </c>
      <c r="D231" s="116" t="s">
        <v>816</v>
      </c>
      <c r="E231" s="116" t="s">
        <v>820</v>
      </c>
      <c r="F231" s="116">
        <v>7</v>
      </c>
      <c r="G231" s="24"/>
      <c r="H231" s="3"/>
      <c r="I231" s="93">
        <f t="shared" si="29"/>
        <v>0</v>
      </c>
      <c r="J231" s="2"/>
      <c r="K231" s="3"/>
      <c r="L231" s="94">
        <f t="shared" si="25"/>
        <v>0</v>
      </c>
      <c r="M231" s="4"/>
      <c r="N231" s="94">
        <f t="shared" si="26"/>
        <v>0</v>
      </c>
      <c r="O231" s="94">
        <f t="shared" si="27"/>
        <v>0</v>
      </c>
      <c r="P231" s="2"/>
      <c r="Q231" s="3"/>
      <c r="R231" s="94">
        <f t="shared" si="28"/>
        <v>0</v>
      </c>
      <c r="S231" s="3"/>
      <c r="T231" s="94">
        <f t="shared" si="30"/>
        <v>0</v>
      </c>
      <c r="U231" s="93">
        <f t="shared" si="31"/>
        <v>0</v>
      </c>
      <c r="V231" s="5" t="str">
        <f>IF(COUNTBLANK(G231:H231)+COUNTBLANK(J231:K231)+COUNTBLANK(M231:M231)+COUNTBLANK(P231:Q231)+COUNTBLANK(S231:S231)=8,"",
IF(G231&lt;Limity!$C$5," Data gotowości zbyt wczesna lub nie uzupełniona.","")&amp;
IF(G231&gt;Limity!$D$5," Data gotowości zbyt późna lub wypełnona nieprawidłowo.","")&amp;
IF(OR(ROUND(K231,2)&lt;=0,ROUND(Q231,2)&lt;=0,ROUND(M231,2)&lt;=0,ROUND(S231,2)&lt;=0,ROUND(H231,2)&lt;=0)," Co najmniej jedna wartość nie jest większa od zera.","")&amp;
IF(K231&gt;Limity!$D$6," Abonament za Usługę TD w Wariancie A ponad limit.","")&amp;
IF(Q231&gt;Limity!$D$7," Abonament za Usługę TD w Wariancie B ponad limit.","")&amp;
IF(Q231-K231&gt;Limity!$D$8," Różnica wartości abonamentów za Usługę TD wariantów A i B ponad limit.","")&amp;
IF(M231&gt;Limity!$D$9," Abonament za zwiększenie przepustowości w Wariancie A ponad limit.","")&amp;
IF(S231&gt;Limity!$D$10," Abonament za zwiększenie przepustowości w Wariancie B ponad limit.","")&amp;
IF(J231=""," Nie wskazano PWR. ",IF(ISERROR(VLOOKUP(J231,'Listy punktów styku'!$B$11:$B$41,1,FALSE))," Nie wskazano PWR z listy.",""))&amp;
IF(P231=""," Nie wskazano FPS. ",IF(ISERROR(VLOOKUP(P231,'Listy punktów styku'!$B$44:$B$61,1,FALSE))," Nie wskazano FPS z listy.","")))</f>
        <v/>
      </c>
    </row>
    <row r="232" spans="1:22" s="8" customFormat="1" x14ac:dyDescent="0.3">
      <c r="A232" s="112">
        <v>218</v>
      </c>
      <c r="B232" s="113">
        <v>3763418</v>
      </c>
      <c r="C232" s="114">
        <v>25444</v>
      </c>
      <c r="D232" s="116" t="s">
        <v>816</v>
      </c>
      <c r="E232" s="116" t="s">
        <v>2165</v>
      </c>
      <c r="F232" s="116" t="s">
        <v>2166</v>
      </c>
      <c r="G232" s="24"/>
      <c r="H232" s="3"/>
      <c r="I232" s="93">
        <f t="shared" si="29"/>
        <v>0</v>
      </c>
      <c r="J232" s="2"/>
      <c r="K232" s="3"/>
      <c r="L232" s="94">
        <f t="shared" si="25"/>
        <v>0</v>
      </c>
      <c r="M232" s="4"/>
      <c r="N232" s="94">
        <f t="shared" si="26"/>
        <v>0</v>
      </c>
      <c r="O232" s="94">
        <f t="shared" si="27"/>
        <v>0</v>
      </c>
      <c r="P232" s="2"/>
      <c r="Q232" s="3"/>
      <c r="R232" s="94">
        <f t="shared" si="28"/>
        <v>0</v>
      </c>
      <c r="S232" s="3"/>
      <c r="T232" s="94">
        <f t="shared" si="30"/>
        <v>0</v>
      </c>
      <c r="U232" s="93">
        <f t="shared" si="31"/>
        <v>0</v>
      </c>
      <c r="V232" s="5" t="str">
        <f>IF(COUNTBLANK(G232:H232)+COUNTBLANK(J232:K232)+COUNTBLANK(M232:M232)+COUNTBLANK(P232:Q232)+COUNTBLANK(S232:S232)=8,"",
IF(G232&lt;Limity!$C$5," Data gotowości zbyt wczesna lub nie uzupełniona.","")&amp;
IF(G232&gt;Limity!$D$5," Data gotowości zbyt późna lub wypełnona nieprawidłowo.","")&amp;
IF(OR(ROUND(K232,2)&lt;=0,ROUND(Q232,2)&lt;=0,ROUND(M232,2)&lt;=0,ROUND(S232,2)&lt;=0,ROUND(H232,2)&lt;=0)," Co najmniej jedna wartość nie jest większa od zera.","")&amp;
IF(K232&gt;Limity!$D$6," Abonament za Usługę TD w Wariancie A ponad limit.","")&amp;
IF(Q232&gt;Limity!$D$7," Abonament za Usługę TD w Wariancie B ponad limit.","")&amp;
IF(Q232-K232&gt;Limity!$D$8," Różnica wartości abonamentów za Usługę TD wariantów A i B ponad limit.","")&amp;
IF(M232&gt;Limity!$D$9," Abonament za zwiększenie przepustowości w Wariancie A ponad limit.","")&amp;
IF(S232&gt;Limity!$D$10," Abonament za zwiększenie przepustowości w Wariancie B ponad limit.","")&amp;
IF(J232=""," Nie wskazano PWR. ",IF(ISERROR(VLOOKUP(J232,'Listy punktów styku'!$B$11:$B$41,1,FALSE))," Nie wskazano PWR z listy.",""))&amp;
IF(P232=""," Nie wskazano FPS. ",IF(ISERROR(VLOOKUP(P232,'Listy punktów styku'!$B$44:$B$61,1,FALSE))," Nie wskazano FPS z listy.","")))</f>
        <v/>
      </c>
    </row>
    <row r="233" spans="1:22" s="8" customFormat="1" x14ac:dyDescent="0.3">
      <c r="A233" s="112">
        <v>219</v>
      </c>
      <c r="B233" s="113">
        <v>2878603</v>
      </c>
      <c r="C233" s="114">
        <v>125064</v>
      </c>
      <c r="D233" s="116" t="s">
        <v>816</v>
      </c>
      <c r="E233" s="116" t="s">
        <v>822</v>
      </c>
      <c r="F233" s="116">
        <v>27</v>
      </c>
      <c r="G233" s="24"/>
      <c r="H233" s="3"/>
      <c r="I233" s="93">
        <f t="shared" si="29"/>
        <v>0</v>
      </c>
      <c r="J233" s="2"/>
      <c r="K233" s="3"/>
      <c r="L233" s="94">
        <f t="shared" si="25"/>
        <v>0</v>
      </c>
      <c r="M233" s="4"/>
      <c r="N233" s="94">
        <f t="shared" si="26"/>
        <v>0</v>
      </c>
      <c r="O233" s="94">
        <f t="shared" si="27"/>
        <v>0</v>
      </c>
      <c r="P233" s="2"/>
      <c r="Q233" s="3"/>
      <c r="R233" s="94">
        <f t="shared" si="28"/>
        <v>0</v>
      </c>
      <c r="S233" s="3"/>
      <c r="T233" s="94">
        <f t="shared" si="30"/>
        <v>0</v>
      </c>
      <c r="U233" s="93">
        <f t="shared" si="31"/>
        <v>0</v>
      </c>
      <c r="V233" s="5" t="str">
        <f>IF(COUNTBLANK(G233:H233)+COUNTBLANK(J233:K233)+COUNTBLANK(M233:M233)+COUNTBLANK(P233:Q233)+COUNTBLANK(S233:S233)=8,"",
IF(G233&lt;Limity!$C$5," Data gotowości zbyt wczesna lub nie uzupełniona.","")&amp;
IF(G233&gt;Limity!$D$5," Data gotowości zbyt późna lub wypełnona nieprawidłowo.","")&amp;
IF(OR(ROUND(K233,2)&lt;=0,ROUND(Q233,2)&lt;=0,ROUND(M233,2)&lt;=0,ROUND(S233,2)&lt;=0,ROUND(H233,2)&lt;=0)," Co najmniej jedna wartość nie jest większa od zera.","")&amp;
IF(K233&gt;Limity!$D$6," Abonament za Usługę TD w Wariancie A ponad limit.","")&amp;
IF(Q233&gt;Limity!$D$7," Abonament za Usługę TD w Wariancie B ponad limit.","")&amp;
IF(Q233-K233&gt;Limity!$D$8," Różnica wartości abonamentów za Usługę TD wariantów A i B ponad limit.","")&amp;
IF(M233&gt;Limity!$D$9," Abonament za zwiększenie przepustowości w Wariancie A ponad limit.","")&amp;
IF(S233&gt;Limity!$D$10," Abonament za zwiększenie przepustowości w Wariancie B ponad limit.","")&amp;
IF(J233=""," Nie wskazano PWR. ",IF(ISERROR(VLOOKUP(J233,'Listy punktów styku'!$B$11:$B$41,1,FALSE))," Nie wskazano PWR z listy.",""))&amp;
IF(P233=""," Nie wskazano FPS. ",IF(ISERROR(VLOOKUP(P233,'Listy punktów styku'!$B$44:$B$61,1,FALSE))," Nie wskazano FPS z listy.","")))</f>
        <v/>
      </c>
    </row>
    <row r="234" spans="1:22" s="8" customFormat="1" x14ac:dyDescent="0.3">
      <c r="A234" s="112">
        <v>220</v>
      </c>
      <c r="B234" s="113">
        <v>8178005</v>
      </c>
      <c r="C234" s="114">
        <v>9834</v>
      </c>
      <c r="D234" s="116" t="s">
        <v>816</v>
      </c>
      <c r="E234" s="116" t="s">
        <v>1520</v>
      </c>
      <c r="F234" s="116">
        <v>13</v>
      </c>
      <c r="G234" s="24"/>
      <c r="H234" s="3"/>
      <c r="I234" s="93">
        <f t="shared" si="29"/>
        <v>0</v>
      </c>
      <c r="J234" s="2"/>
      <c r="K234" s="3"/>
      <c r="L234" s="94">
        <f t="shared" si="25"/>
        <v>0</v>
      </c>
      <c r="M234" s="4"/>
      <c r="N234" s="94">
        <f t="shared" si="26"/>
        <v>0</v>
      </c>
      <c r="O234" s="94">
        <f t="shared" si="27"/>
        <v>0</v>
      </c>
      <c r="P234" s="2"/>
      <c r="Q234" s="3"/>
      <c r="R234" s="94">
        <f t="shared" si="28"/>
        <v>0</v>
      </c>
      <c r="S234" s="3"/>
      <c r="T234" s="94">
        <f t="shared" si="30"/>
        <v>0</v>
      </c>
      <c r="U234" s="93">
        <f t="shared" si="31"/>
        <v>0</v>
      </c>
      <c r="V234" s="5" t="str">
        <f>IF(COUNTBLANK(G234:H234)+COUNTBLANK(J234:K234)+COUNTBLANK(M234:M234)+COUNTBLANK(P234:Q234)+COUNTBLANK(S234:S234)=8,"",
IF(G234&lt;Limity!$C$5," Data gotowości zbyt wczesna lub nie uzupełniona.","")&amp;
IF(G234&gt;Limity!$D$5," Data gotowości zbyt późna lub wypełnona nieprawidłowo.","")&amp;
IF(OR(ROUND(K234,2)&lt;=0,ROUND(Q234,2)&lt;=0,ROUND(M234,2)&lt;=0,ROUND(S234,2)&lt;=0,ROUND(H234,2)&lt;=0)," Co najmniej jedna wartość nie jest większa od zera.","")&amp;
IF(K234&gt;Limity!$D$6," Abonament za Usługę TD w Wariancie A ponad limit.","")&amp;
IF(Q234&gt;Limity!$D$7," Abonament za Usługę TD w Wariancie B ponad limit.","")&amp;
IF(Q234-K234&gt;Limity!$D$8," Różnica wartości abonamentów za Usługę TD wariantów A i B ponad limit.","")&amp;
IF(M234&gt;Limity!$D$9," Abonament za zwiększenie przepustowości w Wariancie A ponad limit.","")&amp;
IF(S234&gt;Limity!$D$10," Abonament za zwiększenie przepustowości w Wariancie B ponad limit.","")&amp;
IF(J234=""," Nie wskazano PWR. ",IF(ISERROR(VLOOKUP(J234,'Listy punktów styku'!$B$11:$B$41,1,FALSE))," Nie wskazano PWR z listy.",""))&amp;
IF(P234=""," Nie wskazano FPS. ",IF(ISERROR(VLOOKUP(P234,'Listy punktów styku'!$B$44:$B$61,1,FALSE))," Nie wskazano FPS z listy.","")))</f>
        <v/>
      </c>
    </row>
    <row r="235" spans="1:22" s="8" customFormat="1" x14ac:dyDescent="0.3">
      <c r="A235" s="112">
        <v>221</v>
      </c>
      <c r="B235" s="113">
        <v>1174196</v>
      </c>
      <c r="C235" s="114">
        <v>88566</v>
      </c>
      <c r="D235" s="116" t="s">
        <v>2126</v>
      </c>
      <c r="E235" s="116"/>
      <c r="F235" s="116">
        <v>153</v>
      </c>
      <c r="G235" s="24"/>
      <c r="H235" s="3"/>
      <c r="I235" s="93">
        <f t="shared" si="29"/>
        <v>0</v>
      </c>
      <c r="J235" s="2"/>
      <c r="K235" s="3"/>
      <c r="L235" s="94">
        <f t="shared" si="25"/>
        <v>0</v>
      </c>
      <c r="M235" s="4"/>
      <c r="N235" s="94">
        <f t="shared" si="26"/>
        <v>0</v>
      </c>
      <c r="O235" s="94">
        <f t="shared" si="27"/>
        <v>0</v>
      </c>
      <c r="P235" s="2"/>
      <c r="Q235" s="3"/>
      <c r="R235" s="94">
        <f t="shared" si="28"/>
        <v>0</v>
      </c>
      <c r="S235" s="3"/>
      <c r="T235" s="94">
        <f t="shared" si="30"/>
        <v>0</v>
      </c>
      <c r="U235" s="93">
        <f t="shared" si="31"/>
        <v>0</v>
      </c>
      <c r="V235" s="5" t="str">
        <f>IF(COUNTBLANK(G235:H235)+COUNTBLANK(J235:K235)+COUNTBLANK(M235:M235)+COUNTBLANK(P235:Q235)+COUNTBLANK(S235:S235)=8,"",
IF(G235&lt;Limity!$C$5," Data gotowości zbyt wczesna lub nie uzupełniona.","")&amp;
IF(G235&gt;Limity!$D$5," Data gotowości zbyt późna lub wypełnona nieprawidłowo.","")&amp;
IF(OR(ROUND(K235,2)&lt;=0,ROUND(Q235,2)&lt;=0,ROUND(M235,2)&lt;=0,ROUND(S235,2)&lt;=0,ROUND(H235,2)&lt;=0)," Co najmniej jedna wartość nie jest większa od zera.","")&amp;
IF(K235&gt;Limity!$D$6," Abonament za Usługę TD w Wariancie A ponad limit.","")&amp;
IF(Q235&gt;Limity!$D$7," Abonament za Usługę TD w Wariancie B ponad limit.","")&amp;
IF(Q235-K235&gt;Limity!$D$8," Różnica wartości abonamentów za Usługę TD wariantów A i B ponad limit.","")&amp;
IF(M235&gt;Limity!$D$9," Abonament za zwiększenie przepustowości w Wariancie A ponad limit.","")&amp;
IF(S235&gt;Limity!$D$10," Abonament za zwiększenie przepustowości w Wariancie B ponad limit.","")&amp;
IF(J235=""," Nie wskazano PWR. ",IF(ISERROR(VLOOKUP(J235,'Listy punktów styku'!$B$11:$B$41,1,FALSE))," Nie wskazano PWR z listy.",""))&amp;
IF(P235=""," Nie wskazano FPS. ",IF(ISERROR(VLOOKUP(P235,'Listy punktów styku'!$B$44:$B$61,1,FALSE))," Nie wskazano FPS z listy.","")))</f>
        <v/>
      </c>
    </row>
    <row r="236" spans="1:22" s="8" customFormat="1" x14ac:dyDescent="0.3">
      <c r="A236" s="112">
        <v>222</v>
      </c>
      <c r="B236" s="113">
        <v>2609982</v>
      </c>
      <c r="C236" s="114">
        <v>66208</v>
      </c>
      <c r="D236" s="116" t="s">
        <v>265</v>
      </c>
      <c r="E236" s="116" t="s">
        <v>100</v>
      </c>
      <c r="F236" s="116">
        <v>1</v>
      </c>
      <c r="G236" s="24"/>
      <c r="H236" s="3"/>
      <c r="I236" s="93">
        <f t="shared" si="29"/>
        <v>0</v>
      </c>
      <c r="J236" s="2"/>
      <c r="K236" s="3"/>
      <c r="L236" s="94">
        <f t="shared" si="25"/>
        <v>0</v>
      </c>
      <c r="M236" s="4"/>
      <c r="N236" s="94">
        <f t="shared" si="26"/>
        <v>0</v>
      </c>
      <c r="O236" s="94">
        <f t="shared" si="27"/>
        <v>0</v>
      </c>
      <c r="P236" s="2"/>
      <c r="Q236" s="3"/>
      <c r="R236" s="94">
        <f t="shared" si="28"/>
        <v>0</v>
      </c>
      <c r="S236" s="3"/>
      <c r="T236" s="94">
        <f t="shared" si="30"/>
        <v>0</v>
      </c>
      <c r="U236" s="93">
        <f t="shared" si="31"/>
        <v>0</v>
      </c>
      <c r="V236" s="5" t="str">
        <f>IF(COUNTBLANK(G236:H236)+COUNTBLANK(J236:K236)+COUNTBLANK(M236:M236)+COUNTBLANK(P236:Q236)+COUNTBLANK(S236:S236)=8,"",
IF(G236&lt;Limity!$C$5," Data gotowości zbyt wczesna lub nie uzupełniona.","")&amp;
IF(G236&gt;Limity!$D$5," Data gotowości zbyt późna lub wypełnona nieprawidłowo.","")&amp;
IF(OR(ROUND(K236,2)&lt;=0,ROUND(Q236,2)&lt;=0,ROUND(M236,2)&lt;=0,ROUND(S236,2)&lt;=0,ROUND(H236,2)&lt;=0)," Co najmniej jedna wartość nie jest większa od zera.","")&amp;
IF(K236&gt;Limity!$D$6," Abonament za Usługę TD w Wariancie A ponad limit.","")&amp;
IF(Q236&gt;Limity!$D$7," Abonament za Usługę TD w Wariancie B ponad limit.","")&amp;
IF(Q236-K236&gt;Limity!$D$8," Różnica wartości abonamentów za Usługę TD wariantów A i B ponad limit.","")&amp;
IF(M236&gt;Limity!$D$9," Abonament za zwiększenie przepustowości w Wariancie A ponad limit.","")&amp;
IF(S236&gt;Limity!$D$10," Abonament za zwiększenie przepustowości w Wariancie B ponad limit.","")&amp;
IF(J236=""," Nie wskazano PWR. ",IF(ISERROR(VLOOKUP(J236,'Listy punktów styku'!$B$11:$B$41,1,FALSE))," Nie wskazano PWR z listy.",""))&amp;
IF(P236=""," Nie wskazano FPS. ",IF(ISERROR(VLOOKUP(P236,'Listy punktów styku'!$B$44:$B$61,1,FALSE))," Nie wskazano FPS z listy.","")))</f>
        <v/>
      </c>
    </row>
    <row r="237" spans="1:22" s="8" customFormat="1" x14ac:dyDescent="0.3">
      <c r="A237" s="112">
        <v>223</v>
      </c>
      <c r="B237" s="113">
        <v>2609744</v>
      </c>
      <c r="C237" s="114">
        <v>84041</v>
      </c>
      <c r="D237" s="116" t="s">
        <v>263</v>
      </c>
      <c r="E237" s="116" t="s">
        <v>100</v>
      </c>
      <c r="F237" s="116">
        <v>2</v>
      </c>
      <c r="G237" s="24"/>
      <c r="H237" s="3"/>
      <c r="I237" s="93">
        <f t="shared" si="29"/>
        <v>0</v>
      </c>
      <c r="J237" s="2"/>
      <c r="K237" s="3"/>
      <c r="L237" s="94">
        <f t="shared" si="25"/>
        <v>0</v>
      </c>
      <c r="M237" s="4"/>
      <c r="N237" s="94">
        <f t="shared" si="26"/>
        <v>0</v>
      </c>
      <c r="O237" s="94">
        <f t="shared" si="27"/>
        <v>0</v>
      </c>
      <c r="P237" s="2"/>
      <c r="Q237" s="3"/>
      <c r="R237" s="94">
        <f t="shared" si="28"/>
        <v>0</v>
      </c>
      <c r="S237" s="3"/>
      <c r="T237" s="94">
        <f t="shared" si="30"/>
        <v>0</v>
      </c>
      <c r="U237" s="93">
        <f t="shared" si="31"/>
        <v>0</v>
      </c>
      <c r="V237" s="5" t="str">
        <f>IF(COUNTBLANK(G237:H237)+COUNTBLANK(J237:K237)+COUNTBLANK(M237:M237)+COUNTBLANK(P237:Q237)+COUNTBLANK(S237:S237)=8,"",
IF(G237&lt;Limity!$C$5," Data gotowości zbyt wczesna lub nie uzupełniona.","")&amp;
IF(G237&gt;Limity!$D$5," Data gotowości zbyt późna lub wypełnona nieprawidłowo.","")&amp;
IF(OR(ROUND(K237,2)&lt;=0,ROUND(Q237,2)&lt;=0,ROUND(M237,2)&lt;=0,ROUND(S237,2)&lt;=0,ROUND(H237,2)&lt;=0)," Co najmniej jedna wartość nie jest większa od zera.","")&amp;
IF(K237&gt;Limity!$D$6," Abonament za Usługę TD w Wariancie A ponad limit.","")&amp;
IF(Q237&gt;Limity!$D$7," Abonament za Usługę TD w Wariancie B ponad limit.","")&amp;
IF(Q237-K237&gt;Limity!$D$8," Różnica wartości abonamentów za Usługę TD wariantów A i B ponad limit.","")&amp;
IF(M237&gt;Limity!$D$9," Abonament za zwiększenie przepustowości w Wariancie A ponad limit.","")&amp;
IF(S237&gt;Limity!$D$10," Abonament za zwiększenie przepustowości w Wariancie B ponad limit.","")&amp;
IF(J237=""," Nie wskazano PWR. ",IF(ISERROR(VLOOKUP(J237,'Listy punktów styku'!$B$11:$B$41,1,FALSE))," Nie wskazano PWR z listy.",""))&amp;
IF(P237=""," Nie wskazano FPS. ",IF(ISERROR(VLOOKUP(P237,'Listy punktów styku'!$B$44:$B$61,1,FALSE))," Nie wskazano FPS z listy.","")))</f>
        <v/>
      </c>
    </row>
    <row r="238" spans="1:22" s="8" customFormat="1" x14ac:dyDescent="0.3">
      <c r="A238" s="112">
        <v>224</v>
      </c>
      <c r="B238" s="113">
        <v>2610052</v>
      </c>
      <c r="C238" s="114">
        <v>84042</v>
      </c>
      <c r="D238" s="116" t="s">
        <v>156</v>
      </c>
      <c r="E238" s="116" t="s">
        <v>100</v>
      </c>
      <c r="F238" s="116">
        <v>19</v>
      </c>
      <c r="G238" s="24"/>
      <c r="H238" s="3"/>
      <c r="I238" s="93">
        <f t="shared" si="29"/>
        <v>0</v>
      </c>
      <c r="J238" s="2"/>
      <c r="K238" s="3"/>
      <c r="L238" s="94">
        <f t="shared" si="25"/>
        <v>0</v>
      </c>
      <c r="M238" s="4"/>
      <c r="N238" s="94">
        <f t="shared" si="26"/>
        <v>0</v>
      </c>
      <c r="O238" s="94">
        <f t="shared" si="27"/>
        <v>0</v>
      </c>
      <c r="P238" s="2"/>
      <c r="Q238" s="3"/>
      <c r="R238" s="94">
        <f t="shared" si="28"/>
        <v>0</v>
      </c>
      <c r="S238" s="3"/>
      <c r="T238" s="94">
        <f t="shared" si="30"/>
        <v>0</v>
      </c>
      <c r="U238" s="93">
        <f t="shared" si="31"/>
        <v>0</v>
      </c>
      <c r="V238" s="5" t="str">
        <f>IF(COUNTBLANK(G238:H238)+COUNTBLANK(J238:K238)+COUNTBLANK(M238:M238)+COUNTBLANK(P238:Q238)+COUNTBLANK(S238:S238)=8,"",
IF(G238&lt;Limity!$C$5," Data gotowości zbyt wczesna lub nie uzupełniona.","")&amp;
IF(G238&gt;Limity!$D$5," Data gotowości zbyt późna lub wypełnona nieprawidłowo.","")&amp;
IF(OR(ROUND(K238,2)&lt;=0,ROUND(Q238,2)&lt;=0,ROUND(M238,2)&lt;=0,ROUND(S238,2)&lt;=0,ROUND(H238,2)&lt;=0)," Co najmniej jedna wartość nie jest większa od zera.","")&amp;
IF(K238&gt;Limity!$D$6," Abonament za Usługę TD w Wariancie A ponad limit.","")&amp;
IF(Q238&gt;Limity!$D$7," Abonament za Usługę TD w Wariancie B ponad limit.","")&amp;
IF(Q238-K238&gt;Limity!$D$8," Różnica wartości abonamentów za Usługę TD wariantów A i B ponad limit.","")&amp;
IF(M238&gt;Limity!$D$9," Abonament za zwiększenie przepustowości w Wariancie A ponad limit.","")&amp;
IF(S238&gt;Limity!$D$10," Abonament za zwiększenie przepustowości w Wariancie B ponad limit.","")&amp;
IF(J238=""," Nie wskazano PWR. ",IF(ISERROR(VLOOKUP(J238,'Listy punktów styku'!$B$11:$B$41,1,FALSE))," Nie wskazano PWR z listy.",""))&amp;
IF(P238=""," Nie wskazano FPS. ",IF(ISERROR(VLOOKUP(P238,'Listy punktów styku'!$B$44:$B$61,1,FALSE))," Nie wskazano FPS z listy.","")))</f>
        <v/>
      </c>
    </row>
    <row r="239" spans="1:22" s="8" customFormat="1" x14ac:dyDescent="0.3">
      <c r="A239" s="112">
        <v>225</v>
      </c>
      <c r="B239" s="113">
        <v>2611044</v>
      </c>
      <c r="C239" s="114">
        <v>63409</v>
      </c>
      <c r="D239" s="116" t="s">
        <v>267</v>
      </c>
      <c r="E239" s="116" t="s">
        <v>100</v>
      </c>
      <c r="F239" s="116">
        <v>44</v>
      </c>
      <c r="G239" s="24"/>
      <c r="H239" s="3"/>
      <c r="I239" s="93">
        <f t="shared" si="29"/>
        <v>0</v>
      </c>
      <c r="J239" s="2"/>
      <c r="K239" s="3"/>
      <c r="L239" s="94">
        <f t="shared" si="25"/>
        <v>0</v>
      </c>
      <c r="M239" s="4"/>
      <c r="N239" s="94">
        <f t="shared" si="26"/>
        <v>0</v>
      </c>
      <c r="O239" s="94">
        <f t="shared" si="27"/>
        <v>0</v>
      </c>
      <c r="P239" s="2"/>
      <c r="Q239" s="3"/>
      <c r="R239" s="94">
        <f t="shared" si="28"/>
        <v>0</v>
      </c>
      <c r="S239" s="3"/>
      <c r="T239" s="94">
        <f t="shared" si="30"/>
        <v>0</v>
      </c>
      <c r="U239" s="93">
        <f t="shared" si="31"/>
        <v>0</v>
      </c>
      <c r="V239" s="5" t="str">
        <f>IF(COUNTBLANK(G239:H239)+COUNTBLANK(J239:K239)+COUNTBLANK(M239:M239)+COUNTBLANK(P239:Q239)+COUNTBLANK(S239:S239)=8,"",
IF(G239&lt;Limity!$C$5," Data gotowości zbyt wczesna lub nie uzupełniona.","")&amp;
IF(G239&gt;Limity!$D$5," Data gotowości zbyt późna lub wypełnona nieprawidłowo.","")&amp;
IF(OR(ROUND(K239,2)&lt;=0,ROUND(Q239,2)&lt;=0,ROUND(M239,2)&lt;=0,ROUND(S239,2)&lt;=0,ROUND(H239,2)&lt;=0)," Co najmniej jedna wartość nie jest większa od zera.","")&amp;
IF(K239&gt;Limity!$D$6," Abonament za Usługę TD w Wariancie A ponad limit.","")&amp;
IF(Q239&gt;Limity!$D$7," Abonament za Usługę TD w Wariancie B ponad limit.","")&amp;
IF(Q239-K239&gt;Limity!$D$8," Różnica wartości abonamentów za Usługę TD wariantów A i B ponad limit.","")&amp;
IF(M239&gt;Limity!$D$9," Abonament za zwiększenie przepustowości w Wariancie A ponad limit.","")&amp;
IF(S239&gt;Limity!$D$10," Abonament za zwiększenie przepustowości w Wariancie B ponad limit.","")&amp;
IF(J239=""," Nie wskazano PWR. ",IF(ISERROR(VLOOKUP(J239,'Listy punktów styku'!$B$11:$B$41,1,FALSE))," Nie wskazano PWR z listy.",""))&amp;
IF(P239=""," Nie wskazano FPS. ",IF(ISERROR(VLOOKUP(P239,'Listy punktów styku'!$B$44:$B$61,1,FALSE))," Nie wskazano FPS z listy.","")))</f>
        <v/>
      </c>
    </row>
    <row r="240" spans="1:22" s="8" customFormat="1" x14ac:dyDescent="0.3">
      <c r="A240" s="112">
        <v>226</v>
      </c>
      <c r="B240" s="113">
        <v>2611957</v>
      </c>
      <c r="C240" s="114">
        <v>123305</v>
      </c>
      <c r="D240" s="116" t="s">
        <v>157</v>
      </c>
      <c r="E240" s="116" t="s">
        <v>827</v>
      </c>
      <c r="F240" s="116">
        <v>5</v>
      </c>
      <c r="G240" s="24"/>
      <c r="H240" s="3"/>
      <c r="I240" s="93">
        <f t="shared" si="29"/>
        <v>0</v>
      </c>
      <c r="J240" s="2"/>
      <c r="K240" s="3"/>
      <c r="L240" s="94">
        <f t="shared" si="25"/>
        <v>0</v>
      </c>
      <c r="M240" s="4"/>
      <c r="N240" s="94">
        <f t="shared" si="26"/>
        <v>0</v>
      </c>
      <c r="O240" s="94">
        <f t="shared" si="27"/>
        <v>0</v>
      </c>
      <c r="P240" s="2"/>
      <c r="Q240" s="3"/>
      <c r="R240" s="94">
        <f t="shared" si="28"/>
        <v>0</v>
      </c>
      <c r="S240" s="3"/>
      <c r="T240" s="94">
        <f t="shared" si="30"/>
        <v>0</v>
      </c>
      <c r="U240" s="93">
        <f t="shared" si="31"/>
        <v>0</v>
      </c>
      <c r="V240" s="5" t="str">
        <f>IF(COUNTBLANK(G240:H240)+COUNTBLANK(J240:K240)+COUNTBLANK(M240:M240)+COUNTBLANK(P240:Q240)+COUNTBLANK(S240:S240)=8,"",
IF(G240&lt;Limity!$C$5," Data gotowości zbyt wczesna lub nie uzupełniona.","")&amp;
IF(G240&gt;Limity!$D$5," Data gotowości zbyt późna lub wypełnona nieprawidłowo.","")&amp;
IF(OR(ROUND(K240,2)&lt;=0,ROUND(Q240,2)&lt;=0,ROUND(M240,2)&lt;=0,ROUND(S240,2)&lt;=0,ROUND(H240,2)&lt;=0)," Co najmniej jedna wartość nie jest większa od zera.","")&amp;
IF(K240&gt;Limity!$D$6," Abonament za Usługę TD w Wariancie A ponad limit.","")&amp;
IF(Q240&gt;Limity!$D$7," Abonament za Usługę TD w Wariancie B ponad limit.","")&amp;
IF(Q240-K240&gt;Limity!$D$8," Różnica wartości abonamentów za Usługę TD wariantów A i B ponad limit.","")&amp;
IF(M240&gt;Limity!$D$9," Abonament za zwiększenie przepustowości w Wariancie A ponad limit.","")&amp;
IF(S240&gt;Limity!$D$10," Abonament za zwiększenie przepustowości w Wariancie B ponad limit.","")&amp;
IF(J240=""," Nie wskazano PWR. ",IF(ISERROR(VLOOKUP(J240,'Listy punktów styku'!$B$11:$B$41,1,FALSE))," Nie wskazano PWR z listy.",""))&amp;
IF(P240=""," Nie wskazano FPS. ",IF(ISERROR(VLOOKUP(P240,'Listy punktów styku'!$B$44:$B$61,1,FALSE))," Nie wskazano FPS z listy.","")))</f>
        <v/>
      </c>
    </row>
    <row r="241" spans="1:22" s="8" customFormat="1" x14ac:dyDescent="0.3">
      <c r="A241" s="112">
        <v>227</v>
      </c>
      <c r="B241" s="113">
        <v>7782818</v>
      </c>
      <c r="C241" s="114">
        <v>34850</v>
      </c>
      <c r="D241" s="116" t="s">
        <v>157</v>
      </c>
      <c r="E241" s="116" t="s">
        <v>827</v>
      </c>
      <c r="F241" s="116" t="s">
        <v>841</v>
      </c>
      <c r="G241" s="24"/>
      <c r="H241" s="3"/>
      <c r="I241" s="93">
        <f t="shared" si="29"/>
        <v>0</v>
      </c>
      <c r="J241" s="2"/>
      <c r="K241" s="3"/>
      <c r="L241" s="94">
        <f t="shared" si="25"/>
        <v>0</v>
      </c>
      <c r="M241" s="4"/>
      <c r="N241" s="94">
        <f t="shared" si="26"/>
        <v>0</v>
      </c>
      <c r="O241" s="94">
        <f t="shared" si="27"/>
        <v>0</v>
      </c>
      <c r="P241" s="2"/>
      <c r="Q241" s="3"/>
      <c r="R241" s="94">
        <f t="shared" si="28"/>
        <v>0</v>
      </c>
      <c r="S241" s="3"/>
      <c r="T241" s="94">
        <f t="shared" si="30"/>
        <v>0</v>
      </c>
      <c r="U241" s="93">
        <f t="shared" si="31"/>
        <v>0</v>
      </c>
      <c r="V241" s="5" t="str">
        <f>IF(COUNTBLANK(G241:H241)+COUNTBLANK(J241:K241)+COUNTBLANK(M241:M241)+COUNTBLANK(P241:Q241)+COUNTBLANK(S241:S241)=8,"",
IF(G241&lt;Limity!$C$5," Data gotowości zbyt wczesna lub nie uzupełniona.","")&amp;
IF(G241&gt;Limity!$D$5," Data gotowości zbyt późna lub wypełnona nieprawidłowo.","")&amp;
IF(OR(ROUND(K241,2)&lt;=0,ROUND(Q241,2)&lt;=0,ROUND(M241,2)&lt;=0,ROUND(S241,2)&lt;=0,ROUND(H241,2)&lt;=0)," Co najmniej jedna wartość nie jest większa od zera.","")&amp;
IF(K241&gt;Limity!$D$6," Abonament za Usługę TD w Wariancie A ponad limit.","")&amp;
IF(Q241&gt;Limity!$D$7," Abonament za Usługę TD w Wariancie B ponad limit.","")&amp;
IF(Q241-K241&gt;Limity!$D$8," Różnica wartości abonamentów za Usługę TD wariantów A i B ponad limit.","")&amp;
IF(M241&gt;Limity!$D$9," Abonament za zwiększenie przepustowości w Wariancie A ponad limit.","")&amp;
IF(S241&gt;Limity!$D$10," Abonament za zwiększenie przepustowości w Wariancie B ponad limit.","")&amp;
IF(J241=""," Nie wskazano PWR. ",IF(ISERROR(VLOOKUP(J241,'Listy punktów styku'!$B$11:$B$41,1,FALSE))," Nie wskazano PWR z listy.",""))&amp;
IF(P241=""," Nie wskazano FPS. ",IF(ISERROR(VLOOKUP(P241,'Listy punktów styku'!$B$44:$B$61,1,FALSE))," Nie wskazano FPS z listy.","")))</f>
        <v/>
      </c>
    </row>
    <row r="242" spans="1:22" s="8" customFormat="1" x14ac:dyDescent="0.3">
      <c r="A242" s="112">
        <v>228</v>
      </c>
      <c r="B242" s="113">
        <v>2612317</v>
      </c>
      <c r="C242" s="114">
        <v>5107</v>
      </c>
      <c r="D242" s="116" t="s">
        <v>269</v>
      </c>
      <c r="E242" s="116" t="s">
        <v>100</v>
      </c>
      <c r="F242" s="116">
        <v>37</v>
      </c>
      <c r="G242" s="24"/>
      <c r="H242" s="3"/>
      <c r="I242" s="93">
        <f t="shared" si="29"/>
        <v>0</v>
      </c>
      <c r="J242" s="2"/>
      <c r="K242" s="3"/>
      <c r="L242" s="94">
        <f t="shared" si="25"/>
        <v>0</v>
      </c>
      <c r="M242" s="4"/>
      <c r="N242" s="94">
        <f t="shared" si="26"/>
        <v>0</v>
      </c>
      <c r="O242" s="94">
        <f t="shared" si="27"/>
        <v>0</v>
      </c>
      <c r="P242" s="2"/>
      <c r="Q242" s="3"/>
      <c r="R242" s="94">
        <f t="shared" si="28"/>
        <v>0</v>
      </c>
      <c r="S242" s="3"/>
      <c r="T242" s="94">
        <f t="shared" si="30"/>
        <v>0</v>
      </c>
      <c r="U242" s="93">
        <f t="shared" si="31"/>
        <v>0</v>
      </c>
      <c r="V242" s="5" t="str">
        <f>IF(COUNTBLANK(G242:H242)+COUNTBLANK(J242:K242)+COUNTBLANK(M242:M242)+COUNTBLANK(P242:Q242)+COUNTBLANK(S242:S242)=8,"",
IF(G242&lt;Limity!$C$5," Data gotowości zbyt wczesna lub nie uzupełniona.","")&amp;
IF(G242&gt;Limity!$D$5," Data gotowości zbyt późna lub wypełnona nieprawidłowo.","")&amp;
IF(OR(ROUND(K242,2)&lt;=0,ROUND(Q242,2)&lt;=0,ROUND(M242,2)&lt;=0,ROUND(S242,2)&lt;=0,ROUND(H242,2)&lt;=0)," Co najmniej jedna wartość nie jest większa od zera.","")&amp;
IF(K242&gt;Limity!$D$6," Abonament za Usługę TD w Wariancie A ponad limit.","")&amp;
IF(Q242&gt;Limity!$D$7," Abonament za Usługę TD w Wariancie B ponad limit.","")&amp;
IF(Q242-K242&gt;Limity!$D$8," Różnica wartości abonamentów za Usługę TD wariantów A i B ponad limit.","")&amp;
IF(M242&gt;Limity!$D$9," Abonament za zwiększenie przepustowości w Wariancie A ponad limit.","")&amp;
IF(S242&gt;Limity!$D$10," Abonament za zwiększenie przepustowości w Wariancie B ponad limit.","")&amp;
IF(J242=""," Nie wskazano PWR. ",IF(ISERROR(VLOOKUP(J242,'Listy punktów styku'!$B$11:$B$41,1,FALSE))," Nie wskazano PWR z listy.",""))&amp;
IF(P242=""," Nie wskazano FPS. ",IF(ISERROR(VLOOKUP(P242,'Listy punktów styku'!$B$44:$B$61,1,FALSE))," Nie wskazano FPS z listy.","")))</f>
        <v/>
      </c>
    </row>
    <row r="243" spans="1:22" s="8" customFormat="1" x14ac:dyDescent="0.3">
      <c r="A243" s="112">
        <v>229</v>
      </c>
      <c r="B243" s="113">
        <v>2614630</v>
      </c>
      <c r="C243" s="114">
        <v>9815</v>
      </c>
      <c r="D243" s="116" t="s">
        <v>271</v>
      </c>
      <c r="E243" s="116" t="s">
        <v>100</v>
      </c>
      <c r="F243" s="116">
        <v>4</v>
      </c>
      <c r="G243" s="24"/>
      <c r="H243" s="3"/>
      <c r="I243" s="93">
        <f t="shared" si="29"/>
        <v>0</v>
      </c>
      <c r="J243" s="2"/>
      <c r="K243" s="3"/>
      <c r="L243" s="94">
        <f t="shared" si="25"/>
        <v>0</v>
      </c>
      <c r="M243" s="4"/>
      <c r="N243" s="94">
        <f t="shared" si="26"/>
        <v>0</v>
      </c>
      <c r="O243" s="94">
        <f t="shared" si="27"/>
        <v>0</v>
      </c>
      <c r="P243" s="2"/>
      <c r="Q243" s="3"/>
      <c r="R243" s="94">
        <f t="shared" si="28"/>
        <v>0</v>
      </c>
      <c r="S243" s="3"/>
      <c r="T243" s="94">
        <f t="shared" si="30"/>
        <v>0</v>
      </c>
      <c r="U243" s="93">
        <f t="shared" si="31"/>
        <v>0</v>
      </c>
      <c r="V243" s="5" t="str">
        <f>IF(COUNTBLANK(G243:H243)+COUNTBLANK(J243:K243)+COUNTBLANK(M243:M243)+COUNTBLANK(P243:Q243)+COUNTBLANK(S243:S243)=8,"",
IF(G243&lt;Limity!$C$5," Data gotowości zbyt wczesna lub nie uzupełniona.","")&amp;
IF(G243&gt;Limity!$D$5," Data gotowości zbyt późna lub wypełnona nieprawidłowo.","")&amp;
IF(OR(ROUND(K243,2)&lt;=0,ROUND(Q243,2)&lt;=0,ROUND(M243,2)&lt;=0,ROUND(S243,2)&lt;=0,ROUND(H243,2)&lt;=0)," Co najmniej jedna wartość nie jest większa od zera.","")&amp;
IF(K243&gt;Limity!$D$6," Abonament za Usługę TD w Wariancie A ponad limit.","")&amp;
IF(Q243&gt;Limity!$D$7," Abonament za Usługę TD w Wariancie B ponad limit.","")&amp;
IF(Q243-K243&gt;Limity!$D$8," Różnica wartości abonamentów za Usługę TD wariantów A i B ponad limit.","")&amp;
IF(M243&gt;Limity!$D$9," Abonament za zwiększenie przepustowości w Wariancie A ponad limit.","")&amp;
IF(S243&gt;Limity!$D$10," Abonament za zwiększenie przepustowości w Wariancie B ponad limit.","")&amp;
IF(J243=""," Nie wskazano PWR. ",IF(ISERROR(VLOOKUP(J243,'Listy punktów styku'!$B$11:$B$41,1,FALSE))," Nie wskazano PWR z listy.",""))&amp;
IF(P243=""," Nie wskazano FPS. ",IF(ISERROR(VLOOKUP(P243,'Listy punktów styku'!$B$44:$B$61,1,FALSE))," Nie wskazano FPS z listy.","")))</f>
        <v/>
      </c>
    </row>
    <row r="244" spans="1:22" s="8" customFormat="1" x14ac:dyDescent="0.3">
      <c r="A244" s="112">
        <v>230</v>
      </c>
      <c r="B244" s="113">
        <v>2614960</v>
      </c>
      <c r="C244" s="114">
        <v>23353</v>
      </c>
      <c r="D244" s="116" t="s">
        <v>273</v>
      </c>
      <c r="E244" s="116" t="s">
        <v>100</v>
      </c>
      <c r="F244" s="116">
        <v>53</v>
      </c>
      <c r="G244" s="24"/>
      <c r="H244" s="3"/>
      <c r="I244" s="93">
        <f t="shared" si="29"/>
        <v>0</v>
      </c>
      <c r="J244" s="2"/>
      <c r="K244" s="3"/>
      <c r="L244" s="94">
        <f t="shared" si="25"/>
        <v>0</v>
      </c>
      <c r="M244" s="4"/>
      <c r="N244" s="94">
        <f t="shared" si="26"/>
        <v>0</v>
      </c>
      <c r="O244" s="94">
        <f t="shared" si="27"/>
        <v>0</v>
      </c>
      <c r="P244" s="2"/>
      <c r="Q244" s="3"/>
      <c r="R244" s="94">
        <f t="shared" si="28"/>
        <v>0</v>
      </c>
      <c r="S244" s="3"/>
      <c r="T244" s="94">
        <f t="shared" si="30"/>
        <v>0</v>
      </c>
      <c r="U244" s="93">
        <f t="shared" si="31"/>
        <v>0</v>
      </c>
      <c r="V244" s="5" t="str">
        <f>IF(COUNTBLANK(G244:H244)+COUNTBLANK(J244:K244)+COUNTBLANK(M244:M244)+COUNTBLANK(P244:Q244)+COUNTBLANK(S244:S244)=8,"",
IF(G244&lt;Limity!$C$5," Data gotowości zbyt wczesna lub nie uzupełniona.","")&amp;
IF(G244&gt;Limity!$D$5," Data gotowości zbyt późna lub wypełnona nieprawidłowo.","")&amp;
IF(OR(ROUND(K244,2)&lt;=0,ROUND(Q244,2)&lt;=0,ROUND(M244,2)&lt;=0,ROUND(S244,2)&lt;=0,ROUND(H244,2)&lt;=0)," Co najmniej jedna wartość nie jest większa od zera.","")&amp;
IF(K244&gt;Limity!$D$6," Abonament za Usługę TD w Wariancie A ponad limit.","")&amp;
IF(Q244&gt;Limity!$D$7," Abonament za Usługę TD w Wariancie B ponad limit.","")&amp;
IF(Q244-K244&gt;Limity!$D$8," Różnica wartości abonamentów za Usługę TD wariantów A i B ponad limit.","")&amp;
IF(M244&gt;Limity!$D$9," Abonament za zwiększenie przepustowości w Wariancie A ponad limit.","")&amp;
IF(S244&gt;Limity!$D$10," Abonament za zwiększenie przepustowości w Wariancie B ponad limit.","")&amp;
IF(J244=""," Nie wskazano PWR. ",IF(ISERROR(VLOOKUP(J244,'Listy punktów styku'!$B$11:$B$41,1,FALSE))," Nie wskazano PWR z listy.",""))&amp;
IF(P244=""," Nie wskazano FPS. ",IF(ISERROR(VLOOKUP(P244,'Listy punktów styku'!$B$44:$B$61,1,FALSE))," Nie wskazano FPS z listy.","")))</f>
        <v/>
      </c>
    </row>
    <row r="245" spans="1:22" s="8" customFormat="1" x14ac:dyDescent="0.3">
      <c r="A245" s="112">
        <v>231</v>
      </c>
      <c r="B245" s="113">
        <v>8816083</v>
      </c>
      <c r="C245" s="114" t="s">
        <v>832</v>
      </c>
      <c r="D245" s="116" t="s">
        <v>274</v>
      </c>
      <c r="E245" s="116" t="s">
        <v>144</v>
      </c>
      <c r="F245" s="116">
        <v>43</v>
      </c>
      <c r="G245" s="24"/>
      <c r="H245" s="3"/>
      <c r="I245" s="93">
        <f t="shared" si="29"/>
        <v>0</v>
      </c>
      <c r="J245" s="2"/>
      <c r="K245" s="3"/>
      <c r="L245" s="94">
        <f t="shared" si="25"/>
        <v>0</v>
      </c>
      <c r="M245" s="4"/>
      <c r="N245" s="94">
        <f t="shared" si="26"/>
        <v>0</v>
      </c>
      <c r="O245" s="94">
        <f t="shared" si="27"/>
        <v>0</v>
      </c>
      <c r="P245" s="2"/>
      <c r="Q245" s="3"/>
      <c r="R245" s="94">
        <f t="shared" si="28"/>
        <v>0</v>
      </c>
      <c r="S245" s="3"/>
      <c r="T245" s="94">
        <f t="shared" si="30"/>
        <v>0</v>
      </c>
      <c r="U245" s="93">
        <f t="shared" si="31"/>
        <v>0</v>
      </c>
      <c r="V245" s="5" t="str">
        <f>IF(COUNTBLANK(G245:H245)+COUNTBLANK(J245:K245)+COUNTBLANK(M245:M245)+COUNTBLANK(P245:Q245)+COUNTBLANK(S245:S245)=8,"",
IF(G245&lt;Limity!$C$5," Data gotowości zbyt wczesna lub nie uzupełniona.","")&amp;
IF(G245&gt;Limity!$D$5," Data gotowości zbyt późna lub wypełnona nieprawidłowo.","")&amp;
IF(OR(ROUND(K245,2)&lt;=0,ROUND(Q245,2)&lt;=0,ROUND(M245,2)&lt;=0,ROUND(S245,2)&lt;=0,ROUND(H245,2)&lt;=0)," Co najmniej jedna wartość nie jest większa od zera.","")&amp;
IF(K245&gt;Limity!$D$6," Abonament za Usługę TD w Wariancie A ponad limit.","")&amp;
IF(Q245&gt;Limity!$D$7," Abonament za Usługę TD w Wariancie B ponad limit.","")&amp;
IF(Q245-K245&gt;Limity!$D$8," Różnica wartości abonamentów za Usługę TD wariantów A i B ponad limit.","")&amp;
IF(M245&gt;Limity!$D$9," Abonament za zwiększenie przepustowości w Wariancie A ponad limit.","")&amp;
IF(S245&gt;Limity!$D$10," Abonament za zwiększenie przepustowości w Wariancie B ponad limit.","")&amp;
IF(J245=""," Nie wskazano PWR. ",IF(ISERROR(VLOOKUP(J245,'Listy punktów styku'!$B$11:$B$41,1,FALSE))," Nie wskazano PWR z listy.",""))&amp;
IF(P245=""," Nie wskazano FPS. ",IF(ISERROR(VLOOKUP(P245,'Listy punktów styku'!$B$44:$B$61,1,FALSE))," Nie wskazano FPS z listy.","")))</f>
        <v/>
      </c>
    </row>
    <row r="246" spans="1:22" s="8" customFormat="1" x14ac:dyDescent="0.3">
      <c r="A246" s="112">
        <v>232</v>
      </c>
      <c r="B246" s="113">
        <v>2615526</v>
      </c>
      <c r="C246" s="114">
        <v>265831</v>
      </c>
      <c r="D246" s="116" t="s">
        <v>831</v>
      </c>
      <c r="E246" s="116" t="s">
        <v>100</v>
      </c>
      <c r="F246" s="116">
        <v>42</v>
      </c>
      <c r="G246" s="24"/>
      <c r="H246" s="3"/>
      <c r="I246" s="93">
        <f t="shared" si="29"/>
        <v>0</v>
      </c>
      <c r="J246" s="2"/>
      <c r="K246" s="3"/>
      <c r="L246" s="94">
        <f t="shared" si="25"/>
        <v>0</v>
      </c>
      <c r="M246" s="4"/>
      <c r="N246" s="94">
        <f t="shared" si="26"/>
        <v>0</v>
      </c>
      <c r="O246" s="94">
        <f t="shared" si="27"/>
        <v>0</v>
      </c>
      <c r="P246" s="2"/>
      <c r="Q246" s="3"/>
      <c r="R246" s="94">
        <f t="shared" si="28"/>
        <v>0</v>
      </c>
      <c r="S246" s="3"/>
      <c r="T246" s="94">
        <f t="shared" si="30"/>
        <v>0</v>
      </c>
      <c r="U246" s="93">
        <f t="shared" si="31"/>
        <v>0</v>
      </c>
      <c r="V246" s="5" t="str">
        <f>IF(COUNTBLANK(G246:H246)+COUNTBLANK(J246:K246)+COUNTBLANK(M246:M246)+COUNTBLANK(P246:Q246)+COUNTBLANK(S246:S246)=8,"",
IF(G246&lt;Limity!$C$5," Data gotowości zbyt wczesna lub nie uzupełniona.","")&amp;
IF(G246&gt;Limity!$D$5," Data gotowości zbyt późna lub wypełnona nieprawidłowo.","")&amp;
IF(OR(ROUND(K246,2)&lt;=0,ROUND(Q246,2)&lt;=0,ROUND(M246,2)&lt;=0,ROUND(S246,2)&lt;=0,ROUND(H246,2)&lt;=0)," Co najmniej jedna wartość nie jest większa od zera.","")&amp;
IF(K246&gt;Limity!$D$6," Abonament za Usługę TD w Wariancie A ponad limit.","")&amp;
IF(Q246&gt;Limity!$D$7," Abonament za Usługę TD w Wariancie B ponad limit.","")&amp;
IF(Q246-K246&gt;Limity!$D$8," Różnica wartości abonamentów za Usługę TD wariantów A i B ponad limit.","")&amp;
IF(M246&gt;Limity!$D$9," Abonament za zwiększenie przepustowości w Wariancie A ponad limit.","")&amp;
IF(S246&gt;Limity!$D$10," Abonament za zwiększenie przepustowości w Wariancie B ponad limit.","")&amp;
IF(J246=""," Nie wskazano PWR. ",IF(ISERROR(VLOOKUP(J246,'Listy punktów styku'!$B$11:$B$41,1,FALSE))," Nie wskazano PWR z listy.",""))&amp;
IF(P246=""," Nie wskazano FPS. ",IF(ISERROR(VLOOKUP(P246,'Listy punktów styku'!$B$44:$B$61,1,FALSE))," Nie wskazano FPS z listy.","")))</f>
        <v/>
      </c>
    </row>
    <row r="247" spans="1:22" s="8" customFormat="1" x14ac:dyDescent="0.3">
      <c r="A247" s="112">
        <v>233</v>
      </c>
      <c r="B247" s="113">
        <v>2619396</v>
      </c>
      <c r="C247" s="114">
        <v>66338</v>
      </c>
      <c r="D247" s="116" t="s">
        <v>280</v>
      </c>
      <c r="E247" s="116" t="s">
        <v>100</v>
      </c>
      <c r="F247" s="116">
        <v>1</v>
      </c>
      <c r="G247" s="24"/>
      <c r="H247" s="3"/>
      <c r="I247" s="93">
        <f t="shared" si="29"/>
        <v>0</v>
      </c>
      <c r="J247" s="2"/>
      <c r="K247" s="3"/>
      <c r="L247" s="94">
        <f t="shared" si="25"/>
        <v>0</v>
      </c>
      <c r="M247" s="4"/>
      <c r="N247" s="94">
        <f t="shared" si="26"/>
        <v>0</v>
      </c>
      <c r="O247" s="94">
        <f t="shared" si="27"/>
        <v>0</v>
      </c>
      <c r="P247" s="2"/>
      <c r="Q247" s="3"/>
      <c r="R247" s="94">
        <f t="shared" si="28"/>
        <v>0</v>
      </c>
      <c r="S247" s="3"/>
      <c r="T247" s="94">
        <f t="shared" si="30"/>
        <v>0</v>
      </c>
      <c r="U247" s="93">
        <f t="shared" si="31"/>
        <v>0</v>
      </c>
      <c r="V247" s="5" t="str">
        <f>IF(COUNTBLANK(G247:H247)+COUNTBLANK(J247:K247)+COUNTBLANK(M247:M247)+COUNTBLANK(P247:Q247)+COUNTBLANK(S247:S247)=8,"",
IF(G247&lt;Limity!$C$5," Data gotowości zbyt wczesna lub nie uzupełniona.","")&amp;
IF(G247&gt;Limity!$D$5," Data gotowości zbyt późna lub wypełnona nieprawidłowo.","")&amp;
IF(OR(ROUND(K247,2)&lt;=0,ROUND(Q247,2)&lt;=0,ROUND(M247,2)&lt;=0,ROUND(S247,2)&lt;=0,ROUND(H247,2)&lt;=0)," Co najmniej jedna wartość nie jest większa od zera.","")&amp;
IF(K247&gt;Limity!$D$6," Abonament za Usługę TD w Wariancie A ponad limit.","")&amp;
IF(Q247&gt;Limity!$D$7," Abonament za Usługę TD w Wariancie B ponad limit.","")&amp;
IF(Q247-K247&gt;Limity!$D$8," Różnica wartości abonamentów za Usługę TD wariantów A i B ponad limit.","")&amp;
IF(M247&gt;Limity!$D$9," Abonament za zwiększenie przepustowości w Wariancie A ponad limit.","")&amp;
IF(S247&gt;Limity!$D$10," Abonament za zwiększenie przepustowości w Wariancie B ponad limit.","")&amp;
IF(J247=""," Nie wskazano PWR. ",IF(ISERROR(VLOOKUP(J247,'Listy punktów styku'!$B$11:$B$41,1,FALSE))," Nie wskazano PWR z listy.",""))&amp;
IF(P247=""," Nie wskazano FPS. ",IF(ISERROR(VLOOKUP(P247,'Listy punktów styku'!$B$44:$B$61,1,FALSE))," Nie wskazano FPS z listy.","")))</f>
        <v/>
      </c>
    </row>
    <row r="248" spans="1:22" s="8" customFormat="1" x14ac:dyDescent="0.3">
      <c r="A248" s="112">
        <v>234</v>
      </c>
      <c r="B248" s="113">
        <v>2618459</v>
      </c>
      <c r="C248" s="114">
        <v>83146</v>
      </c>
      <c r="D248" s="116" t="s">
        <v>179</v>
      </c>
      <c r="E248" s="116" t="s">
        <v>100</v>
      </c>
      <c r="F248" s="116">
        <v>11</v>
      </c>
      <c r="G248" s="24"/>
      <c r="H248" s="3"/>
      <c r="I248" s="93">
        <f t="shared" si="29"/>
        <v>0</v>
      </c>
      <c r="J248" s="2"/>
      <c r="K248" s="3"/>
      <c r="L248" s="94">
        <f t="shared" si="25"/>
        <v>0</v>
      </c>
      <c r="M248" s="4"/>
      <c r="N248" s="94">
        <f t="shared" si="26"/>
        <v>0</v>
      </c>
      <c r="O248" s="94">
        <f t="shared" si="27"/>
        <v>0</v>
      </c>
      <c r="P248" s="2"/>
      <c r="Q248" s="3"/>
      <c r="R248" s="94">
        <f t="shared" si="28"/>
        <v>0</v>
      </c>
      <c r="S248" s="3"/>
      <c r="T248" s="94">
        <f t="shared" si="30"/>
        <v>0</v>
      </c>
      <c r="U248" s="93">
        <f t="shared" si="31"/>
        <v>0</v>
      </c>
      <c r="V248" s="5" t="str">
        <f>IF(COUNTBLANK(G248:H248)+COUNTBLANK(J248:K248)+COUNTBLANK(M248:M248)+COUNTBLANK(P248:Q248)+COUNTBLANK(S248:S248)=8,"",
IF(G248&lt;Limity!$C$5," Data gotowości zbyt wczesna lub nie uzupełniona.","")&amp;
IF(G248&gt;Limity!$D$5," Data gotowości zbyt późna lub wypełnona nieprawidłowo.","")&amp;
IF(OR(ROUND(K248,2)&lt;=0,ROUND(Q248,2)&lt;=0,ROUND(M248,2)&lt;=0,ROUND(S248,2)&lt;=0,ROUND(H248,2)&lt;=0)," Co najmniej jedna wartość nie jest większa od zera.","")&amp;
IF(K248&gt;Limity!$D$6," Abonament za Usługę TD w Wariancie A ponad limit.","")&amp;
IF(Q248&gt;Limity!$D$7," Abonament za Usługę TD w Wariancie B ponad limit.","")&amp;
IF(Q248-K248&gt;Limity!$D$8," Różnica wartości abonamentów za Usługę TD wariantów A i B ponad limit.","")&amp;
IF(M248&gt;Limity!$D$9," Abonament za zwiększenie przepustowości w Wariancie A ponad limit.","")&amp;
IF(S248&gt;Limity!$D$10," Abonament za zwiększenie przepustowości w Wariancie B ponad limit.","")&amp;
IF(J248=""," Nie wskazano PWR. ",IF(ISERROR(VLOOKUP(J248,'Listy punktów styku'!$B$11:$B$41,1,FALSE))," Nie wskazano PWR z listy.",""))&amp;
IF(P248=""," Nie wskazano FPS. ",IF(ISERROR(VLOOKUP(P248,'Listy punktów styku'!$B$44:$B$61,1,FALSE))," Nie wskazano FPS z listy.","")))</f>
        <v/>
      </c>
    </row>
    <row r="249" spans="1:22" s="8" customFormat="1" x14ac:dyDescent="0.3">
      <c r="A249" s="112">
        <v>235</v>
      </c>
      <c r="B249" s="113">
        <v>2618380</v>
      </c>
      <c r="C249" s="114">
        <v>119121</v>
      </c>
      <c r="D249" s="116" t="s">
        <v>277</v>
      </c>
      <c r="E249" s="116" t="s">
        <v>100</v>
      </c>
      <c r="F249" s="116">
        <v>14</v>
      </c>
      <c r="G249" s="24"/>
      <c r="H249" s="3"/>
      <c r="I249" s="93">
        <f t="shared" si="29"/>
        <v>0</v>
      </c>
      <c r="J249" s="2"/>
      <c r="K249" s="3"/>
      <c r="L249" s="94">
        <f t="shared" si="25"/>
        <v>0</v>
      </c>
      <c r="M249" s="4"/>
      <c r="N249" s="94">
        <f t="shared" si="26"/>
        <v>0</v>
      </c>
      <c r="O249" s="94">
        <f t="shared" si="27"/>
        <v>0</v>
      </c>
      <c r="P249" s="2"/>
      <c r="Q249" s="3"/>
      <c r="R249" s="94">
        <f t="shared" si="28"/>
        <v>0</v>
      </c>
      <c r="S249" s="3"/>
      <c r="T249" s="94">
        <f t="shared" si="30"/>
        <v>0</v>
      </c>
      <c r="U249" s="93">
        <f t="shared" si="31"/>
        <v>0</v>
      </c>
      <c r="V249" s="5" t="str">
        <f>IF(COUNTBLANK(G249:H249)+COUNTBLANK(J249:K249)+COUNTBLANK(M249:M249)+COUNTBLANK(P249:Q249)+COUNTBLANK(S249:S249)=8,"",
IF(G249&lt;Limity!$C$5," Data gotowości zbyt wczesna lub nie uzupełniona.","")&amp;
IF(G249&gt;Limity!$D$5," Data gotowości zbyt późna lub wypełnona nieprawidłowo.","")&amp;
IF(OR(ROUND(K249,2)&lt;=0,ROUND(Q249,2)&lt;=0,ROUND(M249,2)&lt;=0,ROUND(S249,2)&lt;=0,ROUND(H249,2)&lt;=0)," Co najmniej jedna wartość nie jest większa od zera.","")&amp;
IF(K249&gt;Limity!$D$6," Abonament za Usługę TD w Wariancie A ponad limit.","")&amp;
IF(Q249&gt;Limity!$D$7," Abonament za Usługę TD w Wariancie B ponad limit.","")&amp;
IF(Q249-K249&gt;Limity!$D$8," Różnica wartości abonamentów za Usługę TD wariantów A i B ponad limit.","")&amp;
IF(M249&gt;Limity!$D$9," Abonament za zwiększenie przepustowości w Wariancie A ponad limit.","")&amp;
IF(S249&gt;Limity!$D$10," Abonament za zwiększenie przepustowości w Wariancie B ponad limit.","")&amp;
IF(J249=""," Nie wskazano PWR. ",IF(ISERROR(VLOOKUP(J249,'Listy punktów styku'!$B$11:$B$41,1,FALSE))," Nie wskazano PWR z listy.",""))&amp;
IF(P249=""," Nie wskazano FPS. ",IF(ISERROR(VLOOKUP(P249,'Listy punktów styku'!$B$44:$B$61,1,FALSE))," Nie wskazano FPS z listy.","")))</f>
        <v/>
      </c>
    </row>
    <row r="250" spans="1:22" s="8" customFormat="1" x14ac:dyDescent="0.3">
      <c r="A250" s="112">
        <v>236</v>
      </c>
      <c r="B250" s="113">
        <v>2620193</v>
      </c>
      <c r="C250" s="114" t="s">
        <v>834</v>
      </c>
      <c r="D250" s="116" t="s">
        <v>285</v>
      </c>
      <c r="E250" s="116" t="s">
        <v>100</v>
      </c>
      <c r="F250" s="116">
        <v>65</v>
      </c>
      <c r="G250" s="24"/>
      <c r="H250" s="3"/>
      <c r="I250" s="93">
        <f t="shared" si="29"/>
        <v>0</v>
      </c>
      <c r="J250" s="2"/>
      <c r="K250" s="3"/>
      <c r="L250" s="94">
        <f t="shared" si="25"/>
        <v>0</v>
      </c>
      <c r="M250" s="4"/>
      <c r="N250" s="94">
        <f t="shared" si="26"/>
        <v>0</v>
      </c>
      <c r="O250" s="94">
        <f t="shared" si="27"/>
        <v>0</v>
      </c>
      <c r="P250" s="2"/>
      <c r="Q250" s="3"/>
      <c r="R250" s="94">
        <f t="shared" si="28"/>
        <v>0</v>
      </c>
      <c r="S250" s="3"/>
      <c r="T250" s="94">
        <f t="shared" si="30"/>
        <v>0</v>
      </c>
      <c r="U250" s="93">
        <f t="shared" si="31"/>
        <v>0</v>
      </c>
      <c r="V250" s="5" t="str">
        <f>IF(COUNTBLANK(G250:H250)+COUNTBLANK(J250:K250)+COUNTBLANK(M250:M250)+COUNTBLANK(P250:Q250)+COUNTBLANK(S250:S250)=8,"",
IF(G250&lt;Limity!$C$5," Data gotowości zbyt wczesna lub nie uzupełniona.","")&amp;
IF(G250&gt;Limity!$D$5," Data gotowości zbyt późna lub wypełnona nieprawidłowo.","")&amp;
IF(OR(ROUND(K250,2)&lt;=0,ROUND(Q250,2)&lt;=0,ROUND(M250,2)&lt;=0,ROUND(S250,2)&lt;=0,ROUND(H250,2)&lt;=0)," Co najmniej jedna wartość nie jest większa od zera.","")&amp;
IF(K250&gt;Limity!$D$6," Abonament za Usługę TD w Wariancie A ponad limit.","")&amp;
IF(Q250&gt;Limity!$D$7," Abonament za Usługę TD w Wariancie B ponad limit.","")&amp;
IF(Q250-K250&gt;Limity!$D$8," Różnica wartości abonamentów za Usługę TD wariantów A i B ponad limit.","")&amp;
IF(M250&gt;Limity!$D$9," Abonament za zwiększenie przepustowości w Wariancie A ponad limit.","")&amp;
IF(S250&gt;Limity!$D$10," Abonament za zwiększenie przepustowości w Wariancie B ponad limit.","")&amp;
IF(J250=""," Nie wskazano PWR. ",IF(ISERROR(VLOOKUP(J250,'Listy punktów styku'!$B$11:$B$41,1,FALSE))," Nie wskazano PWR z listy.",""))&amp;
IF(P250=""," Nie wskazano FPS. ",IF(ISERROR(VLOOKUP(P250,'Listy punktów styku'!$B$44:$B$61,1,FALSE))," Nie wskazano FPS z listy.","")))</f>
        <v/>
      </c>
    </row>
    <row r="251" spans="1:22" s="8" customFormat="1" x14ac:dyDescent="0.3">
      <c r="A251" s="112">
        <v>237</v>
      </c>
      <c r="B251" s="113">
        <v>2776166</v>
      </c>
      <c r="C251" s="114">
        <v>84948</v>
      </c>
      <c r="D251" s="116" t="s">
        <v>2128</v>
      </c>
      <c r="E251" s="116" t="s">
        <v>100</v>
      </c>
      <c r="F251" s="116" t="s">
        <v>2157</v>
      </c>
      <c r="G251" s="24"/>
      <c r="H251" s="3"/>
      <c r="I251" s="93">
        <f t="shared" si="29"/>
        <v>0</v>
      </c>
      <c r="J251" s="2"/>
      <c r="K251" s="3"/>
      <c r="L251" s="94">
        <f t="shared" si="25"/>
        <v>0</v>
      </c>
      <c r="M251" s="4"/>
      <c r="N251" s="94">
        <f t="shared" si="26"/>
        <v>0</v>
      </c>
      <c r="O251" s="94">
        <f t="shared" si="27"/>
        <v>0</v>
      </c>
      <c r="P251" s="2"/>
      <c r="Q251" s="3"/>
      <c r="R251" s="94">
        <f t="shared" si="28"/>
        <v>0</v>
      </c>
      <c r="S251" s="3"/>
      <c r="T251" s="94">
        <f t="shared" si="30"/>
        <v>0</v>
      </c>
      <c r="U251" s="93">
        <f t="shared" si="31"/>
        <v>0</v>
      </c>
      <c r="V251" s="5" t="str">
        <f>IF(COUNTBLANK(G251:H251)+COUNTBLANK(J251:K251)+COUNTBLANK(M251:M251)+COUNTBLANK(P251:Q251)+COUNTBLANK(S251:S251)=8,"",
IF(G251&lt;Limity!$C$5," Data gotowości zbyt wczesna lub nie uzupełniona.","")&amp;
IF(G251&gt;Limity!$D$5," Data gotowości zbyt późna lub wypełnona nieprawidłowo.","")&amp;
IF(OR(ROUND(K251,2)&lt;=0,ROUND(Q251,2)&lt;=0,ROUND(M251,2)&lt;=0,ROUND(S251,2)&lt;=0,ROUND(H251,2)&lt;=0)," Co najmniej jedna wartość nie jest większa od zera.","")&amp;
IF(K251&gt;Limity!$D$6," Abonament za Usługę TD w Wariancie A ponad limit.","")&amp;
IF(Q251&gt;Limity!$D$7," Abonament za Usługę TD w Wariancie B ponad limit.","")&amp;
IF(Q251-K251&gt;Limity!$D$8," Różnica wartości abonamentów za Usługę TD wariantów A i B ponad limit.","")&amp;
IF(M251&gt;Limity!$D$9," Abonament za zwiększenie przepustowości w Wariancie A ponad limit.","")&amp;
IF(S251&gt;Limity!$D$10," Abonament za zwiększenie przepustowości w Wariancie B ponad limit.","")&amp;
IF(J251=""," Nie wskazano PWR. ",IF(ISERROR(VLOOKUP(J251,'Listy punktów styku'!$B$11:$B$41,1,FALSE))," Nie wskazano PWR z listy.",""))&amp;
IF(P251=""," Nie wskazano FPS. ",IF(ISERROR(VLOOKUP(P251,'Listy punktów styku'!$B$44:$B$61,1,FALSE))," Nie wskazano FPS z listy.","")))</f>
        <v/>
      </c>
    </row>
    <row r="252" spans="1:22" s="8" customFormat="1" x14ac:dyDescent="0.3">
      <c r="A252" s="112">
        <v>238</v>
      </c>
      <c r="B252" s="113">
        <v>2619838</v>
      </c>
      <c r="C252" s="114">
        <v>66340</v>
      </c>
      <c r="D252" s="116" t="s">
        <v>282</v>
      </c>
      <c r="E252" s="116" t="s">
        <v>100</v>
      </c>
      <c r="F252" s="116" t="s">
        <v>283</v>
      </c>
      <c r="G252" s="24"/>
      <c r="H252" s="3"/>
      <c r="I252" s="93">
        <f t="shared" si="29"/>
        <v>0</v>
      </c>
      <c r="J252" s="2"/>
      <c r="K252" s="3"/>
      <c r="L252" s="94">
        <f t="shared" si="25"/>
        <v>0</v>
      </c>
      <c r="M252" s="4"/>
      <c r="N252" s="94">
        <f t="shared" si="26"/>
        <v>0</v>
      </c>
      <c r="O252" s="94">
        <f t="shared" si="27"/>
        <v>0</v>
      </c>
      <c r="P252" s="2"/>
      <c r="Q252" s="3"/>
      <c r="R252" s="94">
        <f t="shared" si="28"/>
        <v>0</v>
      </c>
      <c r="S252" s="3"/>
      <c r="T252" s="94">
        <f t="shared" si="30"/>
        <v>0</v>
      </c>
      <c r="U252" s="93">
        <f t="shared" si="31"/>
        <v>0</v>
      </c>
      <c r="V252" s="5" t="str">
        <f>IF(COUNTBLANK(G252:H252)+COUNTBLANK(J252:K252)+COUNTBLANK(M252:M252)+COUNTBLANK(P252:Q252)+COUNTBLANK(S252:S252)=8,"",
IF(G252&lt;Limity!$C$5," Data gotowości zbyt wczesna lub nie uzupełniona.","")&amp;
IF(G252&gt;Limity!$D$5," Data gotowości zbyt późna lub wypełnona nieprawidłowo.","")&amp;
IF(OR(ROUND(K252,2)&lt;=0,ROUND(Q252,2)&lt;=0,ROUND(M252,2)&lt;=0,ROUND(S252,2)&lt;=0,ROUND(H252,2)&lt;=0)," Co najmniej jedna wartość nie jest większa od zera.","")&amp;
IF(K252&gt;Limity!$D$6," Abonament za Usługę TD w Wariancie A ponad limit.","")&amp;
IF(Q252&gt;Limity!$D$7," Abonament za Usługę TD w Wariancie B ponad limit.","")&amp;
IF(Q252-K252&gt;Limity!$D$8," Różnica wartości abonamentów za Usługę TD wariantów A i B ponad limit.","")&amp;
IF(M252&gt;Limity!$D$9," Abonament za zwiększenie przepustowości w Wariancie A ponad limit.","")&amp;
IF(S252&gt;Limity!$D$10," Abonament za zwiększenie przepustowości w Wariancie B ponad limit.","")&amp;
IF(J252=""," Nie wskazano PWR. ",IF(ISERROR(VLOOKUP(J252,'Listy punktów styku'!$B$11:$B$41,1,FALSE))," Nie wskazano PWR z listy.",""))&amp;
IF(P252=""," Nie wskazano FPS. ",IF(ISERROR(VLOOKUP(P252,'Listy punktów styku'!$B$44:$B$61,1,FALSE))," Nie wskazano FPS z listy.","")))</f>
        <v/>
      </c>
    </row>
    <row r="253" spans="1:22" s="8" customFormat="1" x14ac:dyDescent="0.3">
      <c r="A253" s="112">
        <v>239</v>
      </c>
      <c r="B253" s="113">
        <v>2620946</v>
      </c>
      <c r="C253" s="114">
        <v>121537</v>
      </c>
      <c r="D253" s="116" t="s">
        <v>286</v>
      </c>
      <c r="E253" s="116" t="s">
        <v>100</v>
      </c>
      <c r="F253" s="116">
        <v>2</v>
      </c>
      <c r="G253" s="24"/>
      <c r="H253" s="3"/>
      <c r="I253" s="93">
        <f t="shared" si="29"/>
        <v>0</v>
      </c>
      <c r="J253" s="2"/>
      <c r="K253" s="3"/>
      <c r="L253" s="94">
        <f t="shared" si="25"/>
        <v>0</v>
      </c>
      <c r="M253" s="4"/>
      <c r="N253" s="94">
        <f t="shared" si="26"/>
        <v>0</v>
      </c>
      <c r="O253" s="94">
        <f t="shared" si="27"/>
        <v>0</v>
      </c>
      <c r="P253" s="2"/>
      <c r="Q253" s="3"/>
      <c r="R253" s="94">
        <f t="shared" si="28"/>
        <v>0</v>
      </c>
      <c r="S253" s="3"/>
      <c r="T253" s="94">
        <f t="shared" si="30"/>
        <v>0</v>
      </c>
      <c r="U253" s="93">
        <f t="shared" si="31"/>
        <v>0</v>
      </c>
      <c r="V253" s="5" t="str">
        <f>IF(COUNTBLANK(G253:H253)+COUNTBLANK(J253:K253)+COUNTBLANK(M253:M253)+COUNTBLANK(P253:Q253)+COUNTBLANK(S253:S253)=8,"",
IF(G253&lt;Limity!$C$5," Data gotowości zbyt wczesna lub nie uzupełniona.","")&amp;
IF(G253&gt;Limity!$D$5," Data gotowości zbyt późna lub wypełnona nieprawidłowo.","")&amp;
IF(OR(ROUND(K253,2)&lt;=0,ROUND(Q253,2)&lt;=0,ROUND(M253,2)&lt;=0,ROUND(S253,2)&lt;=0,ROUND(H253,2)&lt;=0)," Co najmniej jedna wartość nie jest większa od zera.","")&amp;
IF(K253&gt;Limity!$D$6," Abonament za Usługę TD w Wariancie A ponad limit.","")&amp;
IF(Q253&gt;Limity!$D$7," Abonament za Usługę TD w Wariancie B ponad limit.","")&amp;
IF(Q253-K253&gt;Limity!$D$8," Różnica wartości abonamentów za Usługę TD wariantów A i B ponad limit.","")&amp;
IF(M253&gt;Limity!$D$9," Abonament za zwiększenie przepustowości w Wariancie A ponad limit.","")&amp;
IF(S253&gt;Limity!$D$10," Abonament za zwiększenie przepustowości w Wariancie B ponad limit.","")&amp;
IF(J253=""," Nie wskazano PWR. ",IF(ISERROR(VLOOKUP(J253,'Listy punktów styku'!$B$11:$B$41,1,FALSE))," Nie wskazano PWR z listy.",""))&amp;
IF(P253=""," Nie wskazano FPS. ",IF(ISERROR(VLOOKUP(P253,'Listy punktów styku'!$B$44:$B$61,1,FALSE))," Nie wskazano FPS z listy.","")))</f>
        <v/>
      </c>
    </row>
    <row r="254" spans="1:22" s="8" customFormat="1" x14ac:dyDescent="0.3">
      <c r="A254" s="112">
        <v>240</v>
      </c>
      <c r="B254" s="113">
        <v>2620525</v>
      </c>
      <c r="C254" s="114">
        <v>15231</v>
      </c>
      <c r="D254" s="116" t="s">
        <v>288</v>
      </c>
      <c r="E254" s="116" t="s">
        <v>100</v>
      </c>
      <c r="F254" s="116">
        <v>113</v>
      </c>
      <c r="G254" s="24"/>
      <c r="H254" s="3"/>
      <c r="I254" s="93">
        <f t="shared" si="29"/>
        <v>0</v>
      </c>
      <c r="J254" s="2"/>
      <c r="K254" s="3"/>
      <c r="L254" s="94">
        <f t="shared" si="25"/>
        <v>0</v>
      </c>
      <c r="M254" s="4"/>
      <c r="N254" s="94">
        <f t="shared" si="26"/>
        <v>0</v>
      </c>
      <c r="O254" s="94">
        <f t="shared" si="27"/>
        <v>0</v>
      </c>
      <c r="P254" s="2"/>
      <c r="Q254" s="3"/>
      <c r="R254" s="94">
        <f t="shared" si="28"/>
        <v>0</v>
      </c>
      <c r="S254" s="3"/>
      <c r="T254" s="94">
        <f t="shared" si="30"/>
        <v>0</v>
      </c>
      <c r="U254" s="93">
        <f t="shared" si="31"/>
        <v>0</v>
      </c>
      <c r="V254" s="5" t="str">
        <f>IF(COUNTBLANK(G254:H254)+COUNTBLANK(J254:K254)+COUNTBLANK(M254:M254)+COUNTBLANK(P254:Q254)+COUNTBLANK(S254:S254)=8,"",
IF(G254&lt;Limity!$C$5," Data gotowości zbyt wczesna lub nie uzupełniona.","")&amp;
IF(G254&gt;Limity!$D$5," Data gotowości zbyt późna lub wypełnona nieprawidłowo.","")&amp;
IF(OR(ROUND(K254,2)&lt;=0,ROUND(Q254,2)&lt;=0,ROUND(M254,2)&lt;=0,ROUND(S254,2)&lt;=0,ROUND(H254,2)&lt;=0)," Co najmniej jedna wartość nie jest większa od zera.","")&amp;
IF(K254&gt;Limity!$D$6," Abonament za Usługę TD w Wariancie A ponad limit.","")&amp;
IF(Q254&gt;Limity!$D$7," Abonament za Usługę TD w Wariancie B ponad limit.","")&amp;
IF(Q254-K254&gt;Limity!$D$8," Różnica wartości abonamentów za Usługę TD wariantów A i B ponad limit.","")&amp;
IF(M254&gt;Limity!$D$9," Abonament za zwiększenie przepustowości w Wariancie A ponad limit.","")&amp;
IF(S254&gt;Limity!$D$10," Abonament za zwiększenie przepustowości w Wariancie B ponad limit.","")&amp;
IF(J254=""," Nie wskazano PWR. ",IF(ISERROR(VLOOKUP(J254,'Listy punktów styku'!$B$11:$B$41,1,FALSE))," Nie wskazano PWR z listy.",""))&amp;
IF(P254=""," Nie wskazano FPS. ",IF(ISERROR(VLOOKUP(P254,'Listy punktów styku'!$B$44:$B$61,1,FALSE))," Nie wskazano FPS z listy.","")))</f>
        <v/>
      </c>
    </row>
    <row r="255" spans="1:22" s="8" customFormat="1" x14ac:dyDescent="0.3">
      <c r="A255" s="112">
        <v>241</v>
      </c>
      <c r="B255" s="113">
        <v>2692463</v>
      </c>
      <c r="C255" s="114">
        <v>80196</v>
      </c>
      <c r="D255" s="116" t="s">
        <v>840</v>
      </c>
      <c r="E255" s="116" t="s">
        <v>100</v>
      </c>
      <c r="F255" s="116">
        <v>168</v>
      </c>
      <c r="G255" s="24"/>
      <c r="H255" s="3"/>
      <c r="I255" s="93">
        <f t="shared" si="29"/>
        <v>0</v>
      </c>
      <c r="J255" s="2"/>
      <c r="K255" s="3"/>
      <c r="L255" s="94">
        <f t="shared" si="25"/>
        <v>0</v>
      </c>
      <c r="M255" s="4"/>
      <c r="N255" s="94">
        <f t="shared" si="26"/>
        <v>0</v>
      </c>
      <c r="O255" s="94">
        <f t="shared" si="27"/>
        <v>0</v>
      </c>
      <c r="P255" s="2"/>
      <c r="Q255" s="3"/>
      <c r="R255" s="94">
        <f t="shared" si="28"/>
        <v>0</v>
      </c>
      <c r="S255" s="3"/>
      <c r="T255" s="94">
        <f t="shared" si="30"/>
        <v>0</v>
      </c>
      <c r="U255" s="93">
        <f t="shared" si="31"/>
        <v>0</v>
      </c>
      <c r="V255" s="5" t="str">
        <f>IF(COUNTBLANK(G255:H255)+COUNTBLANK(J255:K255)+COUNTBLANK(M255:M255)+COUNTBLANK(P255:Q255)+COUNTBLANK(S255:S255)=8,"",
IF(G255&lt;Limity!$C$5," Data gotowości zbyt wczesna lub nie uzupełniona.","")&amp;
IF(G255&gt;Limity!$D$5," Data gotowości zbyt późna lub wypełnona nieprawidłowo.","")&amp;
IF(OR(ROUND(K255,2)&lt;=0,ROUND(Q255,2)&lt;=0,ROUND(M255,2)&lt;=0,ROUND(S255,2)&lt;=0,ROUND(H255,2)&lt;=0)," Co najmniej jedna wartość nie jest większa od zera.","")&amp;
IF(K255&gt;Limity!$D$6," Abonament za Usługę TD w Wariancie A ponad limit.","")&amp;
IF(Q255&gt;Limity!$D$7," Abonament za Usługę TD w Wariancie B ponad limit.","")&amp;
IF(Q255-K255&gt;Limity!$D$8," Różnica wartości abonamentów za Usługę TD wariantów A i B ponad limit.","")&amp;
IF(M255&gt;Limity!$D$9," Abonament za zwiększenie przepustowości w Wariancie A ponad limit.","")&amp;
IF(S255&gt;Limity!$D$10," Abonament za zwiększenie przepustowości w Wariancie B ponad limit.","")&amp;
IF(J255=""," Nie wskazano PWR. ",IF(ISERROR(VLOOKUP(J255,'Listy punktów styku'!$B$11:$B$41,1,FALSE))," Nie wskazano PWR z listy.",""))&amp;
IF(P255=""," Nie wskazano FPS. ",IF(ISERROR(VLOOKUP(P255,'Listy punktów styku'!$B$44:$B$61,1,FALSE))," Nie wskazano FPS z listy.","")))</f>
        <v/>
      </c>
    </row>
    <row r="256" spans="1:22" s="8" customFormat="1" x14ac:dyDescent="0.3">
      <c r="A256" s="112">
        <v>242</v>
      </c>
      <c r="B256" s="113">
        <v>2896403</v>
      </c>
      <c r="C256" s="114">
        <v>13502</v>
      </c>
      <c r="D256" s="116" t="s">
        <v>2412</v>
      </c>
      <c r="E256" s="116" t="s">
        <v>119</v>
      </c>
      <c r="F256" s="116">
        <v>10</v>
      </c>
      <c r="G256" s="24"/>
      <c r="H256" s="3"/>
      <c r="I256" s="93">
        <f t="shared" si="29"/>
        <v>0</v>
      </c>
      <c r="J256" s="2"/>
      <c r="K256" s="3"/>
      <c r="L256" s="94">
        <f t="shared" si="25"/>
        <v>0</v>
      </c>
      <c r="M256" s="4"/>
      <c r="N256" s="94">
        <f t="shared" si="26"/>
        <v>0</v>
      </c>
      <c r="O256" s="94">
        <f t="shared" si="27"/>
        <v>0</v>
      </c>
      <c r="P256" s="2"/>
      <c r="Q256" s="3"/>
      <c r="R256" s="94">
        <f t="shared" si="28"/>
        <v>0</v>
      </c>
      <c r="S256" s="3"/>
      <c r="T256" s="94">
        <f t="shared" si="30"/>
        <v>0</v>
      </c>
      <c r="U256" s="93">
        <f t="shared" si="31"/>
        <v>0</v>
      </c>
      <c r="V256" s="5" t="str">
        <f>IF(COUNTBLANK(G256:H256)+COUNTBLANK(J256:K256)+COUNTBLANK(M256:M256)+COUNTBLANK(P256:Q256)+COUNTBLANK(S256:S256)=8,"",
IF(G256&lt;Limity!$C$5," Data gotowości zbyt wczesna lub nie uzupełniona.","")&amp;
IF(G256&gt;Limity!$D$5," Data gotowości zbyt późna lub wypełnona nieprawidłowo.","")&amp;
IF(OR(ROUND(K256,2)&lt;=0,ROUND(Q256,2)&lt;=0,ROUND(M256,2)&lt;=0,ROUND(S256,2)&lt;=0,ROUND(H256,2)&lt;=0)," Co najmniej jedna wartość nie jest większa od zera.","")&amp;
IF(K256&gt;Limity!$D$6," Abonament za Usługę TD w Wariancie A ponad limit.","")&amp;
IF(Q256&gt;Limity!$D$7," Abonament za Usługę TD w Wariancie B ponad limit.","")&amp;
IF(Q256-K256&gt;Limity!$D$8," Różnica wartości abonamentów za Usługę TD wariantów A i B ponad limit.","")&amp;
IF(M256&gt;Limity!$D$9," Abonament za zwiększenie przepustowości w Wariancie A ponad limit.","")&amp;
IF(S256&gt;Limity!$D$10," Abonament za zwiększenie przepustowości w Wariancie B ponad limit.","")&amp;
IF(J256=""," Nie wskazano PWR. ",IF(ISERROR(VLOOKUP(J256,'Listy punktów styku'!$B$11:$B$41,1,FALSE))," Nie wskazano PWR z listy.",""))&amp;
IF(P256=""," Nie wskazano FPS. ",IF(ISERROR(VLOOKUP(P256,'Listy punktów styku'!$B$44:$B$61,1,FALSE))," Nie wskazano FPS z listy.","")))</f>
        <v/>
      </c>
    </row>
    <row r="257" spans="1:22" s="8" customFormat="1" x14ac:dyDescent="0.3">
      <c r="A257" s="112">
        <v>243</v>
      </c>
      <c r="B257" s="113">
        <v>9305822</v>
      </c>
      <c r="C257" s="114">
        <v>267711</v>
      </c>
      <c r="D257" s="116" t="s">
        <v>846</v>
      </c>
      <c r="E257" s="116"/>
      <c r="F257" s="116" t="s">
        <v>847</v>
      </c>
      <c r="G257" s="24"/>
      <c r="H257" s="3"/>
      <c r="I257" s="93">
        <f t="shared" si="29"/>
        <v>0</v>
      </c>
      <c r="J257" s="2"/>
      <c r="K257" s="3"/>
      <c r="L257" s="94">
        <f t="shared" si="25"/>
        <v>0</v>
      </c>
      <c r="M257" s="4"/>
      <c r="N257" s="94">
        <f t="shared" si="26"/>
        <v>0</v>
      </c>
      <c r="O257" s="94">
        <f t="shared" si="27"/>
        <v>0</v>
      </c>
      <c r="P257" s="2"/>
      <c r="Q257" s="3"/>
      <c r="R257" s="94">
        <f t="shared" si="28"/>
        <v>0</v>
      </c>
      <c r="S257" s="3"/>
      <c r="T257" s="94">
        <f t="shared" si="30"/>
        <v>0</v>
      </c>
      <c r="U257" s="93">
        <f t="shared" si="31"/>
        <v>0</v>
      </c>
      <c r="V257" s="5" t="str">
        <f>IF(COUNTBLANK(G257:H257)+COUNTBLANK(J257:K257)+COUNTBLANK(M257:M257)+COUNTBLANK(P257:Q257)+COUNTBLANK(S257:S257)=8,"",
IF(G257&lt;Limity!$C$5," Data gotowości zbyt wczesna lub nie uzupełniona.","")&amp;
IF(G257&gt;Limity!$D$5," Data gotowości zbyt późna lub wypełnona nieprawidłowo.","")&amp;
IF(OR(ROUND(K257,2)&lt;=0,ROUND(Q257,2)&lt;=0,ROUND(M257,2)&lt;=0,ROUND(S257,2)&lt;=0,ROUND(H257,2)&lt;=0)," Co najmniej jedna wartość nie jest większa od zera.","")&amp;
IF(K257&gt;Limity!$D$6," Abonament za Usługę TD w Wariancie A ponad limit.","")&amp;
IF(Q257&gt;Limity!$D$7," Abonament za Usługę TD w Wariancie B ponad limit.","")&amp;
IF(Q257-K257&gt;Limity!$D$8," Różnica wartości abonamentów za Usługę TD wariantów A i B ponad limit.","")&amp;
IF(M257&gt;Limity!$D$9," Abonament za zwiększenie przepustowości w Wariancie A ponad limit.","")&amp;
IF(S257&gt;Limity!$D$10," Abonament za zwiększenie przepustowości w Wariancie B ponad limit.","")&amp;
IF(J257=""," Nie wskazano PWR. ",IF(ISERROR(VLOOKUP(J257,'Listy punktów styku'!$B$11:$B$41,1,FALSE))," Nie wskazano PWR z listy.",""))&amp;
IF(P257=""," Nie wskazano FPS. ",IF(ISERROR(VLOOKUP(P257,'Listy punktów styku'!$B$44:$B$61,1,FALSE))," Nie wskazano FPS z listy.","")))</f>
        <v/>
      </c>
    </row>
    <row r="258" spans="1:22" s="8" customFormat="1" x14ac:dyDescent="0.3">
      <c r="A258" s="112">
        <v>244</v>
      </c>
      <c r="B258" s="113">
        <v>1532647</v>
      </c>
      <c r="C258" s="114">
        <v>42562</v>
      </c>
      <c r="D258" s="116" t="s">
        <v>849</v>
      </c>
      <c r="E258" s="116" t="s">
        <v>852</v>
      </c>
      <c r="F258" s="116">
        <v>14</v>
      </c>
      <c r="G258" s="24"/>
      <c r="H258" s="3"/>
      <c r="I258" s="93">
        <f t="shared" si="29"/>
        <v>0</v>
      </c>
      <c r="J258" s="2"/>
      <c r="K258" s="3"/>
      <c r="L258" s="94">
        <f t="shared" si="25"/>
        <v>0</v>
      </c>
      <c r="M258" s="4"/>
      <c r="N258" s="94">
        <f t="shared" si="26"/>
        <v>0</v>
      </c>
      <c r="O258" s="94">
        <f t="shared" si="27"/>
        <v>0</v>
      </c>
      <c r="P258" s="2"/>
      <c r="Q258" s="3"/>
      <c r="R258" s="94">
        <f t="shared" si="28"/>
        <v>0</v>
      </c>
      <c r="S258" s="3"/>
      <c r="T258" s="94">
        <f t="shared" si="30"/>
        <v>0</v>
      </c>
      <c r="U258" s="93">
        <f t="shared" si="31"/>
        <v>0</v>
      </c>
      <c r="V258" s="5" t="str">
        <f>IF(COUNTBLANK(G258:H258)+COUNTBLANK(J258:K258)+COUNTBLANK(M258:M258)+COUNTBLANK(P258:Q258)+COUNTBLANK(S258:S258)=8,"",
IF(G258&lt;Limity!$C$5," Data gotowości zbyt wczesna lub nie uzupełniona.","")&amp;
IF(G258&gt;Limity!$D$5," Data gotowości zbyt późna lub wypełnona nieprawidłowo.","")&amp;
IF(OR(ROUND(K258,2)&lt;=0,ROUND(Q258,2)&lt;=0,ROUND(M258,2)&lt;=0,ROUND(S258,2)&lt;=0,ROUND(H258,2)&lt;=0)," Co najmniej jedna wartość nie jest większa od zera.","")&amp;
IF(K258&gt;Limity!$D$6," Abonament za Usługę TD w Wariancie A ponad limit.","")&amp;
IF(Q258&gt;Limity!$D$7," Abonament za Usługę TD w Wariancie B ponad limit.","")&amp;
IF(Q258-K258&gt;Limity!$D$8," Różnica wartości abonamentów za Usługę TD wariantów A i B ponad limit.","")&amp;
IF(M258&gt;Limity!$D$9," Abonament za zwiększenie przepustowości w Wariancie A ponad limit.","")&amp;
IF(S258&gt;Limity!$D$10," Abonament za zwiększenie przepustowości w Wariancie B ponad limit.","")&amp;
IF(J258=""," Nie wskazano PWR. ",IF(ISERROR(VLOOKUP(J258,'Listy punktów styku'!$B$11:$B$41,1,FALSE))," Nie wskazano PWR z listy.",""))&amp;
IF(P258=""," Nie wskazano FPS. ",IF(ISERROR(VLOOKUP(P258,'Listy punktów styku'!$B$44:$B$61,1,FALSE))," Nie wskazano FPS z listy.","")))</f>
        <v/>
      </c>
    </row>
    <row r="259" spans="1:22" s="8" customFormat="1" x14ac:dyDescent="0.3">
      <c r="A259" s="112">
        <v>245</v>
      </c>
      <c r="B259" s="113">
        <v>24793036</v>
      </c>
      <c r="C259" s="114" t="s">
        <v>2046</v>
      </c>
      <c r="D259" s="116" t="s">
        <v>2139</v>
      </c>
      <c r="E259" s="116" t="s">
        <v>109</v>
      </c>
      <c r="F259" s="116" t="s">
        <v>2161</v>
      </c>
      <c r="G259" s="24"/>
      <c r="H259" s="3"/>
      <c r="I259" s="93">
        <f t="shared" si="29"/>
        <v>0</v>
      </c>
      <c r="J259" s="2"/>
      <c r="K259" s="3"/>
      <c r="L259" s="94">
        <f t="shared" si="25"/>
        <v>0</v>
      </c>
      <c r="M259" s="4"/>
      <c r="N259" s="94">
        <f t="shared" si="26"/>
        <v>0</v>
      </c>
      <c r="O259" s="94">
        <f t="shared" si="27"/>
        <v>0</v>
      </c>
      <c r="P259" s="2"/>
      <c r="Q259" s="3"/>
      <c r="R259" s="94">
        <f t="shared" si="28"/>
        <v>0</v>
      </c>
      <c r="S259" s="3"/>
      <c r="T259" s="94">
        <f t="shared" si="30"/>
        <v>0</v>
      </c>
      <c r="U259" s="93">
        <f t="shared" si="31"/>
        <v>0</v>
      </c>
      <c r="V259" s="5" t="str">
        <f>IF(COUNTBLANK(G259:H259)+COUNTBLANK(J259:K259)+COUNTBLANK(M259:M259)+COUNTBLANK(P259:Q259)+COUNTBLANK(S259:S259)=8,"",
IF(G259&lt;Limity!$C$5," Data gotowości zbyt wczesna lub nie uzupełniona.","")&amp;
IF(G259&gt;Limity!$D$5," Data gotowości zbyt późna lub wypełnona nieprawidłowo.","")&amp;
IF(OR(ROUND(K259,2)&lt;=0,ROUND(Q259,2)&lt;=0,ROUND(M259,2)&lt;=0,ROUND(S259,2)&lt;=0,ROUND(H259,2)&lt;=0)," Co najmniej jedna wartość nie jest większa od zera.","")&amp;
IF(K259&gt;Limity!$D$6," Abonament za Usługę TD w Wariancie A ponad limit.","")&amp;
IF(Q259&gt;Limity!$D$7," Abonament za Usługę TD w Wariancie B ponad limit.","")&amp;
IF(Q259-K259&gt;Limity!$D$8," Różnica wartości abonamentów za Usługę TD wariantów A i B ponad limit.","")&amp;
IF(M259&gt;Limity!$D$9," Abonament za zwiększenie przepustowości w Wariancie A ponad limit.","")&amp;
IF(S259&gt;Limity!$D$10," Abonament za zwiększenie przepustowości w Wariancie B ponad limit.","")&amp;
IF(J259=""," Nie wskazano PWR. ",IF(ISERROR(VLOOKUP(J259,'Listy punktów styku'!$B$11:$B$41,1,FALSE))," Nie wskazano PWR z listy.",""))&amp;
IF(P259=""," Nie wskazano FPS. ",IF(ISERROR(VLOOKUP(P259,'Listy punktów styku'!$B$44:$B$61,1,FALSE))," Nie wskazano FPS z listy.","")))</f>
        <v/>
      </c>
    </row>
    <row r="260" spans="1:22" s="8" customFormat="1" x14ac:dyDescent="0.3">
      <c r="A260" s="112">
        <v>246</v>
      </c>
      <c r="B260" s="113">
        <v>2773030</v>
      </c>
      <c r="C260" s="114">
        <v>42338</v>
      </c>
      <c r="D260" s="116" t="s">
        <v>2086</v>
      </c>
      <c r="E260" s="116" t="s">
        <v>291</v>
      </c>
      <c r="F260" s="116" t="s">
        <v>2149</v>
      </c>
      <c r="G260" s="24"/>
      <c r="H260" s="3"/>
      <c r="I260" s="93">
        <f t="shared" si="29"/>
        <v>0</v>
      </c>
      <c r="J260" s="2"/>
      <c r="K260" s="3"/>
      <c r="L260" s="94">
        <f t="shared" si="25"/>
        <v>0</v>
      </c>
      <c r="M260" s="4"/>
      <c r="N260" s="94">
        <f t="shared" si="26"/>
        <v>0</v>
      </c>
      <c r="O260" s="94">
        <f t="shared" si="27"/>
        <v>0</v>
      </c>
      <c r="P260" s="2"/>
      <c r="Q260" s="3"/>
      <c r="R260" s="94">
        <f t="shared" si="28"/>
        <v>0</v>
      </c>
      <c r="S260" s="3"/>
      <c r="T260" s="94">
        <f t="shared" si="30"/>
        <v>0</v>
      </c>
      <c r="U260" s="93">
        <f t="shared" si="31"/>
        <v>0</v>
      </c>
      <c r="V260" s="5" t="str">
        <f>IF(COUNTBLANK(G260:H260)+COUNTBLANK(J260:K260)+COUNTBLANK(M260:M260)+COUNTBLANK(P260:Q260)+COUNTBLANK(S260:S260)=8,"",
IF(G260&lt;Limity!$C$5," Data gotowości zbyt wczesna lub nie uzupełniona.","")&amp;
IF(G260&gt;Limity!$D$5," Data gotowości zbyt późna lub wypełnona nieprawidłowo.","")&amp;
IF(OR(ROUND(K260,2)&lt;=0,ROUND(Q260,2)&lt;=0,ROUND(M260,2)&lt;=0,ROUND(S260,2)&lt;=0,ROUND(H260,2)&lt;=0)," Co najmniej jedna wartość nie jest większa od zera.","")&amp;
IF(K260&gt;Limity!$D$6," Abonament za Usługę TD w Wariancie A ponad limit.","")&amp;
IF(Q260&gt;Limity!$D$7," Abonament za Usługę TD w Wariancie B ponad limit.","")&amp;
IF(Q260-K260&gt;Limity!$D$8," Różnica wartości abonamentów za Usługę TD wariantów A i B ponad limit.","")&amp;
IF(M260&gt;Limity!$D$9," Abonament za zwiększenie przepustowości w Wariancie A ponad limit.","")&amp;
IF(S260&gt;Limity!$D$10," Abonament za zwiększenie przepustowości w Wariancie B ponad limit.","")&amp;
IF(J260=""," Nie wskazano PWR. ",IF(ISERROR(VLOOKUP(J260,'Listy punktów styku'!$B$11:$B$41,1,FALSE))," Nie wskazano PWR z listy.",""))&amp;
IF(P260=""," Nie wskazano FPS. ",IF(ISERROR(VLOOKUP(P260,'Listy punktów styku'!$B$44:$B$61,1,FALSE))," Nie wskazano FPS z listy.","")))</f>
        <v/>
      </c>
    </row>
    <row r="261" spans="1:22" s="8" customFormat="1" x14ac:dyDescent="0.3">
      <c r="A261" s="112">
        <v>247</v>
      </c>
      <c r="B261" s="113">
        <v>14653310</v>
      </c>
      <c r="C261" s="114">
        <v>263757</v>
      </c>
      <c r="D261" s="116" t="s">
        <v>857</v>
      </c>
      <c r="E261" s="116" t="s">
        <v>2407</v>
      </c>
      <c r="F261" s="116">
        <v>1</v>
      </c>
      <c r="G261" s="24"/>
      <c r="H261" s="3"/>
      <c r="I261" s="93">
        <f t="shared" si="29"/>
        <v>0</v>
      </c>
      <c r="J261" s="2"/>
      <c r="K261" s="3"/>
      <c r="L261" s="94">
        <f t="shared" si="25"/>
        <v>0</v>
      </c>
      <c r="M261" s="4"/>
      <c r="N261" s="94">
        <f t="shared" si="26"/>
        <v>0</v>
      </c>
      <c r="O261" s="94">
        <f t="shared" si="27"/>
        <v>0</v>
      </c>
      <c r="P261" s="2"/>
      <c r="Q261" s="3"/>
      <c r="R261" s="94">
        <f t="shared" si="28"/>
        <v>0</v>
      </c>
      <c r="S261" s="3"/>
      <c r="T261" s="94">
        <f t="shared" si="30"/>
        <v>0</v>
      </c>
      <c r="U261" s="93">
        <f t="shared" si="31"/>
        <v>0</v>
      </c>
      <c r="V261" s="5" t="str">
        <f>IF(COUNTBLANK(G261:H261)+COUNTBLANK(J261:K261)+COUNTBLANK(M261:M261)+COUNTBLANK(P261:Q261)+COUNTBLANK(S261:S261)=8,"",
IF(G261&lt;Limity!$C$5," Data gotowości zbyt wczesna lub nie uzupełniona.","")&amp;
IF(G261&gt;Limity!$D$5," Data gotowości zbyt późna lub wypełnona nieprawidłowo.","")&amp;
IF(OR(ROUND(K261,2)&lt;=0,ROUND(Q261,2)&lt;=0,ROUND(M261,2)&lt;=0,ROUND(S261,2)&lt;=0,ROUND(H261,2)&lt;=0)," Co najmniej jedna wartość nie jest większa od zera.","")&amp;
IF(K261&gt;Limity!$D$6," Abonament za Usługę TD w Wariancie A ponad limit.","")&amp;
IF(Q261&gt;Limity!$D$7," Abonament za Usługę TD w Wariancie B ponad limit.","")&amp;
IF(Q261-K261&gt;Limity!$D$8," Różnica wartości abonamentów za Usługę TD wariantów A i B ponad limit.","")&amp;
IF(M261&gt;Limity!$D$9," Abonament za zwiększenie przepustowości w Wariancie A ponad limit.","")&amp;
IF(S261&gt;Limity!$D$10," Abonament za zwiększenie przepustowości w Wariancie B ponad limit.","")&amp;
IF(J261=""," Nie wskazano PWR. ",IF(ISERROR(VLOOKUP(J261,'Listy punktów styku'!$B$11:$B$41,1,FALSE))," Nie wskazano PWR z listy.",""))&amp;
IF(P261=""," Nie wskazano FPS. ",IF(ISERROR(VLOOKUP(P261,'Listy punktów styku'!$B$44:$B$61,1,FALSE))," Nie wskazano FPS z listy.","")))</f>
        <v/>
      </c>
    </row>
    <row r="262" spans="1:22" s="8" customFormat="1" x14ac:dyDescent="0.3">
      <c r="A262" s="112">
        <v>248</v>
      </c>
      <c r="B262" s="113">
        <v>2973784</v>
      </c>
      <c r="C262" s="114">
        <v>87148</v>
      </c>
      <c r="D262" s="116" t="s">
        <v>1528</v>
      </c>
      <c r="E262" s="116" t="s">
        <v>100</v>
      </c>
      <c r="F262" s="116">
        <v>38</v>
      </c>
      <c r="G262" s="24"/>
      <c r="H262" s="3"/>
      <c r="I262" s="93">
        <f t="shared" si="29"/>
        <v>0</v>
      </c>
      <c r="J262" s="2"/>
      <c r="K262" s="3"/>
      <c r="L262" s="94">
        <f t="shared" si="25"/>
        <v>0</v>
      </c>
      <c r="M262" s="4"/>
      <c r="N262" s="94">
        <f t="shared" si="26"/>
        <v>0</v>
      </c>
      <c r="O262" s="94">
        <f t="shared" si="27"/>
        <v>0</v>
      </c>
      <c r="P262" s="2"/>
      <c r="Q262" s="3"/>
      <c r="R262" s="94">
        <f t="shared" si="28"/>
        <v>0</v>
      </c>
      <c r="S262" s="3"/>
      <c r="T262" s="94">
        <f t="shared" si="30"/>
        <v>0</v>
      </c>
      <c r="U262" s="93">
        <f t="shared" si="31"/>
        <v>0</v>
      </c>
      <c r="V262" s="5" t="str">
        <f>IF(COUNTBLANK(G262:H262)+COUNTBLANK(J262:K262)+COUNTBLANK(M262:M262)+COUNTBLANK(P262:Q262)+COUNTBLANK(S262:S262)=8,"",
IF(G262&lt;Limity!$C$5," Data gotowości zbyt wczesna lub nie uzupełniona.","")&amp;
IF(G262&gt;Limity!$D$5," Data gotowości zbyt późna lub wypełnona nieprawidłowo.","")&amp;
IF(OR(ROUND(K262,2)&lt;=0,ROUND(Q262,2)&lt;=0,ROUND(M262,2)&lt;=0,ROUND(S262,2)&lt;=0,ROUND(H262,2)&lt;=0)," Co najmniej jedna wartość nie jest większa od zera.","")&amp;
IF(K262&gt;Limity!$D$6," Abonament za Usługę TD w Wariancie A ponad limit.","")&amp;
IF(Q262&gt;Limity!$D$7," Abonament za Usługę TD w Wariancie B ponad limit.","")&amp;
IF(Q262-K262&gt;Limity!$D$8," Różnica wartości abonamentów za Usługę TD wariantów A i B ponad limit.","")&amp;
IF(M262&gt;Limity!$D$9," Abonament za zwiększenie przepustowości w Wariancie A ponad limit.","")&amp;
IF(S262&gt;Limity!$D$10," Abonament za zwiększenie przepustowości w Wariancie B ponad limit.","")&amp;
IF(J262=""," Nie wskazano PWR. ",IF(ISERROR(VLOOKUP(J262,'Listy punktów styku'!$B$11:$B$41,1,FALSE))," Nie wskazano PWR z listy.",""))&amp;
IF(P262=""," Nie wskazano FPS. ",IF(ISERROR(VLOOKUP(P262,'Listy punktów styku'!$B$44:$B$61,1,FALSE))," Nie wskazano FPS z listy.","")))</f>
        <v/>
      </c>
    </row>
    <row r="263" spans="1:22" s="8" customFormat="1" x14ac:dyDescent="0.3">
      <c r="A263" s="112">
        <v>249</v>
      </c>
      <c r="B263" s="113">
        <v>2971772</v>
      </c>
      <c r="C263" s="114">
        <v>60148</v>
      </c>
      <c r="D263" s="116" t="s">
        <v>1526</v>
      </c>
      <c r="E263" s="116" t="s">
        <v>100</v>
      </c>
      <c r="F263" s="116">
        <v>48</v>
      </c>
      <c r="G263" s="24"/>
      <c r="H263" s="3"/>
      <c r="I263" s="93">
        <f t="shared" si="29"/>
        <v>0</v>
      </c>
      <c r="J263" s="2"/>
      <c r="K263" s="3"/>
      <c r="L263" s="94">
        <f t="shared" si="25"/>
        <v>0</v>
      </c>
      <c r="M263" s="4"/>
      <c r="N263" s="94">
        <f t="shared" si="26"/>
        <v>0</v>
      </c>
      <c r="O263" s="94">
        <f t="shared" si="27"/>
        <v>0</v>
      </c>
      <c r="P263" s="2"/>
      <c r="Q263" s="3"/>
      <c r="R263" s="94">
        <f t="shared" si="28"/>
        <v>0</v>
      </c>
      <c r="S263" s="3"/>
      <c r="T263" s="94">
        <f t="shared" si="30"/>
        <v>0</v>
      </c>
      <c r="U263" s="93">
        <f t="shared" si="31"/>
        <v>0</v>
      </c>
      <c r="V263" s="5" t="str">
        <f>IF(COUNTBLANK(G263:H263)+COUNTBLANK(J263:K263)+COUNTBLANK(M263:M263)+COUNTBLANK(P263:Q263)+COUNTBLANK(S263:S263)=8,"",
IF(G263&lt;Limity!$C$5," Data gotowości zbyt wczesna lub nie uzupełniona.","")&amp;
IF(G263&gt;Limity!$D$5," Data gotowości zbyt późna lub wypełnona nieprawidłowo.","")&amp;
IF(OR(ROUND(K263,2)&lt;=0,ROUND(Q263,2)&lt;=0,ROUND(M263,2)&lt;=0,ROUND(S263,2)&lt;=0,ROUND(H263,2)&lt;=0)," Co najmniej jedna wartość nie jest większa od zera.","")&amp;
IF(K263&gt;Limity!$D$6," Abonament za Usługę TD w Wariancie A ponad limit.","")&amp;
IF(Q263&gt;Limity!$D$7," Abonament za Usługę TD w Wariancie B ponad limit.","")&amp;
IF(Q263-K263&gt;Limity!$D$8," Różnica wartości abonamentów za Usługę TD wariantów A i B ponad limit.","")&amp;
IF(M263&gt;Limity!$D$9," Abonament za zwiększenie przepustowości w Wariancie A ponad limit.","")&amp;
IF(S263&gt;Limity!$D$10," Abonament za zwiększenie przepustowości w Wariancie B ponad limit.","")&amp;
IF(J263=""," Nie wskazano PWR. ",IF(ISERROR(VLOOKUP(J263,'Listy punktów styku'!$B$11:$B$41,1,FALSE))," Nie wskazano PWR z listy.",""))&amp;
IF(P263=""," Nie wskazano FPS. ",IF(ISERROR(VLOOKUP(P263,'Listy punktów styku'!$B$44:$B$61,1,FALSE))," Nie wskazano FPS z listy.","")))</f>
        <v/>
      </c>
    </row>
    <row r="264" spans="1:22" s="8" customFormat="1" x14ac:dyDescent="0.3">
      <c r="A264" s="112">
        <v>250</v>
      </c>
      <c r="B264" s="113">
        <v>2974009</v>
      </c>
      <c r="C264" s="114">
        <v>60568</v>
      </c>
      <c r="D264" s="116" t="s">
        <v>862</v>
      </c>
      <c r="E264" s="116" t="s">
        <v>100</v>
      </c>
      <c r="F264" s="116" t="s">
        <v>863</v>
      </c>
      <c r="G264" s="24"/>
      <c r="H264" s="3"/>
      <c r="I264" s="93">
        <f t="shared" si="29"/>
        <v>0</v>
      </c>
      <c r="J264" s="2"/>
      <c r="K264" s="3"/>
      <c r="L264" s="94">
        <f t="shared" si="25"/>
        <v>0</v>
      </c>
      <c r="M264" s="4"/>
      <c r="N264" s="94">
        <f t="shared" si="26"/>
        <v>0</v>
      </c>
      <c r="O264" s="94">
        <f t="shared" si="27"/>
        <v>0</v>
      </c>
      <c r="P264" s="2"/>
      <c r="Q264" s="3"/>
      <c r="R264" s="94">
        <f t="shared" si="28"/>
        <v>0</v>
      </c>
      <c r="S264" s="3"/>
      <c r="T264" s="94">
        <f t="shared" si="30"/>
        <v>0</v>
      </c>
      <c r="U264" s="93">
        <f t="shared" si="31"/>
        <v>0</v>
      </c>
      <c r="V264" s="5" t="str">
        <f>IF(COUNTBLANK(G264:H264)+COUNTBLANK(J264:K264)+COUNTBLANK(M264:M264)+COUNTBLANK(P264:Q264)+COUNTBLANK(S264:S264)=8,"",
IF(G264&lt;Limity!$C$5," Data gotowości zbyt wczesna lub nie uzupełniona.","")&amp;
IF(G264&gt;Limity!$D$5," Data gotowości zbyt późna lub wypełnona nieprawidłowo.","")&amp;
IF(OR(ROUND(K264,2)&lt;=0,ROUND(Q264,2)&lt;=0,ROUND(M264,2)&lt;=0,ROUND(S264,2)&lt;=0,ROUND(H264,2)&lt;=0)," Co najmniej jedna wartość nie jest większa od zera.","")&amp;
IF(K264&gt;Limity!$D$6," Abonament za Usługę TD w Wariancie A ponad limit.","")&amp;
IF(Q264&gt;Limity!$D$7," Abonament za Usługę TD w Wariancie B ponad limit.","")&amp;
IF(Q264-K264&gt;Limity!$D$8," Różnica wartości abonamentów za Usługę TD wariantów A i B ponad limit.","")&amp;
IF(M264&gt;Limity!$D$9," Abonament za zwiększenie przepustowości w Wariancie A ponad limit.","")&amp;
IF(S264&gt;Limity!$D$10," Abonament za zwiększenie przepustowości w Wariancie B ponad limit.","")&amp;
IF(J264=""," Nie wskazano PWR. ",IF(ISERROR(VLOOKUP(J264,'Listy punktów styku'!$B$11:$B$41,1,FALSE))," Nie wskazano PWR z listy.",""))&amp;
IF(P264=""," Nie wskazano FPS. ",IF(ISERROR(VLOOKUP(P264,'Listy punktów styku'!$B$44:$B$61,1,FALSE))," Nie wskazano FPS z listy.","")))</f>
        <v/>
      </c>
    </row>
    <row r="265" spans="1:22" s="8" customFormat="1" x14ac:dyDescent="0.3">
      <c r="A265" s="112">
        <v>251</v>
      </c>
      <c r="B265" s="113">
        <v>3036854</v>
      </c>
      <c r="C265" s="114" t="s">
        <v>865</v>
      </c>
      <c r="D265" s="116" t="s">
        <v>869</v>
      </c>
      <c r="E265" s="116" t="s">
        <v>100</v>
      </c>
      <c r="F265" s="116">
        <v>32</v>
      </c>
      <c r="G265" s="24"/>
      <c r="H265" s="3"/>
      <c r="I265" s="93">
        <f t="shared" si="29"/>
        <v>0</v>
      </c>
      <c r="J265" s="2"/>
      <c r="K265" s="3"/>
      <c r="L265" s="94">
        <f t="shared" si="25"/>
        <v>0</v>
      </c>
      <c r="M265" s="4"/>
      <c r="N265" s="94">
        <f t="shared" si="26"/>
        <v>0</v>
      </c>
      <c r="O265" s="94">
        <f t="shared" si="27"/>
        <v>0</v>
      </c>
      <c r="P265" s="2"/>
      <c r="Q265" s="3"/>
      <c r="R265" s="94">
        <f t="shared" si="28"/>
        <v>0</v>
      </c>
      <c r="S265" s="3"/>
      <c r="T265" s="94">
        <f t="shared" si="30"/>
        <v>0</v>
      </c>
      <c r="U265" s="93">
        <f t="shared" si="31"/>
        <v>0</v>
      </c>
      <c r="V265" s="5" t="str">
        <f>IF(COUNTBLANK(G265:H265)+COUNTBLANK(J265:K265)+COUNTBLANK(M265:M265)+COUNTBLANK(P265:Q265)+COUNTBLANK(S265:S265)=8,"",
IF(G265&lt;Limity!$C$5," Data gotowości zbyt wczesna lub nie uzupełniona.","")&amp;
IF(G265&gt;Limity!$D$5," Data gotowości zbyt późna lub wypełnona nieprawidłowo.","")&amp;
IF(OR(ROUND(K265,2)&lt;=0,ROUND(Q265,2)&lt;=0,ROUND(M265,2)&lt;=0,ROUND(S265,2)&lt;=0,ROUND(H265,2)&lt;=0)," Co najmniej jedna wartość nie jest większa od zera.","")&amp;
IF(K265&gt;Limity!$D$6," Abonament za Usługę TD w Wariancie A ponad limit.","")&amp;
IF(Q265&gt;Limity!$D$7," Abonament za Usługę TD w Wariancie B ponad limit.","")&amp;
IF(Q265-K265&gt;Limity!$D$8," Różnica wartości abonamentów za Usługę TD wariantów A i B ponad limit.","")&amp;
IF(M265&gt;Limity!$D$9," Abonament za zwiększenie przepustowości w Wariancie A ponad limit.","")&amp;
IF(S265&gt;Limity!$D$10," Abonament za zwiększenie przepustowości w Wariancie B ponad limit.","")&amp;
IF(J265=""," Nie wskazano PWR. ",IF(ISERROR(VLOOKUP(J265,'Listy punktów styku'!$B$11:$B$41,1,FALSE))," Nie wskazano PWR z listy.",""))&amp;
IF(P265=""," Nie wskazano FPS. ",IF(ISERROR(VLOOKUP(P265,'Listy punktów styku'!$B$44:$B$61,1,FALSE))," Nie wskazano FPS z listy.","")))</f>
        <v/>
      </c>
    </row>
    <row r="266" spans="1:22" s="8" customFormat="1" x14ac:dyDescent="0.3">
      <c r="A266" s="112">
        <v>252</v>
      </c>
      <c r="B266" s="113">
        <v>3043092</v>
      </c>
      <c r="C266" s="114">
        <v>74578</v>
      </c>
      <c r="D266" s="116" t="s">
        <v>874</v>
      </c>
      <c r="E266" s="116" t="s">
        <v>100</v>
      </c>
      <c r="F266" s="116" t="s">
        <v>2028</v>
      </c>
      <c r="G266" s="24"/>
      <c r="H266" s="3"/>
      <c r="I266" s="93">
        <f t="shared" si="29"/>
        <v>0</v>
      </c>
      <c r="J266" s="2"/>
      <c r="K266" s="3"/>
      <c r="L266" s="94">
        <f t="shared" si="25"/>
        <v>0</v>
      </c>
      <c r="M266" s="4"/>
      <c r="N266" s="94">
        <f t="shared" si="26"/>
        <v>0</v>
      </c>
      <c r="O266" s="94">
        <f t="shared" si="27"/>
        <v>0</v>
      </c>
      <c r="P266" s="2"/>
      <c r="Q266" s="3"/>
      <c r="R266" s="94">
        <f t="shared" si="28"/>
        <v>0</v>
      </c>
      <c r="S266" s="3"/>
      <c r="T266" s="94">
        <f t="shared" si="30"/>
        <v>0</v>
      </c>
      <c r="U266" s="93">
        <f t="shared" si="31"/>
        <v>0</v>
      </c>
      <c r="V266" s="5" t="str">
        <f>IF(COUNTBLANK(G266:H266)+COUNTBLANK(J266:K266)+COUNTBLANK(M266:M266)+COUNTBLANK(P266:Q266)+COUNTBLANK(S266:S266)=8,"",
IF(G266&lt;Limity!$C$5," Data gotowości zbyt wczesna lub nie uzupełniona.","")&amp;
IF(G266&gt;Limity!$D$5," Data gotowości zbyt późna lub wypełnona nieprawidłowo.","")&amp;
IF(OR(ROUND(K266,2)&lt;=0,ROUND(Q266,2)&lt;=0,ROUND(M266,2)&lt;=0,ROUND(S266,2)&lt;=0,ROUND(H266,2)&lt;=0)," Co najmniej jedna wartość nie jest większa od zera.","")&amp;
IF(K266&gt;Limity!$D$6," Abonament za Usługę TD w Wariancie A ponad limit.","")&amp;
IF(Q266&gt;Limity!$D$7," Abonament za Usługę TD w Wariancie B ponad limit.","")&amp;
IF(Q266-K266&gt;Limity!$D$8," Różnica wartości abonamentów za Usługę TD wariantów A i B ponad limit.","")&amp;
IF(M266&gt;Limity!$D$9," Abonament za zwiększenie przepustowości w Wariancie A ponad limit.","")&amp;
IF(S266&gt;Limity!$D$10," Abonament za zwiększenie przepustowości w Wariancie B ponad limit.","")&amp;
IF(J266=""," Nie wskazano PWR. ",IF(ISERROR(VLOOKUP(J266,'Listy punktów styku'!$B$11:$B$41,1,FALSE))," Nie wskazano PWR z listy.",""))&amp;
IF(P266=""," Nie wskazano FPS. ",IF(ISERROR(VLOOKUP(P266,'Listy punktów styku'!$B$44:$B$61,1,FALSE))," Nie wskazano FPS z listy.","")))</f>
        <v/>
      </c>
    </row>
    <row r="267" spans="1:22" s="8" customFormat="1" x14ac:dyDescent="0.3">
      <c r="A267" s="112">
        <v>253</v>
      </c>
      <c r="B267" s="113">
        <v>3060352</v>
      </c>
      <c r="C267" s="114" t="s">
        <v>875</v>
      </c>
      <c r="D267" s="116" t="s">
        <v>879</v>
      </c>
      <c r="E267" s="116" t="s">
        <v>100</v>
      </c>
      <c r="F267" s="116">
        <v>18</v>
      </c>
      <c r="G267" s="24"/>
      <c r="H267" s="3"/>
      <c r="I267" s="93">
        <f t="shared" si="29"/>
        <v>0</v>
      </c>
      <c r="J267" s="2"/>
      <c r="K267" s="3"/>
      <c r="L267" s="94">
        <f t="shared" si="25"/>
        <v>0</v>
      </c>
      <c r="M267" s="4"/>
      <c r="N267" s="94">
        <f t="shared" si="26"/>
        <v>0</v>
      </c>
      <c r="O267" s="94">
        <f t="shared" si="27"/>
        <v>0</v>
      </c>
      <c r="P267" s="2"/>
      <c r="Q267" s="3"/>
      <c r="R267" s="94">
        <f t="shared" si="28"/>
        <v>0</v>
      </c>
      <c r="S267" s="3"/>
      <c r="T267" s="94">
        <f t="shared" si="30"/>
        <v>0</v>
      </c>
      <c r="U267" s="93">
        <f t="shared" si="31"/>
        <v>0</v>
      </c>
      <c r="V267" s="5" t="str">
        <f>IF(COUNTBLANK(G267:H267)+COUNTBLANK(J267:K267)+COUNTBLANK(M267:M267)+COUNTBLANK(P267:Q267)+COUNTBLANK(S267:S267)=8,"",
IF(G267&lt;Limity!$C$5," Data gotowości zbyt wczesna lub nie uzupełniona.","")&amp;
IF(G267&gt;Limity!$D$5," Data gotowości zbyt późna lub wypełnona nieprawidłowo.","")&amp;
IF(OR(ROUND(K267,2)&lt;=0,ROUND(Q267,2)&lt;=0,ROUND(M267,2)&lt;=0,ROUND(S267,2)&lt;=0,ROUND(H267,2)&lt;=0)," Co najmniej jedna wartość nie jest większa od zera.","")&amp;
IF(K267&gt;Limity!$D$6," Abonament za Usługę TD w Wariancie A ponad limit.","")&amp;
IF(Q267&gt;Limity!$D$7," Abonament za Usługę TD w Wariancie B ponad limit.","")&amp;
IF(Q267-K267&gt;Limity!$D$8," Różnica wartości abonamentów za Usługę TD wariantów A i B ponad limit.","")&amp;
IF(M267&gt;Limity!$D$9," Abonament za zwiększenie przepustowości w Wariancie A ponad limit.","")&amp;
IF(S267&gt;Limity!$D$10," Abonament za zwiększenie przepustowości w Wariancie B ponad limit.","")&amp;
IF(J267=""," Nie wskazano PWR. ",IF(ISERROR(VLOOKUP(J267,'Listy punktów styku'!$B$11:$B$41,1,FALSE))," Nie wskazano PWR z listy.",""))&amp;
IF(P267=""," Nie wskazano FPS. ",IF(ISERROR(VLOOKUP(P267,'Listy punktów styku'!$B$44:$B$61,1,FALSE))," Nie wskazano FPS z listy.","")))</f>
        <v/>
      </c>
    </row>
    <row r="268" spans="1:22" s="8" customFormat="1" x14ac:dyDescent="0.3">
      <c r="A268" s="112">
        <v>254</v>
      </c>
      <c r="B268" s="113">
        <v>9657179</v>
      </c>
      <c r="C268" s="114">
        <v>131696</v>
      </c>
      <c r="D268" s="116" t="s">
        <v>594</v>
      </c>
      <c r="E268" s="116" t="s">
        <v>884</v>
      </c>
      <c r="F268" s="116">
        <v>81</v>
      </c>
      <c r="G268" s="24"/>
      <c r="H268" s="3"/>
      <c r="I268" s="93">
        <f t="shared" si="29"/>
        <v>0</v>
      </c>
      <c r="J268" s="2"/>
      <c r="K268" s="3"/>
      <c r="L268" s="94">
        <f t="shared" ref="L268:L330" si="32">ROUND(K268*(1+$C$10),2)</f>
        <v>0</v>
      </c>
      <c r="M268" s="4"/>
      <c r="N268" s="94">
        <f t="shared" ref="N268:N330" si="33">ROUND(M268*(1+$C$10),2)</f>
        <v>0</v>
      </c>
      <c r="O268" s="94">
        <f t="shared" ref="O268:O330" si="34">60*ROUND(K268*(1+$C$10),2)</f>
        <v>0</v>
      </c>
      <c r="P268" s="2"/>
      <c r="Q268" s="3"/>
      <c r="R268" s="94">
        <f t="shared" ref="R268:R330" si="35">ROUND(Q268*(1+$C$10),2)</f>
        <v>0</v>
      </c>
      <c r="S268" s="3"/>
      <c r="T268" s="94">
        <f t="shared" si="30"/>
        <v>0</v>
      </c>
      <c r="U268" s="93">
        <f t="shared" si="31"/>
        <v>0</v>
      </c>
      <c r="V268" s="5" t="str">
        <f>IF(COUNTBLANK(G268:H268)+COUNTBLANK(J268:K268)+COUNTBLANK(M268:M268)+COUNTBLANK(P268:Q268)+COUNTBLANK(S268:S268)=8,"",
IF(G268&lt;Limity!$C$5," Data gotowości zbyt wczesna lub nie uzupełniona.","")&amp;
IF(G268&gt;Limity!$D$5," Data gotowości zbyt późna lub wypełnona nieprawidłowo.","")&amp;
IF(OR(ROUND(K268,2)&lt;=0,ROUND(Q268,2)&lt;=0,ROUND(M268,2)&lt;=0,ROUND(S268,2)&lt;=0,ROUND(H268,2)&lt;=0)," Co najmniej jedna wartość nie jest większa od zera.","")&amp;
IF(K268&gt;Limity!$D$6," Abonament za Usługę TD w Wariancie A ponad limit.","")&amp;
IF(Q268&gt;Limity!$D$7," Abonament za Usługę TD w Wariancie B ponad limit.","")&amp;
IF(Q268-K268&gt;Limity!$D$8," Różnica wartości abonamentów za Usługę TD wariantów A i B ponad limit.","")&amp;
IF(M268&gt;Limity!$D$9," Abonament za zwiększenie przepustowości w Wariancie A ponad limit.","")&amp;
IF(S268&gt;Limity!$D$10," Abonament za zwiększenie przepustowości w Wariancie B ponad limit.","")&amp;
IF(J268=""," Nie wskazano PWR. ",IF(ISERROR(VLOOKUP(J268,'Listy punktów styku'!$B$11:$B$41,1,FALSE))," Nie wskazano PWR z listy.",""))&amp;
IF(P268=""," Nie wskazano FPS. ",IF(ISERROR(VLOOKUP(P268,'Listy punktów styku'!$B$44:$B$61,1,FALSE))," Nie wskazano FPS z listy.","")))</f>
        <v/>
      </c>
    </row>
    <row r="269" spans="1:22" s="8" customFormat="1" x14ac:dyDescent="0.3">
      <c r="A269" s="112">
        <v>255</v>
      </c>
      <c r="B269" s="113">
        <v>12367543</v>
      </c>
      <c r="C269" s="114">
        <v>68571</v>
      </c>
      <c r="D269" s="116" t="s">
        <v>2105</v>
      </c>
      <c r="E269" s="116" t="s">
        <v>1132</v>
      </c>
      <c r="F269" s="116" t="s">
        <v>2196</v>
      </c>
      <c r="G269" s="24"/>
      <c r="H269" s="3"/>
      <c r="I269" s="93">
        <f t="shared" ref="I269:I331" si="36">ROUND(H269*(1+$C$10),2)</f>
        <v>0</v>
      </c>
      <c r="J269" s="2"/>
      <c r="K269" s="3"/>
      <c r="L269" s="94">
        <f t="shared" si="32"/>
        <v>0</v>
      </c>
      <c r="M269" s="4"/>
      <c r="N269" s="94">
        <f t="shared" si="33"/>
        <v>0</v>
      </c>
      <c r="O269" s="94">
        <f t="shared" si="34"/>
        <v>0</v>
      </c>
      <c r="P269" s="2"/>
      <c r="Q269" s="3"/>
      <c r="R269" s="94">
        <f t="shared" si="35"/>
        <v>0</v>
      </c>
      <c r="S269" s="3"/>
      <c r="T269" s="94">
        <f t="shared" ref="T269:T331" si="37">ROUND(S269*(1+$C$10),2)</f>
        <v>0</v>
      </c>
      <c r="U269" s="93">
        <f t="shared" ref="U269:U331" si="38">60*ROUND(Q269*(1+$C$10),2)</f>
        <v>0</v>
      </c>
      <c r="V269" s="5" t="str">
        <f>IF(COUNTBLANK(G269:H269)+COUNTBLANK(J269:K269)+COUNTBLANK(M269:M269)+COUNTBLANK(P269:Q269)+COUNTBLANK(S269:S269)=8,"",
IF(G269&lt;Limity!$C$5," Data gotowości zbyt wczesna lub nie uzupełniona.","")&amp;
IF(G269&gt;Limity!$D$5," Data gotowości zbyt późna lub wypełnona nieprawidłowo.","")&amp;
IF(OR(ROUND(K269,2)&lt;=0,ROUND(Q269,2)&lt;=0,ROUND(M269,2)&lt;=0,ROUND(S269,2)&lt;=0,ROUND(H269,2)&lt;=0)," Co najmniej jedna wartość nie jest większa od zera.","")&amp;
IF(K269&gt;Limity!$D$6," Abonament za Usługę TD w Wariancie A ponad limit.","")&amp;
IF(Q269&gt;Limity!$D$7," Abonament za Usługę TD w Wariancie B ponad limit.","")&amp;
IF(Q269-K269&gt;Limity!$D$8," Różnica wartości abonamentów za Usługę TD wariantów A i B ponad limit.","")&amp;
IF(M269&gt;Limity!$D$9," Abonament za zwiększenie przepustowości w Wariancie A ponad limit.","")&amp;
IF(S269&gt;Limity!$D$10," Abonament za zwiększenie przepustowości w Wariancie B ponad limit.","")&amp;
IF(J269=""," Nie wskazano PWR. ",IF(ISERROR(VLOOKUP(J269,'Listy punktów styku'!$B$11:$B$41,1,FALSE))," Nie wskazano PWR z listy.",""))&amp;
IF(P269=""," Nie wskazano FPS. ",IF(ISERROR(VLOOKUP(P269,'Listy punktów styku'!$B$44:$B$61,1,FALSE))," Nie wskazano FPS z listy.","")))</f>
        <v/>
      </c>
    </row>
    <row r="270" spans="1:22" s="8" customFormat="1" x14ac:dyDescent="0.3">
      <c r="A270" s="112">
        <v>256</v>
      </c>
      <c r="B270" s="113">
        <v>754109</v>
      </c>
      <c r="C270" s="114">
        <v>273797</v>
      </c>
      <c r="D270" s="116" t="s">
        <v>890</v>
      </c>
      <c r="E270" s="116" t="s">
        <v>888</v>
      </c>
      <c r="F270" s="116">
        <v>283</v>
      </c>
      <c r="G270" s="24"/>
      <c r="H270" s="3"/>
      <c r="I270" s="93">
        <f t="shared" si="36"/>
        <v>0</v>
      </c>
      <c r="J270" s="2"/>
      <c r="K270" s="3"/>
      <c r="L270" s="94">
        <f t="shared" si="32"/>
        <v>0</v>
      </c>
      <c r="M270" s="4"/>
      <c r="N270" s="94">
        <f t="shared" si="33"/>
        <v>0</v>
      </c>
      <c r="O270" s="94">
        <f t="shared" si="34"/>
        <v>0</v>
      </c>
      <c r="P270" s="2"/>
      <c r="Q270" s="3"/>
      <c r="R270" s="94">
        <f t="shared" si="35"/>
        <v>0</v>
      </c>
      <c r="S270" s="3"/>
      <c r="T270" s="94">
        <f t="shared" si="37"/>
        <v>0</v>
      </c>
      <c r="U270" s="93">
        <f t="shared" si="38"/>
        <v>0</v>
      </c>
      <c r="V270" s="5" t="str">
        <f>IF(COUNTBLANK(G270:H270)+COUNTBLANK(J270:K270)+COUNTBLANK(M270:M270)+COUNTBLANK(P270:Q270)+COUNTBLANK(S270:S270)=8,"",
IF(G270&lt;Limity!$C$5," Data gotowości zbyt wczesna lub nie uzupełniona.","")&amp;
IF(G270&gt;Limity!$D$5," Data gotowości zbyt późna lub wypełnona nieprawidłowo.","")&amp;
IF(OR(ROUND(K270,2)&lt;=0,ROUND(Q270,2)&lt;=0,ROUND(M270,2)&lt;=0,ROUND(S270,2)&lt;=0,ROUND(H270,2)&lt;=0)," Co najmniej jedna wartość nie jest większa od zera.","")&amp;
IF(K270&gt;Limity!$D$6," Abonament za Usługę TD w Wariancie A ponad limit.","")&amp;
IF(Q270&gt;Limity!$D$7," Abonament za Usługę TD w Wariancie B ponad limit.","")&amp;
IF(Q270-K270&gt;Limity!$D$8," Różnica wartości abonamentów za Usługę TD wariantów A i B ponad limit.","")&amp;
IF(M270&gt;Limity!$D$9," Abonament za zwiększenie przepustowości w Wariancie A ponad limit.","")&amp;
IF(S270&gt;Limity!$D$10," Abonament za zwiększenie przepustowości w Wariancie B ponad limit.","")&amp;
IF(J270=""," Nie wskazano PWR. ",IF(ISERROR(VLOOKUP(J270,'Listy punktów styku'!$B$11:$B$41,1,FALSE))," Nie wskazano PWR z listy.",""))&amp;
IF(P270=""," Nie wskazano FPS. ",IF(ISERROR(VLOOKUP(P270,'Listy punktów styku'!$B$44:$B$61,1,FALSE))," Nie wskazano FPS z listy.","")))</f>
        <v/>
      </c>
    </row>
    <row r="271" spans="1:22" s="8" customFormat="1" x14ac:dyDescent="0.3">
      <c r="A271" s="112">
        <v>257</v>
      </c>
      <c r="B271" s="113">
        <v>9712082</v>
      </c>
      <c r="C271" s="114">
        <v>273797</v>
      </c>
      <c r="D271" s="116" t="s">
        <v>886</v>
      </c>
      <c r="E271" s="116" t="s">
        <v>888</v>
      </c>
      <c r="F271" s="116">
        <v>324</v>
      </c>
      <c r="G271" s="24"/>
      <c r="H271" s="3"/>
      <c r="I271" s="93">
        <f t="shared" si="36"/>
        <v>0</v>
      </c>
      <c r="J271" s="2"/>
      <c r="K271" s="3"/>
      <c r="L271" s="94">
        <f t="shared" si="32"/>
        <v>0</v>
      </c>
      <c r="M271" s="4"/>
      <c r="N271" s="94">
        <f t="shared" si="33"/>
        <v>0</v>
      </c>
      <c r="O271" s="94">
        <f t="shared" si="34"/>
        <v>0</v>
      </c>
      <c r="P271" s="2"/>
      <c r="Q271" s="3"/>
      <c r="R271" s="94">
        <f t="shared" si="35"/>
        <v>0</v>
      </c>
      <c r="S271" s="3"/>
      <c r="T271" s="94">
        <f t="shared" si="37"/>
        <v>0</v>
      </c>
      <c r="U271" s="93">
        <f t="shared" si="38"/>
        <v>0</v>
      </c>
      <c r="V271" s="5" t="str">
        <f>IF(COUNTBLANK(G271:H271)+COUNTBLANK(J271:K271)+COUNTBLANK(M271:M271)+COUNTBLANK(P271:Q271)+COUNTBLANK(S271:S271)=8,"",
IF(G271&lt;Limity!$C$5," Data gotowości zbyt wczesna lub nie uzupełniona.","")&amp;
IF(G271&gt;Limity!$D$5," Data gotowości zbyt późna lub wypełnona nieprawidłowo.","")&amp;
IF(OR(ROUND(K271,2)&lt;=0,ROUND(Q271,2)&lt;=0,ROUND(M271,2)&lt;=0,ROUND(S271,2)&lt;=0,ROUND(H271,2)&lt;=0)," Co najmniej jedna wartość nie jest większa od zera.","")&amp;
IF(K271&gt;Limity!$D$6," Abonament za Usługę TD w Wariancie A ponad limit.","")&amp;
IF(Q271&gt;Limity!$D$7," Abonament za Usługę TD w Wariancie B ponad limit.","")&amp;
IF(Q271-K271&gt;Limity!$D$8," Różnica wartości abonamentów za Usługę TD wariantów A i B ponad limit.","")&amp;
IF(M271&gt;Limity!$D$9," Abonament za zwiększenie przepustowości w Wariancie A ponad limit.","")&amp;
IF(S271&gt;Limity!$D$10," Abonament za zwiększenie przepustowości w Wariancie B ponad limit.","")&amp;
IF(J271=""," Nie wskazano PWR. ",IF(ISERROR(VLOOKUP(J271,'Listy punktów styku'!$B$11:$B$41,1,FALSE))," Nie wskazano PWR z listy.",""))&amp;
IF(P271=""," Nie wskazano FPS. ",IF(ISERROR(VLOOKUP(P271,'Listy punktów styku'!$B$44:$B$61,1,FALSE))," Nie wskazano FPS z listy.","")))</f>
        <v/>
      </c>
    </row>
    <row r="272" spans="1:22" s="8" customFormat="1" x14ac:dyDescent="0.3">
      <c r="A272" s="112">
        <v>258</v>
      </c>
      <c r="B272" s="113">
        <v>9633093</v>
      </c>
      <c r="C272" s="114">
        <v>90287</v>
      </c>
      <c r="D272" s="116" t="s">
        <v>1681</v>
      </c>
      <c r="E272" s="116" t="s">
        <v>1682</v>
      </c>
      <c r="F272" s="116">
        <v>37</v>
      </c>
      <c r="G272" s="24"/>
      <c r="H272" s="3"/>
      <c r="I272" s="93">
        <f t="shared" si="36"/>
        <v>0</v>
      </c>
      <c r="J272" s="2"/>
      <c r="K272" s="3"/>
      <c r="L272" s="94">
        <f t="shared" si="32"/>
        <v>0</v>
      </c>
      <c r="M272" s="4"/>
      <c r="N272" s="94">
        <f t="shared" si="33"/>
        <v>0</v>
      </c>
      <c r="O272" s="94">
        <f t="shared" si="34"/>
        <v>0</v>
      </c>
      <c r="P272" s="2"/>
      <c r="Q272" s="3"/>
      <c r="R272" s="94">
        <f t="shared" si="35"/>
        <v>0</v>
      </c>
      <c r="S272" s="3"/>
      <c r="T272" s="94">
        <f t="shared" si="37"/>
        <v>0</v>
      </c>
      <c r="U272" s="93">
        <f t="shared" si="38"/>
        <v>0</v>
      </c>
      <c r="V272" s="5" t="str">
        <f>IF(COUNTBLANK(G272:H272)+COUNTBLANK(J272:K272)+COUNTBLANK(M272:M272)+COUNTBLANK(P272:Q272)+COUNTBLANK(S272:S272)=8,"",
IF(G272&lt;Limity!$C$5," Data gotowości zbyt wczesna lub nie uzupełniona.","")&amp;
IF(G272&gt;Limity!$D$5," Data gotowości zbyt późna lub wypełnona nieprawidłowo.","")&amp;
IF(OR(ROUND(K272,2)&lt;=0,ROUND(Q272,2)&lt;=0,ROUND(M272,2)&lt;=0,ROUND(S272,2)&lt;=0,ROUND(H272,2)&lt;=0)," Co najmniej jedna wartość nie jest większa od zera.","")&amp;
IF(K272&gt;Limity!$D$6," Abonament za Usługę TD w Wariancie A ponad limit.","")&amp;
IF(Q272&gt;Limity!$D$7," Abonament za Usługę TD w Wariancie B ponad limit.","")&amp;
IF(Q272-K272&gt;Limity!$D$8," Różnica wartości abonamentów za Usługę TD wariantów A i B ponad limit.","")&amp;
IF(M272&gt;Limity!$D$9," Abonament za zwiększenie przepustowości w Wariancie A ponad limit.","")&amp;
IF(S272&gt;Limity!$D$10," Abonament za zwiększenie przepustowości w Wariancie B ponad limit.","")&amp;
IF(J272=""," Nie wskazano PWR. ",IF(ISERROR(VLOOKUP(J272,'Listy punktów styku'!$B$11:$B$41,1,FALSE))," Nie wskazano PWR z listy.",""))&amp;
IF(P272=""," Nie wskazano FPS. ",IF(ISERROR(VLOOKUP(P272,'Listy punktów styku'!$B$44:$B$61,1,FALSE))," Nie wskazano FPS z listy.","")))</f>
        <v/>
      </c>
    </row>
    <row r="273" spans="1:22" s="8" customFormat="1" x14ac:dyDescent="0.3">
      <c r="A273" s="112">
        <v>259</v>
      </c>
      <c r="B273" s="113">
        <v>3326915</v>
      </c>
      <c r="C273" s="114">
        <v>118779</v>
      </c>
      <c r="D273" s="116" t="s">
        <v>1783</v>
      </c>
      <c r="E273" s="116"/>
      <c r="F273" s="116">
        <v>3</v>
      </c>
      <c r="G273" s="24"/>
      <c r="H273" s="3"/>
      <c r="I273" s="93">
        <f t="shared" si="36"/>
        <v>0</v>
      </c>
      <c r="J273" s="2"/>
      <c r="K273" s="3"/>
      <c r="L273" s="94">
        <f t="shared" si="32"/>
        <v>0</v>
      </c>
      <c r="M273" s="4"/>
      <c r="N273" s="94">
        <f t="shared" si="33"/>
        <v>0</v>
      </c>
      <c r="O273" s="94">
        <f t="shared" si="34"/>
        <v>0</v>
      </c>
      <c r="P273" s="2"/>
      <c r="Q273" s="3"/>
      <c r="R273" s="94">
        <f t="shared" si="35"/>
        <v>0</v>
      </c>
      <c r="S273" s="3"/>
      <c r="T273" s="94">
        <f t="shared" si="37"/>
        <v>0</v>
      </c>
      <c r="U273" s="93">
        <f t="shared" si="38"/>
        <v>0</v>
      </c>
      <c r="V273" s="5" t="str">
        <f>IF(COUNTBLANK(G273:H273)+COUNTBLANK(J273:K273)+COUNTBLANK(M273:M273)+COUNTBLANK(P273:Q273)+COUNTBLANK(S273:S273)=8,"",
IF(G273&lt;Limity!$C$5," Data gotowości zbyt wczesna lub nie uzupełniona.","")&amp;
IF(G273&gt;Limity!$D$5," Data gotowości zbyt późna lub wypełnona nieprawidłowo.","")&amp;
IF(OR(ROUND(K273,2)&lt;=0,ROUND(Q273,2)&lt;=0,ROUND(M273,2)&lt;=0,ROUND(S273,2)&lt;=0,ROUND(H273,2)&lt;=0)," Co najmniej jedna wartość nie jest większa od zera.","")&amp;
IF(K273&gt;Limity!$D$6," Abonament za Usługę TD w Wariancie A ponad limit.","")&amp;
IF(Q273&gt;Limity!$D$7," Abonament za Usługę TD w Wariancie B ponad limit.","")&amp;
IF(Q273-K273&gt;Limity!$D$8," Różnica wartości abonamentów za Usługę TD wariantów A i B ponad limit.","")&amp;
IF(M273&gt;Limity!$D$9," Abonament za zwiększenie przepustowości w Wariancie A ponad limit.","")&amp;
IF(S273&gt;Limity!$D$10," Abonament za zwiększenie przepustowości w Wariancie B ponad limit.","")&amp;
IF(J273=""," Nie wskazano PWR. ",IF(ISERROR(VLOOKUP(J273,'Listy punktów styku'!$B$11:$B$41,1,FALSE))," Nie wskazano PWR z listy.",""))&amp;
IF(P273=""," Nie wskazano FPS. ",IF(ISERROR(VLOOKUP(P273,'Listy punktów styku'!$B$44:$B$61,1,FALSE))," Nie wskazano FPS z listy.","")))</f>
        <v/>
      </c>
    </row>
    <row r="274" spans="1:22" s="8" customFormat="1" x14ac:dyDescent="0.3">
      <c r="A274" s="112">
        <v>260</v>
      </c>
      <c r="B274" s="113">
        <v>6698840</v>
      </c>
      <c r="C274" s="114" t="s">
        <v>1838</v>
      </c>
      <c r="D274" s="116" t="s">
        <v>1800</v>
      </c>
      <c r="E274" s="116" t="s">
        <v>553</v>
      </c>
      <c r="F274" s="116">
        <v>34</v>
      </c>
      <c r="G274" s="24"/>
      <c r="H274" s="3"/>
      <c r="I274" s="93">
        <f t="shared" si="36"/>
        <v>0</v>
      </c>
      <c r="J274" s="2"/>
      <c r="K274" s="3"/>
      <c r="L274" s="94">
        <f t="shared" si="32"/>
        <v>0</v>
      </c>
      <c r="M274" s="4"/>
      <c r="N274" s="94">
        <f t="shared" si="33"/>
        <v>0</v>
      </c>
      <c r="O274" s="94">
        <f t="shared" si="34"/>
        <v>0</v>
      </c>
      <c r="P274" s="2"/>
      <c r="Q274" s="3"/>
      <c r="R274" s="94">
        <f t="shared" si="35"/>
        <v>0</v>
      </c>
      <c r="S274" s="3"/>
      <c r="T274" s="94">
        <f t="shared" si="37"/>
        <v>0</v>
      </c>
      <c r="U274" s="93">
        <f t="shared" si="38"/>
        <v>0</v>
      </c>
      <c r="V274" s="5" t="str">
        <f>IF(COUNTBLANK(G274:H274)+COUNTBLANK(J274:K274)+COUNTBLANK(M274:M274)+COUNTBLANK(P274:Q274)+COUNTBLANK(S274:S274)=8,"",
IF(G274&lt;Limity!$C$5," Data gotowości zbyt wczesna lub nie uzupełniona.","")&amp;
IF(G274&gt;Limity!$D$5," Data gotowości zbyt późna lub wypełnona nieprawidłowo.","")&amp;
IF(OR(ROUND(K274,2)&lt;=0,ROUND(Q274,2)&lt;=0,ROUND(M274,2)&lt;=0,ROUND(S274,2)&lt;=0,ROUND(H274,2)&lt;=0)," Co najmniej jedna wartość nie jest większa od zera.","")&amp;
IF(K274&gt;Limity!$D$6," Abonament za Usługę TD w Wariancie A ponad limit.","")&amp;
IF(Q274&gt;Limity!$D$7," Abonament za Usługę TD w Wariancie B ponad limit.","")&amp;
IF(Q274-K274&gt;Limity!$D$8," Różnica wartości abonamentów za Usługę TD wariantów A i B ponad limit.","")&amp;
IF(M274&gt;Limity!$D$9," Abonament za zwiększenie przepustowości w Wariancie A ponad limit.","")&amp;
IF(S274&gt;Limity!$D$10," Abonament za zwiększenie przepustowości w Wariancie B ponad limit.","")&amp;
IF(J274=""," Nie wskazano PWR. ",IF(ISERROR(VLOOKUP(J274,'Listy punktów styku'!$B$11:$B$41,1,FALSE))," Nie wskazano PWR z listy.",""))&amp;
IF(P274=""," Nie wskazano FPS. ",IF(ISERROR(VLOOKUP(P274,'Listy punktów styku'!$B$44:$B$61,1,FALSE))," Nie wskazano FPS z listy.","")))</f>
        <v/>
      </c>
    </row>
    <row r="275" spans="1:22" s="8" customFormat="1" x14ac:dyDescent="0.3">
      <c r="A275" s="112">
        <v>261</v>
      </c>
      <c r="B275" s="113">
        <v>3262466</v>
      </c>
      <c r="C275" s="114">
        <v>6639</v>
      </c>
      <c r="D275" s="116" t="s">
        <v>899</v>
      </c>
      <c r="E275" s="116" t="s">
        <v>900</v>
      </c>
      <c r="F275" s="116">
        <v>49</v>
      </c>
      <c r="G275" s="24"/>
      <c r="H275" s="3"/>
      <c r="I275" s="93">
        <f t="shared" si="36"/>
        <v>0</v>
      </c>
      <c r="J275" s="2"/>
      <c r="K275" s="3"/>
      <c r="L275" s="94">
        <f t="shared" si="32"/>
        <v>0</v>
      </c>
      <c r="M275" s="4"/>
      <c r="N275" s="94">
        <f t="shared" si="33"/>
        <v>0</v>
      </c>
      <c r="O275" s="94">
        <f t="shared" si="34"/>
        <v>0</v>
      </c>
      <c r="P275" s="2"/>
      <c r="Q275" s="3"/>
      <c r="R275" s="94">
        <f t="shared" si="35"/>
        <v>0</v>
      </c>
      <c r="S275" s="3"/>
      <c r="T275" s="94">
        <f t="shared" si="37"/>
        <v>0</v>
      </c>
      <c r="U275" s="93">
        <f t="shared" si="38"/>
        <v>0</v>
      </c>
      <c r="V275" s="5" t="str">
        <f>IF(COUNTBLANK(G275:H275)+COUNTBLANK(J275:K275)+COUNTBLANK(M275:M275)+COUNTBLANK(P275:Q275)+COUNTBLANK(S275:S275)=8,"",
IF(G275&lt;Limity!$C$5," Data gotowości zbyt wczesna lub nie uzupełniona.","")&amp;
IF(G275&gt;Limity!$D$5," Data gotowości zbyt późna lub wypełnona nieprawidłowo.","")&amp;
IF(OR(ROUND(K275,2)&lt;=0,ROUND(Q275,2)&lt;=0,ROUND(M275,2)&lt;=0,ROUND(S275,2)&lt;=0,ROUND(H275,2)&lt;=0)," Co najmniej jedna wartość nie jest większa od zera.","")&amp;
IF(K275&gt;Limity!$D$6," Abonament za Usługę TD w Wariancie A ponad limit.","")&amp;
IF(Q275&gt;Limity!$D$7," Abonament za Usługę TD w Wariancie B ponad limit.","")&amp;
IF(Q275-K275&gt;Limity!$D$8," Różnica wartości abonamentów za Usługę TD wariantów A i B ponad limit.","")&amp;
IF(M275&gt;Limity!$D$9," Abonament za zwiększenie przepustowości w Wariancie A ponad limit.","")&amp;
IF(S275&gt;Limity!$D$10," Abonament za zwiększenie przepustowości w Wariancie B ponad limit.","")&amp;
IF(J275=""," Nie wskazano PWR. ",IF(ISERROR(VLOOKUP(J275,'Listy punktów styku'!$B$11:$B$41,1,FALSE))," Nie wskazano PWR z listy.",""))&amp;
IF(P275=""," Nie wskazano FPS. ",IF(ISERROR(VLOOKUP(P275,'Listy punktów styku'!$B$44:$B$61,1,FALSE))," Nie wskazano FPS z listy.","")))</f>
        <v/>
      </c>
    </row>
    <row r="276" spans="1:22" s="8" customFormat="1" x14ac:dyDescent="0.3">
      <c r="A276" s="112">
        <v>262</v>
      </c>
      <c r="B276" s="113">
        <v>3261939</v>
      </c>
      <c r="C276" s="114">
        <v>6642</v>
      </c>
      <c r="D276" s="116" t="s">
        <v>897</v>
      </c>
      <c r="E276" s="116" t="s">
        <v>100</v>
      </c>
      <c r="F276" s="116">
        <v>83</v>
      </c>
      <c r="G276" s="24"/>
      <c r="H276" s="3"/>
      <c r="I276" s="93">
        <f t="shared" si="36"/>
        <v>0</v>
      </c>
      <c r="J276" s="2"/>
      <c r="K276" s="3"/>
      <c r="L276" s="94">
        <f t="shared" si="32"/>
        <v>0</v>
      </c>
      <c r="M276" s="4"/>
      <c r="N276" s="94">
        <f t="shared" si="33"/>
        <v>0</v>
      </c>
      <c r="O276" s="94">
        <f t="shared" si="34"/>
        <v>0</v>
      </c>
      <c r="P276" s="2"/>
      <c r="Q276" s="3"/>
      <c r="R276" s="94">
        <f t="shared" si="35"/>
        <v>0</v>
      </c>
      <c r="S276" s="3"/>
      <c r="T276" s="94">
        <f t="shared" si="37"/>
        <v>0</v>
      </c>
      <c r="U276" s="93">
        <f t="shared" si="38"/>
        <v>0</v>
      </c>
      <c r="V276" s="5" t="str">
        <f>IF(COUNTBLANK(G276:H276)+COUNTBLANK(J276:K276)+COUNTBLANK(M276:M276)+COUNTBLANK(P276:Q276)+COUNTBLANK(S276:S276)=8,"",
IF(G276&lt;Limity!$C$5," Data gotowości zbyt wczesna lub nie uzupełniona.","")&amp;
IF(G276&gt;Limity!$D$5," Data gotowości zbyt późna lub wypełnona nieprawidłowo.","")&amp;
IF(OR(ROUND(K276,2)&lt;=0,ROUND(Q276,2)&lt;=0,ROUND(M276,2)&lt;=0,ROUND(S276,2)&lt;=0,ROUND(H276,2)&lt;=0)," Co najmniej jedna wartość nie jest większa od zera.","")&amp;
IF(K276&gt;Limity!$D$6," Abonament za Usługę TD w Wariancie A ponad limit.","")&amp;
IF(Q276&gt;Limity!$D$7," Abonament za Usługę TD w Wariancie B ponad limit.","")&amp;
IF(Q276-K276&gt;Limity!$D$8," Różnica wartości abonamentów za Usługę TD wariantów A i B ponad limit.","")&amp;
IF(M276&gt;Limity!$D$9," Abonament za zwiększenie przepustowości w Wariancie A ponad limit.","")&amp;
IF(S276&gt;Limity!$D$10," Abonament za zwiększenie przepustowości w Wariancie B ponad limit.","")&amp;
IF(J276=""," Nie wskazano PWR. ",IF(ISERROR(VLOOKUP(J276,'Listy punktów styku'!$B$11:$B$41,1,FALSE))," Nie wskazano PWR z listy.",""))&amp;
IF(P276=""," Nie wskazano FPS. ",IF(ISERROR(VLOOKUP(P276,'Listy punktów styku'!$B$44:$B$61,1,FALSE))," Nie wskazano FPS z listy.","")))</f>
        <v/>
      </c>
    </row>
    <row r="277" spans="1:22" s="8" customFormat="1" x14ac:dyDescent="0.3">
      <c r="A277" s="112">
        <v>263</v>
      </c>
      <c r="B277" s="113">
        <v>6987227</v>
      </c>
      <c r="C277" s="114">
        <v>31066</v>
      </c>
      <c r="D277" s="116" t="s">
        <v>901</v>
      </c>
      <c r="E277" s="116" t="s">
        <v>1794</v>
      </c>
      <c r="F277" s="116">
        <v>36</v>
      </c>
      <c r="G277" s="24"/>
      <c r="H277" s="3"/>
      <c r="I277" s="93">
        <f t="shared" si="36"/>
        <v>0</v>
      </c>
      <c r="J277" s="2"/>
      <c r="K277" s="3"/>
      <c r="L277" s="94">
        <f t="shared" si="32"/>
        <v>0</v>
      </c>
      <c r="M277" s="4"/>
      <c r="N277" s="94">
        <f t="shared" si="33"/>
        <v>0</v>
      </c>
      <c r="O277" s="94">
        <f t="shared" si="34"/>
        <v>0</v>
      </c>
      <c r="P277" s="2"/>
      <c r="Q277" s="3"/>
      <c r="R277" s="94">
        <f t="shared" si="35"/>
        <v>0</v>
      </c>
      <c r="S277" s="3"/>
      <c r="T277" s="94">
        <f t="shared" si="37"/>
        <v>0</v>
      </c>
      <c r="U277" s="93">
        <f t="shared" si="38"/>
        <v>0</v>
      </c>
      <c r="V277" s="5" t="str">
        <f>IF(COUNTBLANK(G277:H277)+COUNTBLANK(J277:K277)+COUNTBLANK(M277:M277)+COUNTBLANK(P277:Q277)+COUNTBLANK(S277:S277)=8,"",
IF(G277&lt;Limity!$C$5," Data gotowości zbyt wczesna lub nie uzupełniona.","")&amp;
IF(G277&gt;Limity!$D$5," Data gotowości zbyt późna lub wypełnona nieprawidłowo.","")&amp;
IF(OR(ROUND(K277,2)&lt;=0,ROUND(Q277,2)&lt;=0,ROUND(M277,2)&lt;=0,ROUND(S277,2)&lt;=0,ROUND(H277,2)&lt;=0)," Co najmniej jedna wartość nie jest większa od zera.","")&amp;
IF(K277&gt;Limity!$D$6," Abonament za Usługę TD w Wariancie A ponad limit.","")&amp;
IF(Q277&gt;Limity!$D$7," Abonament za Usługę TD w Wariancie B ponad limit.","")&amp;
IF(Q277-K277&gt;Limity!$D$8," Różnica wartości abonamentów za Usługę TD wariantów A i B ponad limit.","")&amp;
IF(M277&gt;Limity!$D$9," Abonament za zwiększenie przepustowości w Wariancie A ponad limit.","")&amp;
IF(S277&gt;Limity!$D$10," Abonament za zwiększenie przepustowości w Wariancie B ponad limit.","")&amp;
IF(J277=""," Nie wskazano PWR. ",IF(ISERROR(VLOOKUP(J277,'Listy punktów styku'!$B$11:$B$41,1,FALSE))," Nie wskazano PWR z listy.",""))&amp;
IF(P277=""," Nie wskazano FPS. ",IF(ISERROR(VLOOKUP(P277,'Listy punktów styku'!$B$44:$B$61,1,FALSE))," Nie wskazano FPS z listy.","")))</f>
        <v/>
      </c>
    </row>
    <row r="278" spans="1:22" s="8" customFormat="1" x14ac:dyDescent="0.3">
      <c r="A278" s="112">
        <v>264</v>
      </c>
      <c r="B278" s="113">
        <v>3267837</v>
      </c>
      <c r="C278" s="114" t="s">
        <v>1814</v>
      </c>
      <c r="D278" s="116" t="s">
        <v>1676</v>
      </c>
      <c r="E278" s="116" t="s">
        <v>100</v>
      </c>
      <c r="F278" s="116">
        <v>40</v>
      </c>
      <c r="G278" s="24"/>
      <c r="H278" s="3"/>
      <c r="I278" s="93">
        <f t="shared" si="36"/>
        <v>0</v>
      </c>
      <c r="J278" s="2"/>
      <c r="K278" s="3"/>
      <c r="L278" s="94">
        <f t="shared" si="32"/>
        <v>0</v>
      </c>
      <c r="M278" s="4"/>
      <c r="N278" s="94">
        <f t="shared" si="33"/>
        <v>0</v>
      </c>
      <c r="O278" s="94">
        <f t="shared" si="34"/>
        <v>0</v>
      </c>
      <c r="P278" s="2"/>
      <c r="Q278" s="3"/>
      <c r="R278" s="94">
        <f t="shared" si="35"/>
        <v>0</v>
      </c>
      <c r="S278" s="3"/>
      <c r="T278" s="94">
        <f t="shared" si="37"/>
        <v>0</v>
      </c>
      <c r="U278" s="93">
        <f t="shared" si="38"/>
        <v>0</v>
      </c>
      <c r="V278" s="5" t="str">
        <f>IF(COUNTBLANK(G278:H278)+COUNTBLANK(J278:K278)+COUNTBLANK(M278:M278)+COUNTBLANK(P278:Q278)+COUNTBLANK(S278:S278)=8,"",
IF(G278&lt;Limity!$C$5," Data gotowości zbyt wczesna lub nie uzupełniona.","")&amp;
IF(G278&gt;Limity!$D$5," Data gotowości zbyt późna lub wypełnona nieprawidłowo.","")&amp;
IF(OR(ROUND(K278,2)&lt;=0,ROUND(Q278,2)&lt;=0,ROUND(M278,2)&lt;=0,ROUND(S278,2)&lt;=0,ROUND(H278,2)&lt;=0)," Co najmniej jedna wartość nie jest większa od zera.","")&amp;
IF(K278&gt;Limity!$D$6," Abonament za Usługę TD w Wariancie A ponad limit.","")&amp;
IF(Q278&gt;Limity!$D$7," Abonament za Usługę TD w Wariancie B ponad limit.","")&amp;
IF(Q278-K278&gt;Limity!$D$8," Różnica wartości abonamentów za Usługę TD wariantów A i B ponad limit.","")&amp;
IF(M278&gt;Limity!$D$9," Abonament za zwiększenie przepustowości w Wariancie A ponad limit.","")&amp;
IF(S278&gt;Limity!$D$10," Abonament za zwiększenie przepustowości w Wariancie B ponad limit.","")&amp;
IF(J278=""," Nie wskazano PWR. ",IF(ISERROR(VLOOKUP(J278,'Listy punktów styku'!$B$11:$B$41,1,FALSE))," Nie wskazano PWR z listy.",""))&amp;
IF(P278=""," Nie wskazano FPS. ",IF(ISERROR(VLOOKUP(P278,'Listy punktów styku'!$B$44:$B$61,1,FALSE))," Nie wskazano FPS z listy.","")))</f>
        <v/>
      </c>
    </row>
    <row r="279" spans="1:22" s="8" customFormat="1" x14ac:dyDescent="0.3">
      <c r="A279" s="112">
        <v>265</v>
      </c>
      <c r="B279" s="113">
        <v>3291549</v>
      </c>
      <c r="C279" s="114">
        <v>30396</v>
      </c>
      <c r="D279" s="116" t="s">
        <v>904</v>
      </c>
      <c r="E279" s="116" t="s">
        <v>907</v>
      </c>
      <c r="F279" s="116">
        <v>42</v>
      </c>
      <c r="G279" s="24"/>
      <c r="H279" s="3"/>
      <c r="I279" s="93">
        <f t="shared" si="36"/>
        <v>0</v>
      </c>
      <c r="J279" s="2"/>
      <c r="K279" s="3"/>
      <c r="L279" s="94">
        <f t="shared" si="32"/>
        <v>0</v>
      </c>
      <c r="M279" s="4"/>
      <c r="N279" s="94">
        <f t="shared" si="33"/>
        <v>0</v>
      </c>
      <c r="O279" s="94">
        <f t="shared" si="34"/>
        <v>0</v>
      </c>
      <c r="P279" s="2"/>
      <c r="Q279" s="3"/>
      <c r="R279" s="94">
        <f t="shared" si="35"/>
        <v>0</v>
      </c>
      <c r="S279" s="3"/>
      <c r="T279" s="94">
        <f t="shared" si="37"/>
        <v>0</v>
      </c>
      <c r="U279" s="93">
        <f t="shared" si="38"/>
        <v>0</v>
      </c>
      <c r="V279" s="5" t="str">
        <f>IF(COUNTBLANK(G279:H279)+COUNTBLANK(J279:K279)+COUNTBLANK(M279:M279)+COUNTBLANK(P279:Q279)+COUNTBLANK(S279:S279)=8,"",
IF(G279&lt;Limity!$C$5," Data gotowości zbyt wczesna lub nie uzupełniona.","")&amp;
IF(G279&gt;Limity!$D$5," Data gotowości zbyt późna lub wypełnona nieprawidłowo.","")&amp;
IF(OR(ROUND(K279,2)&lt;=0,ROUND(Q279,2)&lt;=0,ROUND(M279,2)&lt;=0,ROUND(S279,2)&lt;=0,ROUND(H279,2)&lt;=0)," Co najmniej jedna wartość nie jest większa od zera.","")&amp;
IF(K279&gt;Limity!$D$6," Abonament za Usługę TD w Wariancie A ponad limit.","")&amp;
IF(Q279&gt;Limity!$D$7," Abonament za Usługę TD w Wariancie B ponad limit.","")&amp;
IF(Q279-K279&gt;Limity!$D$8," Różnica wartości abonamentów za Usługę TD wariantów A i B ponad limit.","")&amp;
IF(M279&gt;Limity!$D$9," Abonament za zwiększenie przepustowości w Wariancie A ponad limit.","")&amp;
IF(S279&gt;Limity!$D$10," Abonament za zwiększenie przepustowości w Wariancie B ponad limit.","")&amp;
IF(J279=""," Nie wskazano PWR. ",IF(ISERROR(VLOOKUP(J279,'Listy punktów styku'!$B$11:$B$41,1,FALSE))," Nie wskazano PWR z listy.",""))&amp;
IF(P279=""," Nie wskazano FPS. ",IF(ISERROR(VLOOKUP(P279,'Listy punktów styku'!$B$44:$B$61,1,FALSE))," Nie wskazano FPS z listy.","")))</f>
        <v/>
      </c>
    </row>
    <row r="280" spans="1:22" s="8" customFormat="1" x14ac:dyDescent="0.3">
      <c r="A280" s="112">
        <v>266</v>
      </c>
      <c r="B280" s="113">
        <v>3072970</v>
      </c>
      <c r="C280" s="114">
        <v>115238</v>
      </c>
      <c r="D280" s="116" t="s">
        <v>2129</v>
      </c>
      <c r="E280" s="116" t="s">
        <v>2160</v>
      </c>
      <c r="F280" s="116" t="s">
        <v>2161</v>
      </c>
      <c r="G280" s="24"/>
      <c r="H280" s="3"/>
      <c r="I280" s="93">
        <f t="shared" si="36"/>
        <v>0</v>
      </c>
      <c r="J280" s="2"/>
      <c r="K280" s="3"/>
      <c r="L280" s="94">
        <f t="shared" si="32"/>
        <v>0</v>
      </c>
      <c r="M280" s="4"/>
      <c r="N280" s="94">
        <f t="shared" si="33"/>
        <v>0</v>
      </c>
      <c r="O280" s="94">
        <f t="shared" si="34"/>
        <v>0</v>
      </c>
      <c r="P280" s="2"/>
      <c r="Q280" s="3"/>
      <c r="R280" s="94">
        <f t="shared" si="35"/>
        <v>0</v>
      </c>
      <c r="S280" s="3"/>
      <c r="T280" s="94">
        <f t="shared" si="37"/>
        <v>0</v>
      </c>
      <c r="U280" s="93">
        <f t="shared" si="38"/>
        <v>0</v>
      </c>
      <c r="V280" s="5" t="str">
        <f>IF(COUNTBLANK(G280:H280)+COUNTBLANK(J280:K280)+COUNTBLANK(M280:M280)+COUNTBLANK(P280:Q280)+COUNTBLANK(S280:S280)=8,"",
IF(G280&lt;Limity!$C$5," Data gotowości zbyt wczesna lub nie uzupełniona.","")&amp;
IF(G280&gt;Limity!$D$5," Data gotowości zbyt późna lub wypełnona nieprawidłowo.","")&amp;
IF(OR(ROUND(K280,2)&lt;=0,ROUND(Q280,2)&lt;=0,ROUND(M280,2)&lt;=0,ROUND(S280,2)&lt;=0,ROUND(H280,2)&lt;=0)," Co najmniej jedna wartość nie jest większa od zera.","")&amp;
IF(K280&gt;Limity!$D$6," Abonament za Usługę TD w Wariancie A ponad limit.","")&amp;
IF(Q280&gt;Limity!$D$7," Abonament za Usługę TD w Wariancie B ponad limit.","")&amp;
IF(Q280-K280&gt;Limity!$D$8," Różnica wartości abonamentów za Usługę TD wariantów A i B ponad limit.","")&amp;
IF(M280&gt;Limity!$D$9," Abonament za zwiększenie przepustowości w Wariancie A ponad limit.","")&amp;
IF(S280&gt;Limity!$D$10," Abonament za zwiększenie przepustowości w Wariancie B ponad limit.","")&amp;
IF(J280=""," Nie wskazano PWR. ",IF(ISERROR(VLOOKUP(J280,'Listy punktów styku'!$B$11:$B$41,1,FALSE))," Nie wskazano PWR z listy.",""))&amp;
IF(P280=""," Nie wskazano FPS. ",IF(ISERROR(VLOOKUP(P280,'Listy punktów styku'!$B$44:$B$61,1,FALSE))," Nie wskazano FPS z listy.","")))</f>
        <v/>
      </c>
    </row>
    <row r="281" spans="1:22" s="8" customFormat="1" x14ac:dyDescent="0.3">
      <c r="A281" s="112">
        <v>267</v>
      </c>
      <c r="B281" s="113">
        <v>9643607</v>
      </c>
      <c r="C281" s="114" t="s">
        <v>2041</v>
      </c>
      <c r="D281" s="116" t="s">
        <v>2102</v>
      </c>
      <c r="E281" s="116" t="s">
        <v>2190</v>
      </c>
      <c r="F281" s="116" t="s">
        <v>2191</v>
      </c>
      <c r="G281" s="24"/>
      <c r="H281" s="3"/>
      <c r="I281" s="93">
        <f t="shared" si="36"/>
        <v>0</v>
      </c>
      <c r="J281" s="2"/>
      <c r="K281" s="3"/>
      <c r="L281" s="94">
        <f t="shared" si="32"/>
        <v>0</v>
      </c>
      <c r="M281" s="4"/>
      <c r="N281" s="94">
        <f t="shared" si="33"/>
        <v>0</v>
      </c>
      <c r="O281" s="94">
        <f t="shared" si="34"/>
        <v>0</v>
      </c>
      <c r="P281" s="2"/>
      <c r="Q281" s="3"/>
      <c r="R281" s="94">
        <f t="shared" si="35"/>
        <v>0</v>
      </c>
      <c r="S281" s="3"/>
      <c r="T281" s="94">
        <f t="shared" si="37"/>
        <v>0</v>
      </c>
      <c r="U281" s="93">
        <f t="shared" si="38"/>
        <v>0</v>
      </c>
      <c r="V281" s="5" t="str">
        <f>IF(COUNTBLANK(G281:H281)+COUNTBLANK(J281:K281)+COUNTBLANK(M281:M281)+COUNTBLANK(P281:Q281)+COUNTBLANK(S281:S281)=8,"",
IF(G281&lt;Limity!$C$5," Data gotowości zbyt wczesna lub nie uzupełniona.","")&amp;
IF(G281&gt;Limity!$D$5," Data gotowości zbyt późna lub wypełnona nieprawidłowo.","")&amp;
IF(OR(ROUND(K281,2)&lt;=0,ROUND(Q281,2)&lt;=0,ROUND(M281,2)&lt;=0,ROUND(S281,2)&lt;=0,ROUND(H281,2)&lt;=0)," Co najmniej jedna wartość nie jest większa od zera.","")&amp;
IF(K281&gt;Limity!$D$6," Abonament za Usługę TD w Wariancie A ponad limit.","")&amp;
IF(Q281&gt;Limity!$D$7," Abonament za Usługę TD w Wariancie B ponad limit.","")&amp;
IF(Q281-K281&gt;Limity!$D$8," Różnica wartości abonamentów za Usługę TD wariantów A i B ponad limit.","")&amp;
IF(M281&gt;Limity!$D$9," Abonament za zwiększenie przepustowości w Wariancie A ponad limit.","")&amp;
IF(S281&gt;Limity!$D$10," Abonament za zwiększenie przepustowości w Wariancie B ponad limit.","")&amp;
IF(J281=""," Nie wskazano PWR. ",IF(ISERROR(VLOOKUP(J281,'Listy punktów styku'!$B$11:$B$41,1,FALSE))," Nie wskazano PWR z listy.",""))&amp;
IF(P281=""," Nie wskazano FPS. ",IF(ISERROR(VLOOKUP(P281,'Listy punktów styku'!$B$44:$B$61,1,FALSE))," Nie wskazano FPS z listy.","")))</f>
        <v/>
      </c>
    </row>
    <row r="282" spans="1:22" s="8" customFormat="1" x14ac:dyDescent="0.3">
      <c r="A282" s="112">
        <v>268</v>
      </c>
      <c r="B282" s="113">
        <v>10167487</v>
      </c>
      <c r="C282" s="114">
        <v>131996</v>
      </c>
      <c r="D282" s="116" t="s">
        <v>294</v>
      </c>
      <c r="E282" s="116"/>
      <c r="F282" s="116">
        <v>23</v>
      </c>
      <c r="G282" s="24"/>
      <c r="H282" s="3"/>
      <c r="I282" s="93">
        <f t="shared" si="36"/>
        <v>0</v>
      </c>
      <c r="J282" s="2"/>
      <c r="K282" s="3"/>
      <c r="L282" s="94">
        <f t="shared" si="32"/>
        <v>0</v>
      </c>
      <c r="M282" s="4"/>
      <c r="N282" s="94">
        <f t="shared" si="33"/>
        <v>0</v>
      </c>
      <c r="O282" s="94">
        <f t="shared" si="34"/>
        <v>0</v>
      </c>
      <c r="P282" s="2"/>
      <c r="Q282" s="3"/>
      <c r="R282" s="94">
        <f t="shared" si="35"/>
        <v>0</v>
      </c>
      <c r="S282" s="3"/>
      <c r="T282" s="94">
        <f t="shared" si="37"/>
        <v>0</v>
      </c>
      <c r="U282" s="93">
        <f t="shared" si="38"/>
        <v>0</v>
      </c>
      <c r="V282" s="5" t="str">
        <f>IF(COUNTBLANK(G282:H282)+COUNTBLANK(J282:K282)+COUNTBLANK(M282:M282)+COUNTBLANK(P282:Q282)+COUNTBLANK(S282:S282)=8,"",
IF(G282&lt;Limity!$C$5," Data gotowości zbyt wczesna lub nie uzupełniona.","")&amp;
IF(G282&gt;Limity!$D$5," Data gotowości zbyt późna lub wypełnona nieprawidłowo.","")&amp;
IF(OR(ROUND(K282,2)&lt;=0,ROUND(Q282,2)&lt;=0,ROUND(M282,2)&lt;=0,ROUND(S282,2)&lt;=0,ROUND(H282,2)&lt;=0)," Co najmniej jedna wartość nie jest większa od zera.","")&amp;
IF(K282&gt;Limity!$D$6," Abonament za Usługę TD w Wariancie A ponad limit.","")&amp;
IF(Q282&gt;Limity!$D$7," Abonament za Usługę TD w Wariancie B ponad limit.","")&amp;
IF(Q282-K282&gt;Limity!$D$8," Różnica wartości abonamentów za Usługę TD wariantów A i B ponad limit.","")&amp;
IF(M282&gt;Limity!$D$9," Abonament za zwiększenie przepustowości w Wariancie A ponad limit.","")&amp;
IF(S282&gt;Limity!$D$10," Abonament za zwiększenie przepustowości w Wariancie B ponad limit.","")&amp;
IF(J282=""," Nie wskazano PWR. ",IF(ISERROR(VLOOKUP(J282,'Listy punktów styku'!$B$11:$B$41,1,FALSE))," Nie wskazano PWR z listy.",""))&amp;
IF(P282=""," Nie wskazano FPS. ",IF(ISERROR(VLOOKUP(P282,'Listy punktów styku'!$B$44:$B$61,1,FALSE))," Nie wskazano FPS z listy.","")))</f>
        <v/>
      </c>
    </row>
    <row r="283" spans="1:22" s="8" customFormat="1" x14ac:dyDescent="0.3">
      <c r="A283" s="112">
        <v>269</v>
      </c>
      <c r="B283" s="113">
        <v>3381290</v>
      </c>
      <c r="C283" s="114">
        <v>86453</v>
      </c>
      <c r="D283" s="116" t="s">
        <v>1532</v>
      </c>
      <c r="E283" s="116" t="s">
        <v>100</v>
      </c>
      <c r="F283" s="116" t="s">
        <v>1533</v>
      </c>
      <c r="G283" s="24"/>
      <c r="H283" s="3"/>
      <c r="I283" s="93">
        <f t="shared" si="36"/>
        <v>0</v>
      </c>
      <c r="J283" s="2"/>
      <c r="K283" s="3"/>
      <c r="L283" s="94">
        <f t="shared" si="32"/>
        <v>0</v>
      </c>
      <c r="M283" s="4"/>
      <c r="N283" s="94">
        <f t="shared" si="33"/>
        <v>0</v>
      </c>
      <c r="O283" s="94">
        <f t="shared" si="34"/>
        <v>0</v>
      </c>
      <c r="P283" s="2"/>
      <c r="Q283" s="3"/>
      <c r="R283" s="94">
        <f t="shared" si="35"/>
        <v>0</v>
      </c>
      <c r="S283" s="3"/>
      <c r="T283" s="94">
        <f t="shared" si="37"/>
        <v>0</v>
      </c>
      <c r="U283" s="93">
        <f t="shared" si="38"/>
        <v>0</v>
      </c>
      <c r="V283" s="5" t="str">
        <f>IF(COUNTBLANK(G283:H283)+COUNTBLANK(J283:K283)+COUNTBLANK(M283:M283)+COUNTBLANK(P283:Q283)+COUNTBLANK(S283:S283)=8,"",
IF(G283&lt;Limity!$C$5," Data gotowości zbyt wczesna lub nie uzupełniona.","")&amp;
IF(G283&gt;Limity!$D$5," Data gotowości zbyt późna lub wypełnona nieprawidłowo.","")&amp;
IF(OR(ROUND(K283,2)&lt;=0,ROUND(Q283,2)&lt;=0,ROUND(M283,2)&lt;=0,ROUND(S283,2)&lt;=0,ROUND(H283,2)&lt;=0)," Co najmniej jedna wartość nie jest większa od zera.","")&amp;
IF(K283&gt;Limity!$D$6," Abonament za Usługę TD w Wariancie A ponad limit.","")&amp;
IF(Q283&gt;Limity!$D$7," Abonament za Usługę TD w Wariancie B ponad limit.","")&amp;
IF(Q283-K283&gt;Limity!$D$8," Różnica wartości abonamentów za Usługę TD wariantów A i B ponad limit.","")&amp;
IF(M283&gt;Limity!$D$9," Abonament za zwiększenie przepustowości w Wariancie A ponad limit.","")&amp;
IF(S283&gt;Limity!$D$10," Abonament za zwiększenie przepustowości w Wariancie B ponad limit.","")&amp;
IF(J283=""," Nie wskazano PWR. ",IF(ISERROR(VLOOKUP(J283,'Listy punktów styku'!$B$11:$B$41,1,FALSE))," Nie wskazano PWR z listy.",""))&amp;
IF(P283=""," Nie wskazano FPS. ",IF(ISERROR(VLOOKUP(P283,'Listy punktów styku'!$B$44:$B$61,1,FALSE))," Nie wskazano FPS z listy.","")))</f>
        <v/>
      </c>
    </row>
    <row r="284" spans="1:22" s="8" customFormat="1" x14ac:dyDescent="0.3">
      <c r="A284" s="112">
        <v>270</v>
      </c>
      <c r="B284" s="113">
        <v>42325815</v>
      </c>
      <c r="C284" s="114">
        <v>123687</v>
      </c>
      <c r="D284" s="116" t="s">
        <v>2143</v>
      </c>
      <c r="E284" s="116" t="s">
        <v>2211</v>
      </c>
      <c r="F284" s="116" t="s">
        <v>2212</v>
      </c>
      <c r="G284" s="24"/>
      <c r="H284" s="3"/>
      <c r="I284" s="93">
        <f t="shared" si="36"/>
        <v>0</v>
      </c>
      <c r="J284" s="2"/>
      <c r="K284" s="3"/>
      <c r="L284" s="94">
        <f t="shared" si="32"/>
        <v>0</v>
      </c>
      <c r="M284" s="4"/>
      <c r="N284" s="94">
        <f t="shared" si="33"/>
        <v>0</v>
      </c>
      <c r="O284" s="94">
        <f t="shared" si="34"/>
        <v>0</v>
      </c>
      <c r="P284" s="2"/>
      <c r="Q284" s="3"/>
      <c r="R284" s="94">
        <f t="shared" si="35"/>
        <v>0</v>
      </c>
      <c r="S284" s="3"/>
      <c r="T284" s="94">
        <f t="shared" si="37"/>
        <v>0</v>
      </c>
      <c r="U284" s="93">
        <f t="shared" si="38"/>
        <v>0</v>
      </c>
      <c r="V284" s="5" t="str">
        <f>IF(COUNTBLANK(G284:H284)+COUNTBLANK(J284:K284)+COUNTBLANK(M284:M284)+COUNTBLANK(P284:Q284)+COUNTBLANK(S284:S284)=8,"",
IF(G284&lt;Limity!$C$5," Data gotowości zbyt wczesna lub nie uzupełniona.","")&amp;
IF(G284&gt;Limity!$D$5," Data gotowości zbyt późna lub wypełnona nieprawidłowo.","")&amp;
IF(OR(ROUND(K284,2)&lt;=0,ROUND(Q284,2)&lt;=0,ROUND(M284,2)&lt;=0,ROUND(S284,2)&lt;=0,ROUND(H284,2)&lt;=0)," Co najmniej jedna wartość nie jest większa od zera.","")&amp;
IF(K284&gt;Limity!$D$6," Abonament za Usługę TD w Wariancie A ponad limit.","")&amp;
IF(Q284&gt;Limity!$D$7," Abonament za Usługę TD w Wariancie B ponad limit.","")&amp;
IF(Q284-K284&gt;Limity!$D$8," Różnica wartości abonamentów za Usługę TD wariantów A i B ponad limit.","")&amp;
IF(M284&gt;Limity!$D$9," Abonament za zwiększenie przepustowości w Wariancie A ponad limit.","")&amp;
IF(S284&gt;Limity!$D$10," Abonament za zwiększenie przepustowości w Wariancie B ponad limit.","")&amp;
IF(J284=""," Nie wskazano PWR. ",IF(ISERROR(VLOOKUP(J284,'Listy punktów styku'!$B$11:$B$41,1,FALSE))," Nie wskazano PWR z listy.",""))&amp;
IF(P284=""," Nie wskazano FPS. ",IF(ISERROR(VLOOKUP(P284,'Listy punktów styku'!$B$44:$B$61,1,FALSE))," Nie wskazano FPS z listy.","")))</f>
        <v/>
      </c>
    </row>
    <row r="285" spans="1:22" s="8" customFormat="1" x14ac:dyDescent="0.3">
      <c r="A285" s="112">
        <v>271</v>
      </c>
      <c r="B285" s="113">
        <v>122650</v>
      </c>
      <c r="C285" s="114">
        <v>273181</v>
      </c>
      <c r="D285" s="116" t="s">
        <v>913</v>
      </c>
      <c r="E285" s="116" t="s">
        <v>100</v>
      </c>
      <c r="F285" s="116" t="s">
        <v>914</v>
      </c>
      <c r="G285" s="24"/>
      <c r="H285" s="3"/>
      <c r="I285" s="93">
        <f t="shared" si="36"/>
        <v>0</v>
      </c>
      <c r="J285" s="2"/>
      <c r="K285" s="3"/>
      <c r="L285" s="94">
        <f t="shared" si="32"/>
        <v>0</v>
      </c>
      <c r="M285" s="4"/>
      <c r="N285" s="94">
        <f t="shared" si="33"/>
        <v>0</v>
      </c>
      <c r="O285" s="94">
        <f t="shared" si="34"/>
        <v>0</v>
      </c>
      <c r="P285" s="2"/>
      <c r="Q285" s="3"/>
      <c r="R285" s="94">
        <f t="shared" si="35"/>
        <v>0</v>
      </c>
      <c r="S285" s="3"/>
      <c r="T285" s="94">
        <f t="shared" si="37"/>
        <v>0</v>
      </c>
      <c r="U285" s="93">
        <f t="shared" si="38"/>
        <v>0</v>
      </c>
      <c r="V285" s="5" t="str">
        <f>IF(COUNTBLANK(G285:H285)+COUNTBLANK(J285:K285)+COUNTBLANK(M285:M285)+COUNTBLANK(P285:Q285)+COUNTBLANK(S285:S285)=8,"",
IF(G285&lt;Limity!$C$5," Data gotowości zbyt wczesna lub nie uzupełniona.","")&amp;
IF(G285&gt;Limity!$D$5," Data gotowości zbyt późna lub wypełnona nieprawidłowo.","")&amp;
IF(OR(ROUND(K285,2)&lt;=0,ROUND(Q285,2)&lt;=0,ROUND(M285,2)&lt;=0,ROUND(S285,2)&lt;=0,ROUND(H285,2)&lt;=0)," Co najmniej jedna wartość nie jest większa od zera.","")&amp;
IF(K285&gt;Limity!$D$6," Abonament za Usługę TD w Wariancie A ponad limit.","")&amp;
IF(Q285&gt;Limity!$D$7," Abonament za Usługę TD w Wariancie B ponad limit.","")&amp;
IF(Q285-K285&gt;Limity!$D$8," Różnica wartości abonamentów za Usługę TD wariantów A i B ponad limit.","")&amp;
IF(M285&gt;Limity!$D$9," Abonament za zwiększenie przepustowości w Wariancie A ponad limit.","")&amp;
IF(S285&gt;Limity!$D$10," Abonament za zwiększenie przepustowości w Wariancie B ponad limit.","")&amp;
IF(J285=""," Nie wskazano PWR. ",IF(ISERROR(VLOOKUP(J285,'Listy punktów styku'!$B$11:$B$41,1,FALSE))," Nie wskazano PWR z listy.",""))&amp;
IF(P285=""," Nie wskazano FPS. ",IF(ISERROR(VLOOKUP(P285,'Listy punktów styku'!$B$44:$B$61,1,FALSE))," Nie wskazano FPS z listy.","")))</f>
        <v/>
      </c>
    </row>
    <row r="286" spans="1:22" s="8" customFormat="1" x14ac:dyDescent="0.3">
      <c r="A286" s="112">
        <v>272</v>
      </c>
      <c r="B286" s="113">
        <v>3394377</v>
      </c>
      <c r="C286" s="114">
        <v>272418</v>
      </c>
      <c r="D286" s="116" t="s">
        <v>1798</v>
      </c>
      <c r="E286" s="116" t="s">
        <v>750</v>
      </c>
      <c r="F286" s="116">
        <v>28</v>
      </c>
      <c r="G286" s="24"/>
      <c r="H286" s="3"/>
      <c r="I286" s="93">
        <f t="shared" si="36"/>
        <v>0</v>
      </c>
      <c r="J286" s="2"/>
      <c r="K286" s="3"/>
      <c r="L286" s="94">
        <f t="shared" si="32"/>
        <v>0</v>
      </c>
      <c r="M286" s="4"/>
      <c r="N286" s="94">
        <f t="shared" si="33"/>
        <v>0</v>
      </c>
      <c r="O286" s="94">
        <f t="shared" si="34"/>
        <v>0</v>
      </c>
      <c r="P286" s="2"/>
      <c r="Q286" s="3"/>
      <c r="R286" s="94">
        <f t="shared" si="35"/>
        <v>0</v>
      </c>
      <c r="S286" s="3"/>
      <c r="T286" s="94">
        <f t="shared" si="37"/>
        <v>0</v>
      </c>
      <c r="U286" s="93">
        <f t="shared" si="38"/>
        <v>0</v>
      </c>
      <c r="V286" s="5" t="str">
        <f>IF(COUNTBLANK(G286:H286)+COUNTBLANK(J286:K286)+COUNTBLANK(M286:M286)+COUNTBLANK(P286:Q286)+COUNTBLANK(S286:S286)=8,"",
IF(G286&lt;Limity!$C$5," Data gotowości zbyt wczesna lub nie uzupełniona.","")&amp;
IF(G286&gt;Limity!$D$5," Data gotowości zbyt późna lub wypełnona nieprawidłowo.","")&amp;
IF(OR(ROUND(K286,2)&lt;=0,ROUND(Q286,2)&lt;=0,ROUND(M286,2)&lt;=0,ROUND(S286,2)&lt;=0,ROUND(H286,2)&lt;=0)," Co najmniej jedna wartość nie jest większa od zera.","")&amp;
IF(K286&gt;Limity!$D$6," Abonament za Usługę TD w Wariancie A ponad limit.","")&amp;
IF(Q286&gt;Limity!$D$7," Abonament za Usługę TD w Wariancie B ponad limit.","")&amp;
IF(Q286-K286&gt;Limity!$D$8," Różnica wartości abonamentów za Usługę TD wariantów A i B ponad limit.","")&amp;
IF(M286&gt;Limity!$D$9," Abonament za zwiększenie przepustowości w Wariancie A ponad limit.","")&amp;
IF(S286&gt;Limity!$D$10," Abonament za zwiększenie przepustowości w Wariancie B ponad limit.","")&amp;
IF(J286=""," Nie wskazano PWR. ",IF(ISERROR(VLOOKUP(J286,'Listy punktów styku'!$B$11:$B$41,1,FALSE))," Nie wskazano PWR z listy.",""))&amp;
IF(P286=""," Nie wskazano FPS. ",IF(ISERROR(VLOOKUP(P286,'Listy punktów styku'!$B$44:$B$61,1,FALSE))," Nie wskazano FPS z listy.","")))</f>
        <v/>
      </c>
    </row>
    <row r="287" spans="1:22" s="8" customFormat="1" x14ac:dyDescent="0.3">
      <c r="A287" s="112">
        <v>273</v>
      </c>
      <c r="B287" s="113">
        <v>739318</v>
      </c>
      <c r="C287" s="114">
        <v>274004</v>
      </c>
      <c r="D287" s="116" t="s">
        <v>1737</v>
      </c>
      <c r="E287" s="116" t="s">
        <v>1738</v>
      </c>
      <c r="F287" s="116" t="s">
        <v>1739</v>
      </c>
      <c r="G287" s="24"/>
      <c r="H287" s="3"/>
      <c r="I287" s="93">
        <f t="shared" si="36"/>
        <v>0</v>
      </c>
      <c r="J287" s="2"/>
      <c r="K287" s="3"/>
      <c r="L287" s="94">
        <f t="shared" si="32"/>
        <v>0</v>
      </c>
      <c r="M287" s="4"/>
      <c r="N287" s="94">
        <f t="shared" si="33"/>
        <v>0</v>
      </c>
      <c r="O287" s="94">
        <f t="shared" si="34"/>
        <v>0</v>
      </c>
      <c r="P287" s="2"/>
      <c r="Q287" s="3"/>
      <c r="R287" s="94">
        <f t="shared" si="35"/>
        <v>0</v>
      </c>
      <c r="S287" s="3"/>
      <c r="T287" s="94">
        <f t="shared" si="37"/>
        <v>0</v>
      </c>
      <c r="U287" s="93">
        <f t="shared" si="38"/>
        <v>0</v>
      </c>
      <c r="V287" s="5" t="str">
        <f>IF(COUNTBLANK(G287:H287)+COUNTBLANK(J287:K287)+COUNTBLANK(M287:M287)+COUNTBLANK(P287:Q287)+COUNTBLANK(S287:S287)=8,"",
IF(G287&lt;Limity!$C$5," Data gotowości zbyt wczesna lub nie uzupełniona.","")&amp;
IF(G287&gt;Limity!$D$5," Data gotowości zbyt późna lub wypełnona nieprawidłowo.","")&amp;
IF(OR(ROUND(K287,2)&lt;=0,ROUND(Q287,2)&lt;=0,ROUND(M287,2)&lt;=0,ROUND(S287,2)&lt;=0,ROUND(H287,2)&lt;=0)," Co najmniej jedna wartość nie jest większa od zera.","")&amp;
IF(K287&gt;Limity!$D$6," Abonament za Usługę TD w Wariancie A ponad limit.","")&amp;
IF(Q287&gt;Limity!$D$7," Abonament za Usługę TD w Wariancie B ponad limit.","")&amp;
IF(Q287-K287&gt;Limity!$D$8," Różnica wartości abonamentów za Usługę TD wariantów A i B ponad limit.","")&amp;
IF(M287&gt;Limity!$D$9," Abonament za zwiększenie przepustowości w Wariancie A ponad limit.","")&amp;
IF(S287&gt;Limity!$D$10," Abonament za zwiększenie przepustowości w Wariancie B ponad limit.","")&amp;
IF(J287=""," Nie wskazano PWR. ",IF(ISERROR(VLOOKUP(J287,'Listy punktów styku'!$B$11:$B$41,1,FALSE))," Nie wskazano PWR z listy.",""))&amp;
IF(P287=""," Nie wskazano FPS. ",IF(ISERROR(VLOOKUP(P287,'Listy punktów styku'!$B$44:$B$61,1,FALSE))," Nie wskazano FPS z listy.","")))</f>
        <v/>
      </c>
    </row>
    <row r="288" spans="1:22" s="8" customFormat="1" x14ac:dyDescent="0.3">
      <c r="A288" s="112">
        <v>274</v>
      </c>
      <c r="B288" s="113">
        <v>28702426</v>
      </c>
      <c r="C288" s="114">
        <v>123360</v>
      </c>
      <c r="D288" s="116" t="s">
        <v>1782</v>
      </c>
      <c r="E288" s="116"/>
      <c r="F288" s="116" t="s">
        <v>1486</v>
      </c>
      <c r="G288" s="24"/>
      <c r="H288" s="3"/>
      <c r="I288" s="93">
        <f t="shared" si="36"/>
        <v>0</v>
      </c>
      <c r="J288" s="2"/>
      <c r="K288" s="3"/>
      <c r="L288" s="94">
        <f t="shared" si="32"/>
        <v>0</v>
      </c>
      <c r="M288" s="4"/>
      <c r="N288" s="94">
        <f t="shared" si="33"/>
        <v>0</v>
      </c>
      <c r="O288" s="94">
        <f t="shared" si="34"/>
        <v>0</v>
      </c>
      <c r="P288" s="2"/>
      <c r="Q288" s="3"/>
      <c r="R288" s="94">
        <f t="shared" si="35"/>
        <v>0</v>
      </c>
      <c r="S288" s="3"/>
      <c r="T288" s="94">
        <f t="shared" si="37"/>
        <v>0</v>
      </c>
      <c r="U288" s="93">
        <f t="shared" si="38"/>
        <v>0</v>
      </c>
      <c r="V288" s="5" t="str">
        <f>IF(COUNTBLANK(G288:H288)+COUNTBLANK(J288:K288)+COUNTBLANK(M288:M288)+COUNTBLANK(P288:Q288)+COUNTBLANK(S288:S288)=8,"",
IF(G288&lt;Limity!$C$5," Data gotowości zbyt wczesna lub nie uzupełniona.","")&amp;
IF(G288&gt;Limity!$D$5," Data gotowości zbyt późna lub wypełnona nieprawidłowo.","")&amp;
IF(OR(ROUND(K288,2)&lt;=0,ROUND(Q288,2)&lt;=0,ROUND(M288,2)&lt;=0,ROUND(S288,2)&lt;=0,ROUND(H288,2)&lt;=0)," Co najmniej jedna wartość nie jest większa od zera.","")&amp;
IF(K288&gt;Limity!$D$6," Abonament za Usługę TD w Wariancie A ponad limit.","")&amp;
IF(Q288&gt;Limity!$D$7," Abonament za Usługę TD w Wariancie B ponad limit.","")&amp;
IF(Q288-K288&gt;Limity!$D$8," Różnica wartości abonamentów za Usługę TD wariantów A i B ponad limit.","")&amp;
IF(M288&gt;Limity!$D$9," Abonament za zwiększenie przepustowości w Wariancie A ponad limit.","")&amp;
IF(S288&gt;Limity!$D$10," Abonament za zwiększenie przepustowości w Wariancie B ponad limit.","")&amp;
IF(J288=""," Nie wskazano PWR. ",IF(ISERROR(VLOOKUP(J288,'Listy punktów styku'!$B$11:$B$41,1,FALSE))," Nie wskazano PWR z listy.",""))&amp;
IF(P288=""," Nie wskazano FPS. ",IF(ISERROR(VLOOKUP(P288,'Listy punktów styku'!$B$44:$B$61,1,FALSE))," Nie wskazano FPS z listy.","")))</f>
        <v/>
      </c>
    </row>
    <row r="289" spans="1:22" s="8" customFormat="1" x14ac:dyDescent="0.3">
      <c r="A289" s="112">
        <v>275</v>
      </c>
      <c r="B289" s="113">
        <v>3484389</v>
      </c>
      <c r="C289" s="114" t="s">
        <v>916</v>
      </c>
      <c r="D289" s="116" t="s">
        <v>919</v>
      </c>
      <c r="E289" s="116" t="s">
        <v>922</v>
      </c>
      <c r="F289" s="116">
        <v>1</v>
      </c>
      <c r="G289" s="24"/>
      <c r="H289" s="3"/>
      <c r="I289" s="93">
        <f t="shared" si="36"/>
        <v>0</v>
      </c>
      <c r="J289" s="2"/>
      <c r="K289" s="3"/>
      <c r="L289" s="94">
        <f t="shared" si="32"/>
        <v>0</v>
      </c>
      <c r="M289" s="4"/>
      <c r="N289" s="94">
        <f t="shared" si="33"/>
        <v>0</v>
      </c>
      <c r="O289" s="94">
        <f t="shared" si="34"/>
        <v>0</v>
      </c>
      <c r="P289" s="2"/>
      <c r="Q289" s="3"/>
      <c r="R289" s="94">
        <f t="shared" si="35"/>
        <v>0</v>
      </c>
      <c r="S289" s="3"/>
      <c r="T289" s="94">
        <f t="shared" si="37"/>
        <v>0</v>
      </c>
      <c r="U289" s="93">
        <f t="shared" si="38"/>
        <v>0</v>
      </c>
      <c r="V289" s="5" t="str">
        <f>IF(COUNTBLANK(G289:H289)+COUNTBLANK(J289:K289)+COUNTBLANK(M289:M289)+COUNTBLANK(P289:Q289)+COUNTBLANK(S289:S289)=8,"",
IF(G289&lt;Limity!$C$5," Data gotowości zbyt wczesna lub nie uzupełniona.","")&amp;
IF(G289&gt;Limity!$D$5," Data gotowości zbyt późna lub wypełnona nieprawidłowo.","")&amp;
IF(OR(ROUND(K289,2)&lt;=0,ROUND(Q289,2)&lt;=0,ROUND(M289,2)&lt;=0,ROUND(S289,2)&lt;=0,ROUND(H289,2)&lt;=0)," Co najmniej jedna wartość nie jest większa od zera.","")&amp;
IF(K289&gt;Limity!$D$6," Abonament za Usługę TD w Wariancie A ponad limit.","")&amp;
IF(Q289&gt;Limity!$D$7," Abonament za Usługę TD w Wariancie B ponad limit.","")&amp;
IF(Q289-K289&gt;Limity!$D$8," Różnica wartości abonamentów za Usługę TD wariantów A i B ponad limit.","")&amp;
IF(M289&gt;Limity!$D$9," Abonament za zwiększenie przepustowości w Wariancie A ponad limit.","")&amp;
IF(S289&gt;Limity!$D$10," Abonament za zwiększenie przepustowości w Wariancie B ponad limit.","")&amp;
IF(J289=""," Nie wskazano PWR. ",IF(ISERROR(VLOOKUP(J289,'Listy punktów styku'!$B$11:$B$41,1,FALSE))," Nie wskazano PWR z listy.",""))&amp;
IF(P289=""," Nie wskazano FPS. ",IF(ISERROR(VLOOKUP(P289,'Listy punktów styku'!$B$44:$B$61,1,FALSE))," Nie wskazano FPS z listy.","")))</f>
        <v/>
      </c>
    </row>
    <row r="290" spans="1:22" s="8" customFormat="1" x14ac:dyDescent="0.3">
      <c r="A290" s="112">
        <v>276</v>
      </c>
      <c r="B290" s="113">
        <v>3485414</v>
      </c>
      <c r="C290" s="114">
        <v>20233</v>
      </c>
      <c r="D290" s="116" t="s">
        <v>927</v>
      </c>
      <c r="E290" s="116" t="s">
        <v>109</v>
      </c>
      <c r="F290" s="116">
        <v>4</v>
      </c>
      <c r="G290" s="24"/>
      <c r="H290" s="3"/>
      <c r="I290" s="93">
        <f t="shared" si="36"/>
        <v>0</v>
      </c>
      <c r="J290" s="2"/>
      <c r="K290" s="3"/>
      <c r="L290" s="94">
        <f t="shared" si="32"/>
        <v>0</v>
      </c>
      <c r="M290" s="4"/>
      <c r="N290" s="94">
        <f t="shared" si="33"/>
        <v>0</v>
      </c>
      <c r="O290" s="94">
        <f t="shared" si="34"/>
        <v>0</v>
      </c>
      <c r="P290" s="2"/>
      <c r="Q290" s="3"/>
      <c r="R290" s="94">
        <f t="shared" si="35"/>
        <v>0</v>
      </c>
      <c r="S290" s="3"/>
      <c r="T290" s="94">
        <f t="shared" si="37"/>
        <v>0</v>
      </c>
      <c r="U290" s="93">
        <f t="shared" si="38"/>
        <v>0</v>
      </c>
      <c r="V290" s="5" t="str">
        <f>IF(COUNTBLANK(G290:H290)+COUNTBLANK(J290:K290)+COUNTBLANK(M290:M290)+COUNTBLANK(P290:Q290)+COUNTBLANK(S290:S290)=8,"",
IF(G290&lt;Limity!$C$5," Data gotowości zbyt wczesna lub nie uzupełniona.","")&amp;
IF(G290&gt;Limity!$D$5," Data gotowości zbyt późna lub wypełnona nieprawidłowo.","")&amp;
IF(OR(ROUND(K290,2)&lt;=0,ROUND(Q290,2)&lt;=0,ROUND(M290,2)&lt;=0,ROUND(S290,2)&lt;=0,ROUND(H290,2)&lt;=0)," Co najmniej jedna wartość nie jest większa od zera.","")&amp;
IF(K290&gt;Limity!$D$6," Abonament za Usługę TD w Wariancie A ponad limit.","")&amp;
IF(Q290&gt;Limity!$D$7," Abonament za Usługę TD w Wariancie B ponad limit.","")&amp;
IF(Q290-K290&gt;Limity!$D$8," Różnica wartości abonamentów za Usługę TD wariantów A i B ponad limit.","")&amp;
IF(M290&gt;Limity!$D$9," Abonament za zwiększenie przepustowości w Wariancie A ponad limit.","")&amp;
IF(S290&gt;Limity!$D$10," Abonament za zwiększenie przepustowości w Wariancie B ponad limit.","")&amp;
IF(J290=""," Nie wskazano PWR. ",IF(ISERROR(VLOOKUP(J290,'Listy punktów styku'!$B$11:$B$41,1,FALSE))," Nie wskazano PWR z listy.",""))&amp;
IF(P290=""," Nie wskazano FPS. ",IF(ISERROR(VLOOKUP(P290,'Listy punktów styku'!$B$44:$B$61,1,FALSE))," Nie wskazano FPS z listy.","")))</f>
        <v/>
      </c>
    </row>
    <row r="291" spans="1:22" s="8" customFormat="1" x14ac:dyDescent="0.3">
      <c r="A291" s="112">
        <v>277</v>
      </c>
      <c r="B291" s="113">
        <v>3485129</v>
      </c>
      <c r="C291" s="114" t="s">
        <v>923</v>
      </c>
      <c r="D291" s="116" t="s">
        <v>925</v>
      </c>
      <c r="E291" s="116" t="s">
        <v>100</v>
      </c>
      <c r="F291" s="116">
        <v>32</v>
      </c>
      <c r="G291" s="24"/>
      <c r="H291" s="3"/>
      <c r="I291" s="93">
        <f t="shared" si="36"/>
        <v>0</v>
      </c>
      <c r="J291" s="2"/>
      <c r="K291" s="3"/>
      <c r="L291" s="94">
        <f t="shared" si="32"/>
        <v>0</v>
      </c>
      <c r="M291" s="4"/>
      <c r="N291" s="94">
        <f t="shared" si="33"/>
        <v>0</v>
      </c>
      <c r="O291" s="94">
        <f t="shared" si="34"/>
        <v>0</v>
      </c>
      <c r="P291" s="2"/>
      <c r="Q291" s="3"/>
      <c r="R291" s="94">
        <f t="shared" si="35"/>
        <v>0</v>
      </c>
      <c r="S291" s="3"/>
      <c r="T291" s="94">
        <f t="shared" si="37"/>
        <v>0</v>
      </c>
      <c r="U291" s="93">
        <f t="shared" si="38"/>
        <v>0</v>
      </c>
      <c r="V291" s="5" t="str">
        <f>IF(COUNTBLANK(G291:H291)+COUNTBLANK(J291:K291)+COUNTBLANK(M291:M291)+COUNTBLANK(P291:Q291)+COUNTBLANK(S291:S291)=8,"",
IF(G291&lt;Limity!$C$5," Data gotowości zbyt wczesna lub nie uzupełniona.","")&amp;
IF(G291&gt;Limity!$D$5," Data gotowości zbyt późna lub wypełnona nieprawidłowo.","")&amp;
IF(OR(ROUND(K291,2)&lt;=0,ROUND(Q291,2)&lt;=0,ROUND(M291,2)&lt;=0,ROUND(S291,2)&lt;=0,ROUND(H291,2)&lt;=0)," Co najmniej jedna wartość nie jest większa od zera.","")&amp;
IF(K291&gt;Limity!$D$6," Abonament za Usługę TD w Wariancie A ponad limit.","")&amp;
IF(Q291&gt;Limity!$D$7," Abonament za Usługę TD w Wariancie B ponad limit.","")&amp;
IF(Q291-K291&gt;Limity!$D$8," Różnica wartości abonamentów za Usługę TD wariantów A i B ponad limit.","")&amp;
IF(M291&gt;Limity!$D$9," Abonament za zwiększenie przepustowości w Wariancie A ponad limit.","")&amp;
IF(S291&gt;Limity!$D$10," Abonament za zwiększenie przepustowości w Wariancie B ponad limit.","")&amp;
IF(J291=""," Nie wskazano PWR. ",IF(ISERROR(VLOOKUP(J291,'Listy punktów styku'!$B$11:$B$41,1,FALSE))," Nie wskazano PWR z listy.",""))&amp;
IF(P291=""," Nie wskazano FPS. ",IF(ISERROR(VLOOKUP(P291,'Listy punktów styku'!$B$44:$B$61,1,FALSE))," Nie wskazano FPS z listy.","")))</f>
        <v/>
      </c>
    </row>
    <row r="292" spans="1:22" s="8" customFormat="1" x14ac:dyDescent="0.3">
      <c r="A292" s="112">
        <v>278</v>
      </c>
      <c r="B292" s="113">
        <v>3486845</v>
      </c>
      <c r="C292" s="114" t="s">
        <v>928</v>
      </c>
      <c r="D292" s="116" t="s">
        <v>932</v>
      </c>
      <c r="E292" s="116" t="s">
        <v>104</v>
      </c>
      <c r="F292" s="116" t="s">
        <v>347</v>
      </c>
      <c r="G292" s="24"/>
      <c r="H292" s="3"/>
      <c r="I292" s="93">
        <f t="shared" si="36"/>
        <v>0</v>
      </c>
      <c r="J292" s="2"/>
      <c r="K292" s="3"/>
      <c r="L292" s="94">
        <f t="shared" si="32"/>
        <v>0</v>
      </c>
      <c r="M292" s="4"/>
      <c r="N292" s="94">
        <f t="shared" si="33"/>
        <v>0</v>
      </c>
      <c r="O292" s="94">
        <f t="shared" si="34"/>
        <v>0</v>
      </c>
      <c r="P292" s="2"/>
      <c r="Q292" s="3"/>
      <c r="R292" s="94">
        <f t="shared" si="35"/>
        <v>0</v>
      </c>
      <c r="S292" s="3"/>
      <c r="T292" s="94">
        <f t="shared" si="37"/>
        <v>0</v>
      </c>
      <c r="U292" s="93">
        <f t="shared" si="38"/>
        <v>0</v>
      </c>
      <c r="V292" s="5" t="str">
        <f>IF(COUNTBLANK(G292:H292)+COUNTBLANK(J292:K292)+COUNTBLANK(M292:M292)+COUNTBLANK(P292:Q292)+COUNTBLANK(S292:S292)=8,"",
IF(G292&lt;Limity!$C$5," Data gotowości zbyt wczesna lub nie uzupełniona.","")&amp;
IF(G292&gt;Limity!$D$5," Data gotowości zbyt późna lub wypełnona nieprawidłowo.","")&amp;
IF(OR(ROUND(K292,2)&lt;=0,ROUND(Q292,2)&lt;=0,ROUND(M292,2)&lt;=0,ROUND(S292,2)&lt;=0,ROUND(H292,2)&lt;=0)," Co najmniej jedna wartość nie jest większa od zera.","")&amp;
IF(K292&gt;Limity!$D$6," Abonament za Usługę TD w Wariancie A ponad limit.","")&amp;
IF(Q292&gt;Limity!$D$7," Abonament za Usługę TD w Wariancie B ponad limit.","")&amp;
IF(Q292-K292&gt;Limity!$D$8," Różnica wartości abonamentów za Usługę TD wariantów A i B ponad limit.","")&amp;
IF(M292&gt;Limity!$D$9," Abonament za zwiększenie przepustowości w Wariancie A ponad limit.","")&amp;
IF(S292&gt;Limity!$D$10," Abonament za zwiększenie przepustowości w Wariancie B ponad limit.","")&amp;
IF(J292=""," Nie wskazano PWR. ",IF(ISERROR(VLOOKUP(J292,'Listy punktów styku'!$B$11:$B$41,1,FALSE))," Nie wskazano PWR z listy.",""))&amp;
IF(P292=""," Nie wskazano FPS. ",IF(ISERROR(VLOOKUP(P292,'Listy punktów styku'!$B$44:$B$61,1,FALSE))," Nie wskazano FPS z listy.","")))</f>
        <v/>
      </c>
    </row>
    <row r="293" spans="1:22" s="8" customFormat="1" x14ac:dyDescent="0.3">
      <c r="A293" s="112">
        <v>279</v>
      </c>
      <c r="B293" s="113">
        <v>9633247</v>
      </c>
      <c r="C293" s="114">
        <v>69076</v>
      </c>
      <c r="D293" s="116" t="s">
        <v>1683</v>
      </c>
      <c r="E293" s="116" t="s">
        <v>100</v>
      </c>
      <c r="F293" s="116">
        <v>99</v>
      </c>
      <c r="G293" s="24"/>
      <c r="H293" s="3"/>
      <c r="I293" s="93">
        <f t="shared" si="36"/>
        <v>0</v>
      </c>
      <c r="J293" s="2"/>
      <c r="K293" s="3"/>
      <c r="L293" s="94">
        <f t="shared" si="32"/>
        <v>0</v>
      </c>
      <c r="M293" s="4"/>
      <c r="N293" s="94">
        <f t="shared" si="33"/>
        <v>0</v>
      </c>
      <c r="O293" s="94">
        <f t="shared" si="34"/>
        <v>0</v>
      </c>
      <c r="P293" s="2"/>
      <c r="Q293" s="3"/>
      <c r="R293" s="94">
        <f t="shared" si="35"/>
        <v>0</v>
      </c>
      <c r="S293" s="3"/>
      <c r="T293" s="94">
        <f t="shared" si="37"/>
        <v>0</v>
      </c>
      <c r="U293" s="93">
        <f t="shared" si="38"/>
        <v>0</v>
      </c>
      <c r="V293" s="5" t="str">
        <f>IF(COUNTBLANK(G293:H293)+COUNTBLANK(J293:K293)+COUNTBLANK(M293:M293)+COUNTBLANK(P293:Q293)+COUNTBLANK(S293:S293)=8,"",
IF(G293&lt;Limity!$C$5," Data gotowości zbyt wczesna lub nie uzupełniona.","")&amp;
IF(G293&gt;Limity!$D$5," Data gotowości zbyt późna lub wypełnona nieprawidłowo.","")&amp;
IF(OR(ROUND(K293,2)&lt;=0,ROUND(Q293,2)&lt;=0,ROUND(M293,2)&lt;=0,ROUND(S293,2)&lt;=0,ROUND(H293,2)&lt;=0)," Co najmniej jedna wartość nie jest większa od zera.","")&amp;
IF(K293&gt;Limity!$D$6," Abonament za Usługę TD w Wariancie A ponad limit.","")&amp;
IF(Q293&gt;Limity!$D$7," Abonament za Usługę TD w Wariancie B ponad limit.","")&amp;
IF(Q293-K293&gt;Limity!$D$8," Różnica wartości abonamentów za Usługę TD wariantów A i B ponad limit.","")&amp;
IF(M293&gt;Limity!$D$9," Abonament za zwiększenie przepustowości w Wariancie A ponad limit.","")&amp;
IF(S293&gt;Limity!$D$10," Abonament za zwiększenie przepustowości w Wariancie B ponad limit.","")&amp;
IF(J293=""," Nie wskazano PWR. ",IF(ISERROR(VLOOKUP(J293,'Listy punktów styku'!$B$11:$B$41,1,FALSE))," Nie wskazano PWR z listy.",""))&amp;
IF(P293=""," Nie wskazano FPS. ",IF(ISERROR(VLOOKUP(P293,'Listy punktów styku'!$B$44:$B$61,1,FALSE))," Nie wskazano FPS z listy.","")))</f>
        <v/>
      </c>
    </row>
    <row r="294" spans="1:22" s="8" customFormat="1" x14ac:dyDescent="0.3">
      <c r="A294" s="112">
        <v>280</v>
      </c>
      <c r="B294" s="113">
        <v>3490329</v>
      </c>
      <c r="C294" s="114" t="s">
        <v>933</v>
      </c>
      <c r="D294" s="116" t="s">
        <v>937</v>
      </c>
      <c r="E294" s="116" t="s">
        <v>100</v>
      </c>
      <c r="F294" s="116">
        <v>40</v>
      </c>
      <c r="G294" s="24"/>
      <c r="H294" s="3"/>
      <c r="I294" s="93">
        <f t="shared" si="36"/>
        <v>0</v>
      </c>
      <c r="J294" s="2"/>
      <c r="K294" s="3"/>
      <c r="L294" s="94">
        <f t="shared" si="32"/>
        <v>0</v>
      </c>
      <c r="M294" s="4"/>
      <c r="N294" s="94">
        <f t="shared" si="33"/>
        <v>0</v>
      </c>
      <c r="O294" s="94">
        <f t="shared" si="34"/>
        <v>0</v>
      </c>
      <c r="P294" s="2"/>
      <c r="Q294" s="3"/>
      <c r="R294" s="94">
        <f t="shared" si="35"/>
        <v>0</v>
      </c>
      <c r="S294" s="3"/>
      <c r="T294" s="94">
        <f t="shared" si="37"/>
        <v>0</v>
      </c>
      <c r="U294" s="93">
        <f t="shared" si="38"/>
        <v>0</v>
      </c>
      <c r="V294" s="5" t="str">
        <f>IF(COUNTBLANK(G294:H294)+COUNTBLANK(J294:K294)+COUNTBLANK(M294:M294)+COUNTBLANK(P294:Q294)+COUNTBLANK(S294:S294)=8,"",
IF(G294&lt;Limity!$C$5," Data gotowości zbyt wczesna lub nie uzupełniona.","")&amp;
IF(G294&gt;Limity!$D$5," Data gotowości zbyt późna lub wypełnona nieprawidłowo.","")&amp;
IF(OR(ROUND(K294,2)&lt;=0,ROUND(Q294,2)&lt;=0,ROUND(M294,2)&lt;=0,ROUND(S294,2)&lt;=0,ROUND(H294,2)&lt;=0)," Co najmniej jedna wartość nie jest większa od zera.","")&amp;
IF(K294&gt;Limity!$D$6," Abonament za Usługę TD w Wariancie A ponad limit.","")&amp;
IF(Q294&gt;Limity!$D$7," Abonament za Usługę TD w Wariancie B ponad limit.","")&amp;
IF(Q294-K294&gt;Limity!$D$8," Różnica wartości abonamentów za Usługę TD wariantów A i B ponad limit.","")&amp;
IF(M294&gt;Limity!$D$9," Abonament za zwiększenie przepustowości w Wariancie A ponad limit.","")&amp;
IF(S294&gt;Limity!$D$10," Abonament za zwiększenie przepustowości w Wariancie B ponad limit.","")&amp;
IF(J294=""," Nie wskazano PWR. ",IF(ISERROR(VLOOKUP(J294,'Listy punktów styku'!$B$11:$B$41,1,FALSE))," Nie wskazano PWR z listy.",""))&amp;
IF(P294=""," Nie wskazano FPS. ",IF(ISERROR(VLOOKUP(P294,'Listy punktów styku'!$B$44:$B$61,1,FALSE))," Nie wskazano FPS z listy.","")))</f>
        <v/>
      </c>
    </row>
    <row r="295" spans="1:22" s="8" customFormat="1" x14ac:dyDescent="0.3">
      <c r="A295" s="112">
        <v>281</v>
      </c>
      <c r="B295" s="113">
        <v>3492963</v>
      </c>
      <c r="C295" s="114" t="s">
        <v>938</v>
      </c>
      <c r="D295" s="116" t="s">
        <v>940</v>
      </c>
      <c r="E295" s="116" t="s">
        <v>943</v>
      </c>
      <c r="F295" s="116">
        <v>13</v>
      </c>
      <c r="G295" s="24"/>
      <c r="H295" s="3"/>
      <c r="I295" s="93">
        <f t="shared" si="36"/>
        <v>0</v>
      </c>
      <c r="J295" s="2"/>
      <c r="K295" s="3"/>
      <c r="L295" s="94">
        <f t="shared" si="32"/>
        <v>0</v>
      </c>
      <c r="M295" s="4"/>
      <c r="N295" s="94">
        <f t="shared" si="33"/>
        <v>0</v>
      </c>
      <c r="O295" s="94">
        <f t="shared" si="34"/>
        <v>0</v>
      </c>
      <c r="P295" s="2"/>
      <c r="Q295" s="3"/>
      <c r="R295" s="94">
        <f t="shared" si="35"/>
        <v>0</v>
      </c>
      <c r="S295" s="3"/>
      <c r="T295" s="94">
        <f t="shared" si="37"/>
        <v>0</v>
      </c>
      <c r="U295" s="93">
        <f t="shared" si="38"/>
        <v>0</v>
      </c>
      <c r="V295" s="5" t="str">
        <f>IF(COUNTBLANK(G295:H295)+COUNTBLANK(J295:K295)+COUNTBLANK(M295:M295)+COUNTBLANK(P295:Q295)+COUNTBLANK(S295:S295)=8,"",
IF(G295&lt;Limity!$C$5," Data gotowości zbyt wczesna lub nie uzupełniona.","")&amp;
IF(G295&gt;Limity!$D$5," Data gotowości zbyt późna lub wypełnona nieprawidłowo.","")&amp;
IF(OR(ROUND(K295,2)&lt;=0,ROUND(Q295,2)&lt;=0,ROUND(M295,2)&lt;=0,ROUND(S295,2)&lt;=0,ROUND(H295,2)&lt;=0)," Co najmniej jedna wartość nie jest większa od zera.","")&amp;
IF(K295&gt;Limity!$D$6," Abonament za Usługę TD w Wariancie A ponad limit.","")&amp;
IF(Q295&gt;Limity!$D$7," Abonament za Usługę TD w Wariancie B ponad limit.","")&amp;
IF(Q295-K295&gt;Limity!$D$8," Różnica wartości abonamentów za Usługę TD wariantów A i B ponad limit.","")&amp;
IF(M295&gt;Limity!$D$9," Abonament za zwiększenie przepustowości w Wariancie A ponad limit.","")&amp;
IF(S295&gt;Limity!$D$10," Abonament za zwiększenie przepustowości w Wariancie B ponad limit.","")&amp;
IF(J295=""," Nie wskazano PWR. ",IF(ISERROR(VLOOKUP(J295,'Listy punktów styku'!$B$11:$B$41,1,FALSE))," Nie wskazano PWR z listy.",""))&amp;
IF(P295=""," Nie wskazano FPS. ",IF(ISERROR(VLOOKUP(P295,'Listy punktów styku'!$B$44:$B$61,1,FALSE))," Nie wskazano FPS z listy.","")))</f>
        <v/>
      </c>
    </row>
    <row r="296" spans="1:22" s="8" customFormat="1" x14ac:dyDescent="0.3">
      <c r="A296" s="112">
        <v>282</v>
      </c>
      <c r="B296" s="113">
        <v>3492752</v>
      </c>
      <c r="C296" s="114" t="s">
        <v>944</v>
      </c>
      <c r="D296" s="116" t="s">
        <v>940</v>
      </c>
      <c r="E296" s="116" t="s">
        <v>517</v>
      </c>
      <c r="F296" s="116">
        <v>5</v>
      </c>
      <c r="G296" s="24"/>
      <c r="H296" s="3"/>
      <c r="I296" s="93">
        <f t="shared" si="36"/>
        <v>0</v>
      </c>
      <c r="J296" s="2"/>
      <c r="K296" s="3"/>
      <c r="L296" s="94">
        <f t="shared" si="32"/>
        <v>0</v>
      </c>
      <c r="M296" s="4"/>
      <c r="N296" s="94">
        <f t="shared" si="33"/>
        <v>0</v>
      </c>
      <c r="O296" s="94">
        <f t="shared" si="34"/>
        <v>0</v>
      </c>
      <c r="P296" s="2"/>
      <c r="Q296" s="3"/>
      <c r="R296" s="94">
        <f t="shared" si="35"/>
        <v>0</v>
      </c>
      <c r="S296" s="3"/>
      <c r="T296" s="94">
        <f t="shared" si="37"/>
        <v>0</v>
      </c>
      <c r="U296" s="93">
        <f t="shared" si="38"/>
        <v>0</v>
      </c>
      <c r="V296" s="5" t="str">
        <f>IF(COUNTBLANK(G296:H296)+COUNTBLANK(J296:K296)+COUNTBLANK(M296:M296)+COUNTBLANK(P296:Q296)+COUNTBLANK(S296:S296)=8,"",
IF(G296&lt;Limity!$C$5," Data gotowości zbyt wczesna lub nie uzupełniona.","")&amp;
IF(G296&gt;Limity!$D$5," Data gotowości zbyt późna lub wypełnona nieprawidłowo.","")&amp;
IF(OR(ROUND(K296,2)&lt;=0,ROUND(Q296,2)&lt;=0,ROUND(M296,2)&lt;=0,ROUND(S296,2)&lt;=0,ROUND(H296,2)&lt;=0)," Co najmniej jedna wartość nie jest większa od zera.","")&amp;
IF(K296&gt;Limity!$D$6," Abonament za Usługę TD w Wariancie A ponad limit.","")&amp;
IF(Q296&gt;Limity!$D$7," Abonament za Usługę TD w Wariancie B ponad limit.","")&amp;
IF(Q296-K296&gt;Limity!$D$8," Różnica wartości abonamentów za Usługę TD wariantów A i B ponad limit.","")&amp;
IF(M296&gt;Limity!$D$9," Abonament za zwiększenie przepustowości w Wariancie A ponad limit.","")&amp;
IF(S296&gt;Limity!$D$10," Abonament za zwiększenie przepustowości w Wariancie B ponad limit.","")&amp;
IF(J296=""," Nie wskazano PWR. ",IF(ISERROR(VLOOKUP(J296,'Listy punktów styku'!$B$11:$B$41,1,FALSE))," Nie wskazano PWR z listy.",""))&amp;
IF(P296=""," Nie wskazano FPS. ",IF(ISERROR(VLOOKUP(P296,'Listy punktów styku'!$B$44:$B$61,1,FALSE))," Nie wskazano FPS z listy.","")))</f>
        <v/>
      </c>
    </row>
    <row r="297" spans="1:22" s="8" customFormat="1" x14ac:dyDescent="0.3">
      <c r="A297" s="112">
        <v>283</v>
      </c>
      <c r="B297" s="113">
        <v>3493129</v>
      </c>
      <c r="C297" s="114" t="s">
        <v>945</v>
      </c>
      <c r="D297" s="116" t="s">
        <v>940</v>
      </c>
      <c r="E297" s="116" t="s">
        <v>553</v>
      </c>
      <c r="F297" s="116">
        <v>28</v>
      </c>
      <c r="G297" s="24"/>
      <c r="H297" s="3"/>
      <c r="I297" s="93">
        <f t="shared" si="36"/>
        <v>0</v>
      </c>
      <c r="J297" s="2"/>
      <c r="K297" s="3"/>
      <c r="L297" s="94">
        <f t="shared" si="32"/>
        <v>0</v>
      </c>
      <c r="M297" s="4"/>
      <c r="N297" s="94">
        <f t="shared" si="33"/>
        <v>0</v>
      </c>
      <c r="O297" s="94">
        <f t="shared" si="34"/>
        <v>0</v>
      </c>
      <c r="P297" s="2"/>
      <c r="Q297" s="3"/>
      <c r="R297" s="94">
        <f t="shared" si="35"/>
        <v>0</v>
      </c>
      <c r="S297" s="3"/>
      <c r="T297" s="94">
        <f t="shared" si="37"/>
        <v>0</v>
      </c>
      <c r="U297" s="93">
        <f t="shared" si="38"/>
        <v>0</v>
      </c>
      <c r="V297" s="5" t="str">
        <f>IF(COUNTBLANK(G297:H297)+COUNTBLANK(J297:K297)+COUNTBLANK(M297:M297)+COUNTBLANK(P297:Q297)+COUNTBLANK(S297:S297)=8,"",
IF(G297&lt;Limity!$C$5," Data gotowości zbyt wczesna lub nie uzupełniona.","")&amp;
IF(G297&gt;Limity!$D$5," Data gotowości zbyt późna lub wypełnona nieprawidłowo.","")&amp;
IF(OR(ROUND(K297,2)&lt;=0,ROUND(Q297,2)&lt;=0,ROUND(M297,2)&lt;=0,ROUND(S297,2)&lt;=0,ROUND(H297,2)&lt;=0)," Co najmniej jedna wartość nie jest większa od zera.","")&amp;
IF(K297&gt;Limity!$D$6," Abonament za Usługę TD w Wariancie A ponad limit.","")&amp;
IF(Q297&gt;Limity!$D$7," Abonament za Usługę TD w Wariancie B ponad limit.","")&amp;
IF(Q297-K297&gt;Limity!$D$8," Różnica wartości abonamentów za Usługę TD wariantów A i B ponad limit.","")&amp;
IF(M297&gt;Limity!$D$9," Abonament za zwiększenie przepustowości w Wariancie A ponad limit.","")&amp;
IF(S297&gt;Limity!$D$10," Abonament za zwiększenie przepustowości w Wariancie B ponad limit.","")&amp;
IF(J297=""," Nie wskazano PWR. ",IF(ISERROR(VLOOKUP(J297,'Listy punktów styku'!$B$11:$B$41,1,FALSE))," Nie wskazano PWR z listy.",""))&amp;
IF(P297=""," Nie wskazano FPS. ",IF(ISERROR(VLOOKUP(P297,'Listy punktów styku'!$B$44:$B$61,1,FALSE))," Nie wskazano FPS z listy.","")))</f>
        <v/>
      </c>
    </row>
    <row r="298" spans="1:22" s="8" customFormat="1" x14ac:dyDescent="0.3">
      <c r="A298" s="112">
        <v>284</v>
      </c>
      <c r="B298" s="113">
        <v>6698354</v>
      </c>
      <c r="C298" s="114">
        <v>51934</v>
      </c>
      <c r="D298" s="116" t="s">
        <v>2095</v>
      </c>
      <c r="E298" s="116" t="s">
        <v>947</v>
      </c>
      <c r="F298" s="116" t="s">
        <v>2179</v>
      </c>
      <c r="G298" s="24"/>
      <c r="H298" s="3"/>
      <c r="I298" s="93">
        <f t="shared" si="36"/>
        <v>0</v>
      </c>
      <c r="J298" s="2"/>
      <c r="K298" s="3"/>
      <c r="L298" s="94">
        <f t="shared" si="32"/>
        <v>0</v>
      </c>
      <c r="M298" s="4"/>
      <c r="N298" s="94">
        <f t="shared" si="33"/>
        <v>0</v>
      </c>
      <c r="O298" s="94">
        <f t="shared" si="34"/>
        <v>0</v>
      </c>
      <c r="P298" s="2"/>
      <c r="Q298" s="3"/>
      <c r="R298" s="94">
        <f t="shared" si="35"/>
        <v>0</v>
      </c>
      <c r="S298" s="3"/>
      <c r="T298" s="94">
        <f t="shared" si="37"/>
        <v>0</v>
      </c>
      <c r="U298" s="93">
        <f t="shared" si="38"/>
        <v>0</v>
      </c>
      <c r="V298" s="5" t="str">
        <f>IF(COUNTBLANK(G298:H298)+COUNTBLANK(J298:K298)+COUNTBLANK(M298:M298)+COUNTBLANK(P298:Q298)+COUNTBLANK(S298:S298)=8,"",
IF(G298&lt;Limity!$C$5," Data gotowości zbyt wczesna lub nie uzupełniona.","")&amp;
IF(G298&gt;Limity!$D$5," Data gotowości zbyt późna lub wypełnona nieprawidłowo.","")&amp;
IF(OR(ROUND(K298,2)&lt;=0,ROUND(Q298,2)&lt;=0,ROUND(M298,2)&lt;=0,ROUND(S298,2)&lt;=0,ROUND(H298,2)&lt;=0)," Co najmniej jedna wartość nie jest większa od zera.","")&amp;
IF(K298&gt;Limity!$D$6," Abonament za Usługę TD w Wariancie A ponad limit.","")&amp;
IF(Q298&gt;Limity!$D$7," Abonament za Usługę TD w Wariancie B ponad limit.","")&amp;
IF(Q298-K298&gt;Limity!$D$8," Różnica wartości abonamentów za Usługę TD wariantów A i B ponad limit.","")&amp;
IF(M298&gt;Limity!$D$9," Abonament za zwiększenie przepustowości w Wariancie A ponad limit.","")&amp;
IF(S298&gt;Limity!$D$10," Abonament za zwiększenie przepustowości w Wariancie B ponad limit.","")&amp;
IF(J298=""," Nie wskazano PWR. ",IF(ISERROR(VLOOKUP(J298,'Listy punktów styku'!$B$11:$B$41,1,FALSE))," Nie wskazano PWR z listy.",""))&amp;
IF(P298=""," Nie wskazano FPS. ",IF(ISERROR(VLOOKUP(P298,'Listy punktów styku'!$B$44:$B$61,1,FALSE))," Nie wskazano FPS z listy.","")))</f>
        <v/>
      </c>
    </row>
    <row r="299" spans="1:22" s="8" customFormat="1" x14ac:dyDescent="0.3">
      <c r="A299" s="112">
        <v>285</v>
      </c>
      <c r="B299" s="113">
        <v>523384466</v>
      </c>
      <c r="C299" s="114">
        <v>49375</v>
      </c>
      <c r="D299" s="116" t="s">
        <v>948</v>
      </c>
      <c r="E299" s="116" t="s">
        <v>952</v>
      </c>
      <c r="F299" s="116">
        <v>118</v>
      </c>
      <c r="G299" s="24"/>
      <c r="H299" s="3"/>
      <c r="I299" s="93">
        <f t="shared" si="36"/>
        <v>0</v>
      </c>
      <c r="J299" s="2"/>
      <c r="K299" s="3"/>
      <c r="L299" s="94">
        <f t="shared" si="32"/>
        <v>0</v>
      </c>
      <c r="M299" s="4"/>
      <c r="N299" s="94">
        <f t="shared" si="33"/>
        <v>0</v>
      </c>
      <c r="O299" s="94">
        <f t="shared" si="34"/>
        <v>0</v>
      </c>
      <c r="P299" s="2"/>
      <c r="Q299" s="3"/>
      <c r="R299" s="94">
        <f t="shared" si="35"/>
        <v>0</v>
      </c>
      <c r="S299" s="3"/>
      <c r="T299" s="94">
        <f t="shared" si="37"/>
        <v>0</v>
      </c>
      <c r="U299" s="93">
        <f t="shared" si="38"/>
        <v>0</v>
      </c>
      <c r="V299" s="5" t="str">
        <f>IF(COUNTBLANK(G299:H299)+COUNTBLANK(J299:K299)+COUNTBLANK(M299:M299)+COUNTBLANK(P299:Q299)+COUNTBLANK(S299:S299)=8,"",
IF(G299&lt;Limity!$C$5," Data gotowości zbyt wczesna lub nie uzupełniona.","")&amp;
IF(G299&gt;Limity!$D$5," Data gotowości zbyt późna lub wypełnona nieprawidłowo.","")&amp;
IF(OR(ROUND(K299,2)&lt;=0,ROUND(Q299,2)&lt;=0,ROUND(M299,2)&lt;=0,ROUND(S299,2)&lt;=0,ROUND(H299,2)&lt;=0)," Co najmniej jedna wartość nie jest większa od zera.","")&amp;
IF(K299&gt;Limity!$D$6," Abonament za Usługę TD w Wariancie A ponad limit.","")&amp;
IF(Q299&gt;Limity!$D$7," Abonament za Usługę TD w Wariancie B ponad limit.","")&amp;
IF(Q299-K299&gt;Limity!$D$8," Różnica wartości abonamentów za Usługę TD wariantów A i B ponad limit.","")&amp;
IF(M299&gt;Limity!$D$9," Abonament za zwiększenie przepustowości w Wariancie A ponad limit.","")&amp;
IF(S299&gt;Limity!$D$10," Abonament za zwiększenie przepustowości w Wariancie B ponad limit.","")&amp;
IF(J299=""," Nie wskazano PWR. ",IF(ISERROR(VLOOKUP(J299,'Listy punktów styku'!$B$11:$B$41,1,FALSE))," Nie wskazano PWR z listy.",""))&amp;
IF(P299=""," Nie wskazano FPS. ",IF(ISERROR(VLOOKUP(P299,'Listy punktów styku'!$B$44:$B$61,1,FALSE))," Nie wskazano FPS z listy.","")))</f>
        <v/>
      </c>
    </row>
    <row r="300" spans="1:22" s="8" customFormat="1" x14ac:dyDescent="0.3">
      <c r="A300" s="112">
        <v>286</v>
      </c>
      <c r="B300" s="113">
        <v>21994094</v>
      </c>
      <c r="C300" s="114">
        <v>277067</v>
      </c>
      <c r="D300" s="116" t="s">
        <v>948</v>
      </c>
      <c r="E300" s="116" t="s">
        <v>2389</v>
      </c>
      <c r="F300" s="116">
        <v>2</v>
      </c>
      <c r="G300" s="24"/>
      <c r="H300" s="3"/>
      <c r="I300" s="93">
        <f t="shared" si="36"/>
        <v>0</v>
      </c>
      <c r="J300" s="2"/>
      <c r="K300" s="3"/>
      <c r="L300" s="94">
        <f t="shared" si="32"/>
        <v>0</v>
      </c>
      <c r="M300" s="4"/>
      <c r="N300" s="94">
        <f t="shared" si="33"/>
        <v>0</v>
      </c>
      <c r="O300" s="94">
        <f t="shared" si="34"/>
        <v>0</v>
      </c>
      <c r="P300" s="2"/>
      <c r="Q300" s="3"/>
      <c r="R300" s="94">
        <f t="shared" si="35"/>
        <v>0</v>
      </c>
      <c r="S300" s="3"/>
      <c r="T300" s="94">
        <f t="shared" si="37"/>
        <v>0</v>
      </c>
      <c r="U300" s="93">
        <f t="shared" si="38"/>
        <v>0</v>
      </c>
      <c r="V300" s="5" t="str">
        <f>IF(COUNTBLANK(G300:H300)+COUNTBLANK(J300:K300)+COUNTBLANK(M300:M300)+COUNTBLANK(P300:Q300)+COUNTBLANK(S300:S300)=8,"",
IF(G300&lt;Limity!$C$5," Data gotowości zbyt wczesna lub nie uzupełniona.","")&amp;
IF(G300&gt;Limity!$D$5," Data gotowości zbyt późna lub wypełnona nieprawidłowo.","")&amp;
IF(OR(ROUND(K300,2)&lt;=0,ROUND(Q300,2)&lt;=0,ROUND(M300,2)&lt;=0,ROUND(S300,2)&lt;=0,ROUND(H300,2)&lt;=0)," Co najmniej jedna wartość nie jest większa od zera.","")&amp;
IF(K300&gt;Limity!$D$6," Abonament za Usługę TD w Wariancie A ponad limit.","")&amp;
IF(Q300&gt;Limity!$D$7," Abonament za Usługę TD w Wariancie B ponad limit.","")&amp;
IF(Q300-K300&gt;Limity!$D$8," Różnica wartości abonamentów za Usługę TD wariantów A i B ponad limit.","")&amp;
IF(M300&gt;Limity!$D$9," Abonament za zwiększenie przepustowości w Wariancie A ponad limit.","")&amp;
IF(S300&gt;Limity!$D$10," Abonament za zwiększenie przepustowości w Wariancie B ponad limit.","")&amp;
IF(J300=""," Nie wskazano PWR. ",IF(ISERROR(VLOOKUP(J300,'Listy punktów styku'!$B$11:$B$41,1,FALSE))," Nie wskazano PWR z listy.",""))&amp;
IF(P300=""," Nie wskazano FPS. ",IF(ISERROR(VLOOKUP(P300,'Listy punktów styku'!$B$44:$B$61,1,FALSE))," Nie wskazano FPS z listy.","")))</f>
        <v/>
      </c>
    </row>
    <row r="301" spans="1:22" s="8" customFormat="1" x14ac:dyDescent="0.3">
      <c r="A301" s="112">
        <v>287</v>
      </c>
      <c r="B301" s="113">
        <v>27784764</v>
      </c>
      <c r="C301" s="114" t="s">
        <v>2048</v>
      </c>
      <c r="D301" s="116" t="s">
        <v>2140</v>
      </c>
      <c r="E301" s="116" t="s">
        <v>100</v>
      </c>
      <c r="F301" s="116" t="s">
        <v>2204</v>
      </c>
      <c r="G301" s="24"/>
      <c r="H301" s="3"/>
      <c r="I301" s="93">
        <f t="shared" si="36"/>
        <v>0</v>
      </c>
      <c r="J301" s="2"/>
      <c r="K301" s="3"/>
      <c r="L301" s="94">
        <f t="shared" si="32"/>
        <v>0</v>
      </c>
      <c r="M301" s="4"/>
      <c r="N301" s="94">
        <f t="shared" si="33"/>
        <v>0</v>
      </c>
      <c r="O301" s="94">
        <f t="shared" si="34"/>
        <v>0</v>
      </c>
      <c r="P301" s="2"/>
      <c r="Q301" s="3"/>
      <c r="R301" s="94">
        <f t="shared" si="35"/>
        <v>0</v>
      </c>
      <c r="S301" s="3"/>
      <c r="T301" s="94">
        <f t="shared" si="37"/>
        <v>0</v>
      </c>
      <c r="U301" s="93">
        <f t="shared" si="38"/>
        <v>0</v>
      </c>
      <c r="V301" s="5" t="str">
        <f>IF(COUNTBLANK(G301:H301)+COUNTBLANK(J301:K301)+COUNTBLANK(M301:M301)+COUNTBLANK(P301:Q301)+COUNTBLANK(S301:S301)=8,"",
IF(G301&lt;Limity!$C$5," Data gotowości zbyt wczesna lub nie uzupełniona.","")&amp;
IF(G301&gt;Limity!$D$5," Data gotowości zbyt późna lub wypełnona nieprawidłowo.","")&amp;
IF(OR(ROUND(K301,2)&lt;=0,ROUND(Q301,2)&lt;=0,ROUND(M301,2)&lt;=0,ROUND(S301,2)&lt;=0,ROUND(H301,2)&lt;=0)," Co najmniej jedna wartość nie jest większa od zera.","")&amp;
IF(K301&gt;Limity!$D$6," Abonament za Usługę TD w Wariancie A ponad limit.","")&amp;
IF(Q301&gt;Limity!$D$7," Abonament za Usługę TD w Wariancie B ponad limit.","")&amp;
IF(Q301-K301&gt;Limity!$D$8," Różnica wartości abonamentów za Usługę TD wariantów A i B ponad limit.","")&amp;
IF(M301&gt;Limity!$D$9," Abonament za zwiększenie przepustowości w Wariancie A ponad limit.","")&amp;
IF(S301&gt;Limity!$D$10," Abonament za zwiększenie przepustowości w Wariancie B ponad limit.","")&amp;
IF(J301=""," Nie wskazano PWR. ",IF(ISERROR(VLOOKUP(J301,'Listy punktów styku'!$B$11:$B$41,1,FALSE))," Nie wskazano PWR z listy.",""))&amp;
IF(P301=""," Nie wskazano FPS. ",IF(ISERROR(VLOOKUP(P301,'Listy punktów styku'!$B$44:$B$61,1,FALSE))," Nie wskazano FPS z listy.","")))</f>
        <v/>
      </c>
    </row>
    <row r="302" spans="1:22" s="8" customFormat="1" x14ac:dyDescent="0.3">
      <c r="A302" s="112">
        <v>288</v>
      </c>
      <c r="B302" s="113">
        <v>3654679</v>
      </c>
      <c r="C302" s="114">
        <v>30653</v>
      </c>
      <c r="D302" s="116" t="s">
        <v>960</v>
      </c>
      <c r="E302" s="116" t="s">
        <v>100</v>
      </c>
      <c r="F302" s="116">
        <v>1</v>
      </c>
      <c r="G302" s="24"/>
      <c r="H302" s="3"/>
      <c r="I302" s="93">
        <f t="shared" si="36"/>
        <v>0</v>
      </c>
      <c r="J302" s="2"/>
      <c r="K302" s="3"/>
      <c r="L302" s="94">
        <f t="shared" si="32"/>
        <v>0</v>
      </c>
      <c r="M302" s="4"/>
      <c r="N302" s="94">
        <f t="shared" si="33"/>
        <v>0</v>
      </c>
      <c r="O302" s="94">
        <f t="shared" si="34"/>
        <v>0</v>
      </c>
      <c r="P302" s="2"/>
      <c r="Q302" s="3"/>
      <c r="R302" s="94">
        <f t="shared" si="35"/>
        <v>0</v>
      </c>
      <c r="S302" s="3"/>
      <c r="T302" s="94">
        <f t="shared" si="37"/>
        <v>0</v>
      </c>
      <c r="U302" s="93">
        <f t="shared" si="38"/>
        <v>0</v>
      </c>
      <c r="V302" s="5" t="str">
        <f>IF(COUNTBLANK(G302:H302)+COUNTBLANK(J302:K302)+COUNTBLANK(M302:M302)+COUNTBLANK(P302:Q302)+COUNTBLANK(S302:S302)=8,"",
IF(G302&lt;Limity!$C$5," Data gotowości zbyt wczesna lub nie uzupełniona.","")&amp;
IF(G302&gt;Limity!$D$5," Data gotowości zbyt późna lub wypełnona nieprawidłowo.","")&amp;
IF(OR(ROUND(K302,2)&lt;=0,ROUND(Q302,2)&lt;=0,ROUND(M302,2)&lt;=0,ROUND(S302,2)&lt;=0,ROUND(H302,2)&lt;=0)," Co najmniej jedna wartość nie jest większa od zera.","")&amp;
IF(K302&gt;Limity!$D$6," Abonament za Usługę TD w Wariancie A ponad limit.","")&amp;
IF(Q302&gt;Limity!$D$7," Abonament za Usługę TD w Wariancie B ponad limit.","")&amp;
IF(Q302-K302&gt;Limity!$D$8," Różnica wartości abonamentów za Usługę TD wariantów A i B ponad limit.","")&amp;
IF(M302&gt;Limity!$D$9," Abonament za zwiększenie przepustowości w Wariancie A ponad limit.","")&amp;
IF(S302&gt;Limity!$D$10," Abonament za zwiększenie przepustowości w Wariancie B ponad limit.","")&amp;
IF(J302=""," Nie wskazano PWR. ",IF(ISERROR(VLOOKUP(J302,'Listy punktów styku'!$B$11:$B$41,1,FALSE))," Nie wskazano PWR z listy.",""))&amp;
IF(P302=""," Nie wskazano FPS. ",IF(ISERROR(VLOOKUP(P302,'Listy punktów styku'!$B$44:$B$61,1,FALSE))," Nie wskazano FPS z listy.","")))</f>
        <v/>
      </c>
    </row>
    <row r="303" spans="1:22" s="8" customFormat="1" x14ac:dyDescent="0.3">
      <c r="A303" s="112">
        <v>289</v>
      </c>
      <c r="B303" s="113">
        <v>3654463</v>
      </c>
      <c r="C303" s="114">
        <v>29544</v>
      </c>
      <c r="D303" s="116" t="s">
        <v>958</v>
      </c>
      <c r="E303" s="116" t="s">
        <v>100</v>
      </c>
      <c r="F303" s="116">
        <v>34</v>
      </c>
      <c r="G303" s="24"/>
      <c r="H303" s="3"/>
      <c r="I303" s="93">
        <f t="shared" si="36"/>
        <v>0</v>
      </c>
      <c r="J303" s="2"/>
      <c r="K303" s="3"/>
      <c r="L303" s="94">
        <f t="shared" si="32"/>
        <v>0</v>
      </c>
      <c r="M303" s="4"/>
      <c r="N303" s="94">
        <f t="shared" si="33"/>
        <v>0</v>
      </c>
      <c r="O303" s="94">
        <f t="shared" si="34"/>
        <v>0</v>
      </c>
      <c r="P303" s="2"/>
      <c r="Q303" s="3"/>
      <c r="R303" s="94">
        <f t="shared" si="35"/>
        <v>0</v>
      </c>
      <c r="S303" s="3"/>
      <c r="T303" s="94">
        <f t="shared" si="37"/>
        <v>0</v>
      </c>
      <c r="U303" s="93">
        <f t="shared" si="38"/>
        <v>0</v>
      </c>
      <c r="V303" s="5" t="str">
        <f>IF(COUNTBLANK(G303:H303)+COUNTBLANK(J303:K303)+COUNTBLANK(M303:M303)+COUNTBLANK(P303:Q303)+COUNTBLANK(S303:S303)=8,"",
IF(G303&lt;Limity!$C$5," Data gotowości zbyt wczesna lub nie uzupełniona.","")&amp;
IF(G303&gt;Limity!$D$5," Data gotowości zbyt późna lub wypełnona nieprawidłowo.","")&amp;
IF(OR(ROUND(K303,2)&lt;=0,ROUND(Q303,2)&lt;=0,ROUND(M303,2)&lt;=0,ROUND(S303,2)&lt;=0,ROUND(H303,2)&lt;=0)," Co najmniej jedna wartość nie jest większa od zera.","")&amp;
IF(K303&gt;Limity!$D$6," Abonament za Usługę TD w Wariancie A ponad limit.","")&amp;
IF(Q303&gt;Limity!$D$7," Abonament za Usługę TD w Wariancie B ponad limit.","")&amp;
IF(Q303-K303&gt;Limity!$D$8," Różnica wartości abonamentów za Usługę TD wariantów A i B ponad limit.","")&amp;
IF(M303&gt;Limity!$D$9," Abonament za zwiększenie przepustowości w Wariancie A ponad limit.","")&amp;
IF(S303&gt;Limity!$D$10," Abonament za zwiększenie przepustowości w Wariancie B ponad limit.","")&amp;
IF(J303=""," Nie wskazano PWR. ",IF(ISERROR(VLOOKUP(J303,'Listy punktów styku'!$B$11:$B$41,1,FALSE))," Nie wskazano PWR z listy.",""))&amp;
IF(P303=""," Nie wskazano FPS. ",IF(ISERROR(VLOOKUP(P303,'Listy punktów styku'!$B$44:$B$61,1,FALSE))," Nie wskazano FPS z listy.","")))</f>
        <v/>
      </c>
    </row>
    <row r="304" spans="1:22" s="8" customFormat="1" x14ac:dyDescent="0.3">
      <c r="A304" s="112">
        <v>290</v>
      </c>
      <c r="B304" s="113">
        <v>3653712</v>
      </c>
      <c r="C304" s="114">
        <v>104013</v>
      </c>
      <c r="D304" s="116" t="s">
        <v>956</v>
      </c>
      <c r="E304" s="116" t="s">
        <v>100</v>
      </c>
      <c r="F304" s="116">
        <v>87</v>
      </c>
      <c r="G304" s="24"/>
      <c r="H304" s="3"/>
      <c r="I304" s="93">
        <f t="shared" si="36"/>
        <v>0</v>
      </c>
      <c r="J304" s="2"/>
      <c r="K304" s="3"/>
      <c r="L304" s="94">
        <f t="shared" si="32"/>
        <v>0</v>
      </c>
      <c r="M304" s="4"/>
      <c r="N304" s="94">
        <f t="shared" si="33"/>
        <v>0</v>
      </c>
      <c r="O304" s="94">
        <f t="shared" si="34"/>
        <v>0</v>
      </c>
      <c r="P304" s="2"/>
      <c r="Q304" s="3"/>
      <c r="R304" s="94">
        <f t="shared" si="35"/>
        <v>0</v>
      </c>
      <c r="S304" s="3"/>
      <c r="T304" s="94">
        <f t="shared" si="37"/>
        <v>0</v>
      </c>
      <c r="U304" s="93">
        <f t="shared" si="38"/>
        <v>0</v>
      </c>
      <c r="V304" s="5" t="str">
        <f>IF(COUNTBLANK(G304:H304)+COUNTBLANK(J304:K304)+COUNTBLANK(M304:M304)+COUNTBLANK(P304:Q304)+COUNTBLANK(S304:S304)=8,"",
IF(G304&lt;Limity!$C$5," Data gotowości zbyt wczesna lub nie uzupełniona.","")&amp;
IF(G304&gt;Limity!$D$5," Data gotowości zbyt późna lub wypełnona nieprawidłowo.","")&amp;
IF(OR(ROUND(K304,2)&lt;=0,ROUND(Q304,2)&lt;=0,ROUND(M304,2)&lt;=0,ROUND(S304,2)&lt;=0,ROUND(H304,2)&lt;=0)," Co najmniej jedna wartość nie jest większa od zera.","")&amp;
IF(K304&gt;Limity!$D$6," Abonament za Usługę TD w Wariancie A ponad limit.","")&amp;
IF(Q304&gt;Limity!$D$7," Abonament za Usługę TD w Wariancie B ponad limit.","")&amp;
IF(Q304-K304&gt;Limity!$D$8," Różnica wartości abonamentów za Usługę TD wariantów A i B ponad limit.","")&amp;
IF(M304&gt;Limity!$D$9," Abonament za zwiększenie przepustowości w Wariancie A ponad limit.","")&amp;
IF(S304&gt;Limity!$D$10," Abonament za zwiększenie przepustowości w Wariancie B ponad limit.","")&amp;
IF(J304=""," Nie wskazano PWR. ",IF(ISERROR(VLOOKUP(J304,'Listy punktów styku'!$B$11:$B$41,1,FALSE))," Nie wskazano PWR z listy.",""))&amp;
IF(P304=""," Nie wskazano FPS. ",IF(ISERROR(VLOOKUP(P304,'Listy punktów styku'!$B$44:$B$61,1,FALSE))," Nie wskazano FPS z listy.","")))</f>
        <v/>
      </c>
    </row>
    <row r="305" spans="1:22" s="8" customFormat="1" x14ac:dyDescent="0.3">
      <c r="A305" s="112">
        <v>291</v>
      </c>
      <c r="B305" s="113">
        <v>3658982</v>
      </c>
      <c r="C305" s="114" t="s">
        <v>1825</v>
      </c>
      <c r="D305" s="116" t="s">
        <v>1723</v>
      </c>
      <c r="E305" s="116" t="s">
        <v>133</v>
      </c>
      <c r="F305" s="116">
        <v>39</v>
      </c>
      <c r="G305" s="24"/>
      <c r="H305" s="3"/>
      <c r="I305" s="93">
        <f t="shared" si="36"/>
        <v>0</v>
      </c>
      <c r="J305" s="2"/>
      <c r="K305" s="3"/>
      <c r="L305" s="94">
        <f t="shared" si="32"/>
        <v>0</v>
      </c>
      <c r="M305" s="4"/>
      <c r="N305" s="94">
        <f t="shared" si="33"/>
        <v>0</v>
      </c>
      <c r="O305" s="94">
        <f t="shared" si="34"/>
        <v>0</v>
      </c>
      <c r="P305" s="2"/>
      <c r="Q305" s="3"/>
      <c r="R305" s="94">
        <f t="shared" si="35"/>
        <v>0</v>
      </c>
      <c r="S305" s="3"/>
      <c r="T305" s="94">
        <f t="shared" si="37"/>
        <v>0</v>
      </c>
      <c r="U305" s="93">
        <f t="shared" si="38"/>
        <v>0</v>
      </c>
      <c r="V305" s="5" t="str">
        <f>IF(COUNTBLANK(G305:H305)+COUNTBLANK(J305:K305)+COUNTBLANK(M305:M305)+COUNTBLANK(P305:Q305)+COUNTBLANK(S305:S305)=8,"",
IF(G305&lt;Limity!$C$5," Data gotowości zbyt wczesna lub nie uzupełniona.","")&amp;
IF(G305&gt;Limity!$D$5," Data gotowości zbyt późna lub wypełnona nieprawidłowo.","")&amp;
IF(OR(ROUND(K305,2)&lt;=0,ROUND(Q305,2)&lt;=0,ROUND(M305,2)&lt;=0,ROUND(S305,2)&lt;=0,ROUND(H305,2)&lt;=0)," Co najmniej jedna wartość nie jest większa od zera.","")&amp;
IF(K305&gt;Limity!$D$6," Abonament za Usługę TD w Wariancie A ponad limit.","")&amp;
IF(Q305&gt;Limity!$D$7," Abonament za Usługę TD w Wariancie B ponad limit.","")&amp;
IF(Q305-K305&gt;Limity!$D$8," Różnica wartości abonamentów za Usługę TD wariantów A i B ponad limit.","")&amp;
IF(M305&gt;Limity!$D$9," Abonament za zwiększenie przepustowości w Wariancie A ponad limit.","")&amp;
IF(S305&gt;Limity!$D$10," Abonament za zwiększenie przepustowości w Wariancie B ponad limit.","")&amp;
IF(J305=""," Nie wskazano PWR. ",IF(ISERROR(VLOOKUP(J305,'Listy punktów styku'!$B$11:$B$41,1,FALSE))," Nie wskazano PWR z listy.",""))&amp;
IF(P305=""," Nie wskazano FPS. ",IF(ISERROR(VLOOKUP(P305,'Listy punktów styku'!$B$44:$B$61,1,FALSE))," Nie wskazano FPS z listy.","")))</f>
        <v/>
      </c>
    </row>
    <row r="306" spans="1:22" s="8" customFormat="1" x14ac:dyDescent="0.3">
      <c r="A306" s="112">
        <v>292</v>
      </c>
      <c r="B306" s="113">
        <v>3935714</v>
      </c>
      <c r="C306" s="114">
        <v>40982</v>
      </c>
      <c r="D306" s="116" t="s">
        <v>961</v>
      </c>
      <c r="E306" s="116" t="s">
        <v>555</v>
      </c>
      <c r="F306" s="116">
        <v>38</v>
      </c>
      <c r="G306" s="24"/>
      <c r="H306" s="3"/>
      <c r="I306" s="93">
        <f t="shared" si="36"/>
        <v>0</v>
      </c>
      <c r="J306" s="2"/>
      <c r="K306" s="3"/>
      <c r="L306" s="94">
        <f t="shared" si="32"/>
        <v>0</v>
      </c>
      <c r="M306" s="4"/>
      <c r="N306" s="94">
        <f t="shared" si="33"/>
        <v>0</v>
      </c>
      <c r="O306" s="94">
        <f t="shared" si="34"/>
        <v>0</v>
      </c>
      <c r="P306" s="2"/>
      <c r="Q306" s="3"/>
      <c r="R306" s="94">
        <f t="shared" si="35"/>
        <v>0</v>
      </c>
      <c r="S306" s="3"/>
      <c r="T306" s="94">
        <f t="shared" si="37"/>
        <v>0</v>
      </c>
      <c r="U306" s="93">
        <f t="shared" si="38"/>
        <v>0</v>
      </c>
      <c r="V306" s="5" t="str">
        <f>IF(COUNTBLANK(G306:H306)+COUNTBLANK(J306:K306)+COUNTBLANK(M306:M306)+COUNTBLANK(P306:Q306)+COUNTBLANK(S306:S306)=8,"",
IF(G306&lt;Limity!$C$5," Data gotowości zbyt wczesna lub nie uzupełniona.","")&amp;
IF(G306&gt;Limity!$D$5," Data gotowości zbyt późna lub wypełnona nieprawidłowo.","")&amp;
IF(OR(ROUND(K306,2)&lt;=0,ROUND(Q306,2)&lt;=0,ROUND(M306,2)&lt;=0,ROUND(S306,2)&lt;=0,ROUND(H306,2)&lt;=0)," Co najmniej jedna wartość nie jest większa od zera.","")&amp;
IF(K306&gt;Limity!$D$6," Abonament za Usługę TD w Wariancie A ponad limit.","")&amp;
IF(Q306&gt;Limity!$D$7," Abonament za Usługę TD w Wariancie B ponad limit.","")&amp;
IF(Q306-K306&gt;Limity!$D$8," Różnica wartości abonamentów za Usługę TD wariantów A i B ponad limit.","")&amp;
IF(M306&gt;Limity!$D$9," Abonament za zwiększenie przepustowości w Wariancie A ponad limit.","")&amp;
IF(S306&gt;Limity!$D$10," Abonament za zwiększenie przepustowości w Wariancie B ponad limit.","")&amp;
IF(J306=""," Nie wskazano PWR. ",IF(ISERROR(VLOOKUP(J306,'Listy punktów styku'!$B$11:$B$41,1,FALSE))," Nie wskazano PWR z listy.",""))&amp;
IF(P306=""," Nie wskazano FPS. ",IF(ISERROR(VLOOKUP(P306,'Listy punktów styku'!$B$44:$B$61,1,FALSE))," Nie wskazano FPS z listy.","")))</f>
        <v/>
      </c>
    </row>
    <row r="307" spans="1:22" s="8" customFormat="1" x14ac:dyDescent="0.3">
      <c r="A307" s="112">
        <v>293</v>
      </c>
      <c r="B307" s="113">
        <v>3935726</v>
      </c>
      <c r="C307" s="114">
        <v>84874</v>
      </c>
      <c r="D307" s="116" t="s">
        <v>961</v>
      </c>
      <c r="E307" s="116" t="s">
        <v>1689</v>
      </c>
      <c r="F307" s="116">
        <v>31</v>
      </c>
      <c r="G307" s="24"/>
      <c r="H307" s="3"/>
      <c r="I307" s="93">
        <f t="shared" si="36"/>
        <v>0</v>
      </c>
      <c r="J307" s="2"/>
      <c r="K307" s="3"/>
      <c r="L307" s="94">
        <f t="shared" si="32"/>
        <v>0</v>
      </c>
      <c r="M307" s="4"/>
      <c r="N307" s="94">
        <f t="shared" si="33"/>
        <v>0</v>
      </c>
      <c r="O307" s="94">
        <f t="shared" si="34"/>
        <v>0</v>
      </c>
      <c r="P307" s="2"/>
      <c r="Q307" s="3"/>
      <c r="R307" s="94">
        <f t="shared" si="35"/>
        <v>0</v>
      </c>
      <c r="S307" s="3"/>
      <c r="T307" s="94">
        <f t="shared" si="37"/>
        <v>0</v>
      </c>
      <c r="U307" s="93">
        <f t="shared" si="38"/>
        <v>0</v>
      </c>
      <c r="V307" s="5" t="str">
        <f>IF(COUNTBLANK(G307:H307)+COUNTBLANK(J307:K307)+COUNTBLANK(M307:M307)+COUNTBLANK(P307:Q307)+COUNTBLANK(S307:S307)=8,"",
IF(G307&lt;Limity!$C$5," Data gotowości zbyt wczesna lub nie uzupełniona.","")&amp;
IF(G307&gt;Limity!$D$5," Data gotowości zbyt późna lub wypełnona nieprawidłowo.","")&amp;
IF(OR(ROUND(K307,2)&lt;=0,ROUND(Q307,2)&lt;=0,ROUND(M307,2)&lt;=0,ROUND(S307,2)&lt;=0,ROUND(H307,2)&lt;=0)," Co najmniej jedna wartość nie jest większa od zera.","")&amp;
IF(K307&gt;Limity!$D$6," Abonament za Usługę TD w Wariancie A ponad limit.","")&amp;
IF(Q307&gt;Limity!$D$7," Abonament za Usługę TD w Wariancie B ponad limit.","")&amp;
IF(Q307-K307&gt;Limity!$D$8," Różnica wartości abonamentów za Usługę TD wariantów A i B ponad limit.","")&amp;
IF(M307&gt;Limity!$D$9," Abonament za zwiększenie przepustowości w Wariancie A ponad limit.","")&amp;
IF(S307&gt;Limity!$D$10," Abonament za zwiększenie przepustowości w Wariancie B ponad limit.","")&amp;
IF(J307=""," Nie wskazano PWR. ",IF(ISERROR(VLOOKUP(J307,'Listy punktów styku'!$B$11:$B$41,1,FALSE))," Nie wskazano PWR z listy.",""))&amp;
IF(P307=""," Nie wskazano FPS. ",IF(ISERROR(VLOOKUP(P307,'Listy punktów styku'!$B$44:$B$61,1,FALSE))," Nie wskazano FPS z listy.","")))</f>
        <v/>
      </c>
    </row>
    <row r="308" spans="1:22" s="8" customFormat="1" x14ac:dyDescent="0.3">
      <c r="A308" s="112">
        <v>294</v>
      </c>
      <c r="B308" s="113">
        <v>3939401</v>
      </c>
      <c r="C308" s="114">
        <v>34745</v>
      </c>
      <c r="D308" s="116" t="s">
        <v>961</v>
      </c>
      <c r="E308" s="116" t="s">
        <v>973</v>
      </c>
      <c r="F308" s="116" t="s">
        <v>764</v>
      </c>
      <c r="G308" s="24"/>
      <c r="H308" s="3"/>
      <c r="I308" s="93">
        <f t="shared" si="36"/>
        <v>0</v>
      </c>
      <c r="J308" s="2"/>
      <c r="K308" s="3"/>
      <c r="L308" s="94">
        <f t="shared" si="32"/>
        <v>0</v>
      </c>
      <c r="M308" s="4"/>
      <c r="N308" s="94">
        <f t="shared" si="33"/>
        <v>0</v>
      </c>
      <c r="O308" s="94">
        <f t="shared" si="34"/>
        <v>0</v>
      </c>
      <c r="P308" s="2"/>
      <c r="Q308" s="3"/>
      <c r="R308" s="94">
        <f t="shared" si="35"/>
        <v>0</v>
      </c>
      <c r="S308" s="3"/>
      <c r="T308" s="94">
        <f t="shared" si="37"/>
        <v>0</v>
      </c>
      <c r="U308" s="93">
        <f t="shared" si="38"/>
        <v>0</v>
      </c>
      <c r="V308" s="5" t="str">
        <f>IF(COUNTBLANK(G308:H308)+COUNTBLANK(J308:K308)+COUNTBLANK(M308:M308)+COUNTBLANK(P308:Q308)+COUNTBLANK(S308:S308)=8,"",
IF(G308&lt;Limity!$C$5," Data gotowości zbyt wczesna lub nie uzupełniona.","")&amp;
IF(G308&gt;Limity!$D$5," Data gotowości zbyt późna lub wypełnona nieprawidłowo.","")&amp;
IF(OR(ROUND(K308,2)&lt;=0,ROUND(Q308,2)&lt;=0,ROUND(M308,2)&lt;=0,ROUND(S308,2)&lt;=0,ROUND(H308,2)&lt;=0)," Co najmniej jedna wartość nie jest większa od zera.","")&amp;
IF(K308&gt;Limity!$D$6," Abonament za Usługę TD w Wariancie A ponad limit.","")&amp;
IF(Q308&gt;Limity!$D$7," Abonament za Usługę TD w Wariancie B ponad limit.","")&amp;
IF(Q308-K308&gt;Limity!$D$8," Różnica wartości abonamentów za Usługę TD wariantów A i B ponad limit.","")&amp;
IF(M308&gt;Limity!$D$9," Abonament za zwiększenie przepustowości w Wariancie A ponad limit.","")&amp;
IF(S308&gt;Limity!$D$10," Abonament za zwiększenie przepustowości w Wariancie B ponad limit.","")&amp;
IF(J308=""," Nie wskazano PWR. ",IF(ISERROR(VLOOKUP(J308,'Listy punktów styku'!$B$11:$B$41,1,FALSE))," Nie wskazano PWR z listy.",""))&amp;
IF(P308=""," Nie wskazano FPS. ",IF(ISERROR(VLOOKUP(P308,'Listy punktów styku'!$B$44:$B$61,1,FALSE))," Nie wskazano FPS z listy.","")))</f>
        <v/>
      </c>
    </row>
    <row r="309" spans="1:22" s="8" customFormat="1" x14ac:dyDescent="0.3">
      <c r="A309" s="112">
        <v>295</v>
      </c>
      <c r="B309" s="113">
        <v>3948321</v>
      </c>
      <c r="C309" s="114">
        <v>73747</v>
      </c>
      <c r="D309" s="116" t="s">
        <v>961</v>
      </c>
      <c r="E309" s="116" t="s">
        <v>971</v>
      </c>
      <c r="F309" s="116" t="s">
        <v>438</v>
      </c>
      <c r="G309" s="24"/>
      <c r="H309" s="3"/>
      <c r="I309" s="93">
        <f t="shared" si="36"/>
        <v>0</v>
      </c>
      <c r="J309" s="2"/>
      <c r="K309" s="3"/>
      <c r="L309" s="94">
        <f t="shared" si="32"/>
        <v>0</v>
      </c>
      <c r="M309" s="4"/>
      <c r="N309" s="94">
        <f t="shared" si="33"/>
        <v>0</v>
      </c>
      <c r="O309" s="94">
        <f t="shared" si="34"/>
        <v>0</v>
      </c>
      <c r="P309" s="2"/>
      <c r="Q309" s="3"/>
      <c r="R309" s="94">
        <f t="shared" si="35"/>
        <v>0</v>
      </c>
      <c r="S309" s="3"/>
      <c r="T309" s="94">
        <f t="shared" si="37"/>
        <v>0</v>
      </c>
      <c r="U309" s="93">
        <f t="shared" si="38"/>
        <v>0</v>
      </c>
      <c r="V309" s="5" t="str">
        <f>IF(COUNTBLANK(G309:H309)+COUNTBLANK(J309:K309)+COUNTBLANK(M309:M309)+COUNTBLANK(P309:Q309)+COUNTBLANK(S309:S309)=8,"",
IF(G309&lt;Limity!$C$5," Data gotowości zbyt wczesna lub nie uzupełniona.","")&amp;
IF(G309&gt;Limity!$D$5," Data gotowości zbyt późna lub wypełnona nieprawidłowo.","")&amp;
IF(OR(ROUND(K309,2)&lt;=0,ROUND(Q309,2)&lt;=0,ROUND(M309,2)&lt;=0,ROUND(S309,2)&lt;=0,ROUND(H309,2)&lt;=0)," Co najmniej jedna wartość nie jest większa od zera.","")&amp;
IF(K309&gt;Limity!$D$6," Abonament za Usługę TD w Wariancie A ponad limit.","")&amp;
IF(Q309&gt;Limity!$D$7," Abonament za Usługę TD w Wariancie B ponad limit.","")&amp;
IF(Q309-K309&gt;Limity!$D$8," Różnica wartości abonamentów za Usługę TD wariantów A i B ponad limit.","")&amp;
IF(M309&gt;Limity!$D$9," Abonament za zwiększenie przepustowości w Wariancie A ponad limit.","")&amp;
IF(S309&gt;Limity!$D$10," Abonament za zwiększenie przepustowości w Wariancie B ponad limit.","")&amp;
IF(J309=""," Nie wskazano PWR. ",IF(ISERROR(VLOOKUP(J309,'Listy punktów styku'!$B$11:$B$41,1,FALSE))," Nie wskazano PWR z listy.",""))&amp;
IF(P309=""," Nie wskazano FPS. ",IF(ISERROR(VLOOKUP(P309,'Listy punktów styku'!$B$44:$B$61,1,FALSE))," Nie wskazano FPS z listy.","")))</f>
        <v/>
      </c>
    </row>
    <row r="310" spans="1:22" s="8" customFormat="1" x14ac:dyDescent="0.3">
      <c r="A310" s="112">
        <v>296</v>
      </c>
      <c r="B310" s="113">
        <v>4026070</v>
      </c>
      <c r="C310" s="114" t="s">
        <v>2036</v>
      </c>
      <c r="D310" s="116" t="s">
        <v>961</v>
      </c>
      <c r="E310" s="116" t="s">
        <v>2167</v>
      </c>
      <c r="F310" s="116" t="s">
        <v>2168</v>
      </c>
      <c r="G310" s="24"/>
      <c r="H310" s="3"/>
      <c r="I310" s="93">
        <f t="shared" si="36"/>
        <v>0</v>
      </c>
      <c r="J310" s="2"/>
      <c r="K310" s="3"/>
      <c r="L310" s="94">
        <f t="shared" si="32"/>
        <v>0</v>
      </c>
      <c r="M310" s="4"/>
      <c r="N310" s="94">
        <f t="shared" si="33"/>
        <v>0</v>
      </c>
      <c r="O310" s="94">
        <f t="shared" si="34"/>
        <v>0</v>
      </c>
      <c r="P310" s="2"/>
      <c r="Q310" s="3"/>
      <c r="R310" s="94">
        <f t="shared" si="35"/>
        <v>0</v>
      </c>
      <c r="S310" s="3"/>
      <c r="T310" s="94">
        <f t="shared" si="37"/>
        <v>0</v>
      </c>
      <c r="U310" s="93">
        <f t="shared" si="38"/>
        <v>0</v>
      </c>
      <c r="V310" s="5" t="str">
        <f>IF(COUNTBLANK(G310:H310)+COUNTBLANK(J310:K310)+COUNTBLANK(M310:M310)+COUNTBLANK(P310:Q310)+COUNTBLANK(S310:S310)=8,"",
IF(G310&lt;Limity!$C$5," Data gotowości zbyt wczesna lub nie uzupełniona.","")&amp;
IF(G310&gt;Limity!$D$5," Data gotowości zbyt późna lub wypełnona nieprawidłowo.","")&amp;
IF(OR(ROUND(K310,2)&lt;=0,ROUND(Q310,2)&lt;=0,ROUND(M310,2)&lt;=0,ROUND(S310,2)&lt;=0,ROUND(H310,2)&lt;=0)," Co najmniej jedna wartość nie jest większa od zera.","")&amp;
IF(K310&gt;Limity!$D$6," Abonament za Usługę TD w Wariancie A ponad limit.","")&amp;
IF(Q310&gt;Limity!$D$7," Abonament za Usługę TD w Wariancie B ponad limit.","")&amp;
IF(Q310-K310&gt;Limity!$D$8," Różnica wartości abonamentów za Usługę TD wariantów A i B ponad limit.","")&amp;
IF(M310&gt;Limity!$D$9," Abonament za zwiększenie przepustowości w Wariancie A ponad limit.","")&amp;
IF(S310&gt;Limity!$D$10," Abonament za zwiększenie przepustowości w Wariancie B ponad limit.","")&amp;
IF(J310=""," Nie wskazano PWR. ",IF(ISERROR(VLOOKUP(J310,'Listy punktów styku'!$B$11:$B$41,1,FALSE))," Nie wskazano PWR z listy.",""))&amp;
IF(P310=""," Nie wskazano FPS. ",IF(ISERROR(VLOOKUP(P310,'Listy punktów styku'!$B$44:$B$61,1,FALSE))," Nie wskazano FPS z listy.","")))</f>
        <v/>
      </c>
    </row>
    <row r="311" spans="1:22" s="8" customFormat="1" x14ac:dyDescent="0.3">
      <c r="A311" s="112">
        <v>297</v>
      </c>
      <c r="B311" s="113">
        <v>3993015</v>
      </c>
      <c r="C311" s="114">
        <v>122373</v>
      </c>
      <c r="D311" s="116" t="s">
        <v>961</v>
      </c>
      <c r="E311" s="116" t="s">
        <v>1690</v>
      </c>
      <c r="F311" s="116" t="s">
        <v>1691</v>
      </c>
      <c r="G311" s="24"/>
      <c r="H311" s="3"/>
      <c r="I311" s="93">
        <f t="shared" si="36"/>
        <v>0</v>
      </c>
      <c r="J311" s="2"/>
      <c r="K311" s="3"/>
      <c r="L311" s="94">
        <f t="shared" si="32"/>
        <v>0</v>
      </c>
      <c r="M311" s="4"/>
      <c r="N311" s="94">
        <f t="shared" si="33"/>
        <v>0</v>
      </c>
      <c r="O311" s="94">
        <f t="shared" si="34"/>
        <v>0</v>
      </c>
      <c r="P311" s="2"/>
      <c r="Q311" s="3"/>
      <c r="R311" s="94">
        <f t="shared" si="35"/>
        <v>0</v>
      </c>
      <c r="S311" s="3"/>
      <c r="T311" s="94">
        <f t="shared" si="37"/>
        <v>0</v>
      </c>
      <c r="U311" s="93">
        <f t="shared" si="38"/>
        <v>0</v>
      </c>
      <c r="V311" s="5" t="str">
        <f>IF(COUNTBLANK(G311:H311)+COUNTBLANK(J311:K311)+COUNTBLANK(M311:M311)+COUNTBLANK(P311:Q311)+COUNTBLANK(S311:S311)=8,"",
IF(G311&lt;Limity!$C$5," Data gotowości zbyt wczesna lub nie uzupełniona.","")&amp;
IF(G311&gt;Limity!$D$5," Data gotowości zbyt późna lub wypełnona nieprawidłowo.","")&amp;
IF(OR(ROUND(K311,2)&lt;=0,ROUND(Q311,2)&lt;=0,ROUND(M311,2)&lt;=0,ROUND(S311,2)&lt;=0,ROUND(H311,2)&lt;=0)," Co najmniej jedna wartość nie jest większa od zera.","")&amp;
IF(K311&gt;Limity!$D$6," Abonament za Usługę TD w Wariancie A ponad limit.","")&amp;
IF(Q311&gt;Limity!$D$7," Abonament za Usługę TD w Wariancie B ponad limit.","")&amp;
IF(Q311-K311&gt;Limity!$D$8," Różnica wartości abonamentów za Usługę TD wariantów A i B ponad limit.","")&amp;
IF(M311&gt;Limity!$D$9," Abonament za zwiększenie przepustowości w Wariancie A ponad limit.","")&amp;
IF(S311&gt;Limity!$D$10," Abonament za zwiększenie przepustowości w Wariancie B ponad limit.","")&amp;
IF(J311=""," Nie wskazano PWR. ",IF(ISERROR(VLOOKUP(J311,'Listy punktów styku'!$B$11:$B$41,1,FALSE))," Nie wskazano PWR z listy.",""))&amp;
IF(P311=""," Nie wskazano FPS. ",IF(ISERROR(VLOOKUP(P311,'Listy punktów styku'!$B$44:$B$61,1,FALSE))," Nie wskazano FPS z listy.","")))</f>
        <v/>
      </c>
    </row>
    <row r="312" spans="1:22" s="8" customFormat="1" x14ac:dyDescent="0.3">
      <c r="A312" s="112">
        <v>298</v>
      </c>
      <c r="B312" s="113">
        <v>7175723</v>
      </c>
      <c r="C312" s="114">
        <v>269995</v>
      </c>
      <c r="D312" s="116" t="s">
        <v>961</v>
      </c>
      <c r="E312" s="116" t="s">
        <v>2182</v>
      </c>
      <c r="F312" s="116" t="s">
        <v>347</v>
      </c>
      <c r="G312" s="24"/>
      <c r="H312" s="3"/>
      <c r="I312" s="93">
        <f t="shared" si="36"/>
        <v>0</v>
      </c>
      <c r="J312" s="2"/>
      <c r="K312" s="3"/>
      <c r="L312" s="94">
        <f t="shared" si="32"/>
        <v>0</v>
      </c>
      <c r="M312" s="4"/>
      <c r="N312" s="94">
        <f t="shared" si="33"/>
        <v>0</v>
      </c>
      <c r="O312" s="94">
        <f t="shared" si="34"/>
        <v>0</v>
      </c>
      <c r="P312" s="2"/>
      <c r="Q312" s="3"/>
      <c r="R312" s="94">
        <f t="shared" si="35"/>
        <v>0</v>
      </c>
      <c r="S312" s="3"/>
      <c r="T312" s="94">
        <f t="shared" si="37"/>
        <v>0</v>
      </c>
      <c r="U312" s="93">
        <f t="shared" si="38"/>
        <v>0</v>
      </c>
      <c r="V312" s="5" t="str">
        <f>IF(COUNTBLANK(G312:H312)+COUNTBLANK(J312:K312)+COUNTBLANK(M312:M312)+COUNTBLANK(P312:Q312)+COUNTBLANK(S312:S312)=8,"",
IF(G312&lt;Limity!$C$5," Data gotowości zbyt wczesna lub nie uzupełniona.","")&amp;
IF(G312&gt;Limity!$D$5," Data gotowości zbyt późna lub wypełnona nieprawidłowo.","")&amp;
IF(OR(ROUND(K312,2)&lt;=0,ROUND(Q312,2)&lt;=0,ROUND(M312,2)&lt;=0,ROUND(S312,2)&lt;=0,ROUND(H312,2)&lt;=0)," Co najmniej jedna wartość nie jest większa od zera.","")&amp;
IF(K312&gt;Limity!$D$6," Abonament za Usługę TD w Wariancie A ponad limit.","")&amp;
IF(Q312&gt;Limity!$D$7," Abonament za Usługę TD w Wariancie B ponad limit.","")&amp;
IF(Q312-K312&gt;Limity!$D$8," Różnica wartości abonamentów za Usługę TD wariantów A i B ponad limit.","")&amp;
IF(M312&gt;Limity!$D$9," Abonament za zwiększenie przepustowości w Wariancie A ponad limit.","")&amp;
IF(S312&gt;Limity!$D$10," Abonament za zwiększenie przepustowości w Wariancie B ponad limit.","")&amp;
IF(J312=""," Nie wskazano PWR. ",IF(ISERROR(VLOOKUP(J312,'Listy punktów styku'!$B$11:$B$41,1,FALSE))," Nie wskazano PWR z listy.",""))&amp;
IF(P312=""," Nie wskazano FPS. ",IF(ISERROR(VLOOKUP(P312,'Listy punktów styku'!$B$44:$B$61,1,FALSE))," Nie wskazano FPS z listy.","")))</f>
        <v/>
      </c>
    </row>
    <row r="313" spans="1:22" s="8" customFormat="1" x14ac:dyDescent="0.3">
      <c r="A313" s="112">
        <v>299</v>
      </c>
      <c r="B313" s="113">
        <v>3949908</v>
      </c>
      <c r="C313" s="114">
        <v>84878</v>
      </c>
      <c r="D313" s="116" t="s">
        <v>961</v>
      </c>
      <c r="E313" s="116" t="s">
        <v>1692</v>
      </c>
      <c r="F313" s="116">
        <v>19</v>
      </c>
      <c r="G313" s="24"/>
      <c r="H313" s="3"/>
      <c r="I313" s="93">
        <f t="shared" si="36"/>
        <v>0</v>
      </c>
      <c r="J313" s="2"/>
      <c r="K313" s="3"/>
      <c r="L313" s="94">
        <f t="shared" si="32"/>
        <v>0</v>
      </c>
      <c r="M313" s="4"/>
      <c r="N313" s="94">
        <f t="shared" si="33"/>
        <v>0</v>
      </c>
      <c r="O313" s="94">
        <f t="shared" si="34"/>
        <v>0</v>
      </c>
      <c r="P313" s="2"/>
      <c r="Q313" s="3"/>
      <c r="R313" s="94">
        <f t="shared" si="35"/>
        <v>0</v>
      </c>
      <c r="S313" s="3"/>
      <c r="T313" s="94">
        <f t="shared" si="37"/>
        <v>0</v>
      </c>
      <c r="U313" s="93">
        <f t="shared" si="38"/>
        <v>0</v>
      </c>
      <c r="V313" s="5" t="str">
        <f>IF(COUNTBLANK(G313:H313)+COUNTBLANK(J313:K313)+COUNTBLANK(M313:M313)+COUNTBLANK(P313:Q313)+COUNTBLANK(S313:S313)=8,"",
IF(G313&lt;Limity!$C$5," Data gotowości zbyt wczesna lub nie uzupełniona.","")&amp;
IF(G313&gt;Limity!$D$5," Data gotowości zbyt późna lub wypełnona nieprawidłowo.","")&amp;
IF(OR(ROUND(K313,2)&lt;=0,ROUND(Q313,2)&lt;=0,ROUND(M313,2)&lt;=0,ROUND(S313,2)&lt;=0,ROUND(H313,2)&lt;=0)," Co najmniej jedna wartość nie jest większa od zera.","")&amp;
IF(K313&gt;Limity!$D$6," Abonament za Usługę TD w Wariancie A ponad limit.","")&amp;
IF(Q313&gt;Limity!$D$7," Abonament za Usługę TD w Wariancie B ponad limit.","")&amp;
IF(Q313-K313&gt;Limity!$D$8," Różnica wartości abonamentów za Usługę TD wariantów A i B ponad limit.","")&amp;
IF(M313&gt;Limity!$D$9," Abonament za zwiększenie przepustowości w Wariancie A ponad limit.","")&amp;
IF(S313&gt;Limity!$D$10," Abonament za zwiększenie przepustowości w Wariancie B ponad limit.","")&amp;
IF(J313=""," Nie wskazano PWR. ",IF(ISERROR(VLOOKUP(J313,'Listy punktów styku'!$B$11:$B$41,1,FALSE))," Nie wskazano PWR z listy.",""))&amp;
IF(P313=""," Nie wskazano FPS. ",IF(ISERROR(VLOOKUP(P313,'Listy punktów styku'!$B$44:$B$61,1,FALSE))," Nie wskazano FPS z listy.","")))</f>
        <v/>
      </c>
    </row>
    <row r="314" spans="1:22" s="8" customFormat="1" x14ac:dyDescent="0.3">
      <c r="A314" s="112">
        <v>300</v>
      </c>
      <c r="B314" s="113">
        <v>3943192</v>
      </c>
      <c r="C314" s="114">
        <v>16422</v>
      </c>
      <c r="D314" s="116" t="s">
        <v>961</v>
      </c>
      <c r="E314" s="116" t="s">
        <v>975</v>
      </c>
      <c r="F314" s="116">
        <v>2</v>
      </c>
      <c r="G314" s="24"/>
      <c r="H314" s="3"/>
      <c r="I314" s="93">
        <f t="shared" si="36"/>
        <v>0</v>
      </c>
      <c r="J314" s="2"/>
      <c r="K314" s="3"/>
      <c r="L314" s="94">
        <f t="shared" si="32"/>
        <v>0</v>
      </c>
      <c r="M314" s="4"/>
      <c r="N314" s="94">
        <f t="shared" si="33"/>
        <v>0</v>
      </c>
      <c r="O314" s="94">
        <f t="shared" si="34"/>
        <v>0</v>
      </c>
      <c r="P314" s="2"/>
      <c r="Q314" s="3"/>
      <c r="R314" s="94">
        <f t="shared" si="35"/>
        <v>0</v>
      </c>
      <c r="S314" s="3"/>
      <c r="T314" s="94">
        <f t="shared" si="37"/>
        <v>0</v>
      </c>
      <c r="U314" s="93">
        <f t="shared" si="38"/>
        <v>0</v>
      </c>
      <c r="V314" s="5" t="str">
        <f>IF(COUNTBLANK(G314:H314)+COUNTBLANK(J314:K314)+COUNTBLANK(M314:M314)+COUNTBLANK(P314:Q314)+COUNTBLANK(S314:S314)=8,"",
IF(G314&lt;Limity!$C$5," Data gotowości zbyt wczesna lub nie uzupełniona.","")&amp;
IF(G314&gt;Limity!$D$5," Data gotowości zbyt późna lub wypełnona nieprawidłowo.","")&amp;
IF(OR(ROUND(K314,2)&lt;=0,ROUND(Q314,2)&lt;=0,ROUND(M314,2)&lt;=0,ROUND(S314,2)&lt;=0,ROUND(H314,2)&lt;=0)," Co najmniej jedna wartość nie jest większa od zera.","")&amp;
IF(K314&gt;Limity!$D$6," Abonament za Usługę TD w Wariancie A ponad limit.","")&amp;
IF(Q314&gt;Limity!$D$7," Abonament za Usługę TD w Wariancie B ponad limit.","")&amp;
IF(Q314-K314&gt;Limity!$D$8," Różnica wartości abonamentów za Usługę TD wariantów A i B ponad limit.","")&amp;
IF(M314&gt;Limity!$D$9," Abonament za zwiększenie przepustowości w Wariancie A ponad limit.","")&amp;
IF(S314&gt;Limity!$D$10," Abonament za zwiększenie przepustowości w Wariancie B ponad limit.","")&amp;
IF(J314=""," Nie wskazano PWR. ",IF(ISERROR(VLOOKUP(J314,'Listy punktów styku'!$B$11:$B$41,1,FALSE))," Nie wskazano PWR z listy.",""))&amp;
IF(P314=""," Nie wskazano FPS. ",IF(ISERROR(VLOOKUP(P314,'Listy punktów styku'!$B$44:$B$61,1,FALSE))," Nie wskazano FPS z listy.","")))</f>
        <v/>
      </c>
    </row>
    <row r="315" spans="1:22" s="8" customFormat="1" x14ac:dyDescent="0.3">
      <c r="A315" s="112">
        <v>301</v>
      </c>
      <c r="B315" s="113">
        <v>919219068</v>
      </c>
      <c r="C315" s="114">
        <v>271642</v>
      </c>
      <c r="D315" s="116" t="s">
        <v>961</v>
      </c>
      <c r="E315" s="116" t="s">
        <v>977</v>
      </c>
      <c r="F315" s="116">
        <v>1</v>
      </c>
      <c r="G315" s="24"/>
      <c r="H315" s="3"/>
      <c r="I315" s="93">
        <f t="shared" si="36"/>
        <v>0</v>
      </c>
      <c r="J315" s="2"/>
      <c r="K315" s="3"/>
      <c r="L315" s="94">
        <f t="shared" si="32"/>
        <v>0</v>
      </c>
      <c r="M315" s="4"/>
      <c r="N315" s="94">
        <f t="shared" si="33"/>
        <v>0</v>
      </c>
      <c r="O315" s="94">
        <f t="shared" si="34"/>
        <v>0</v>
      </c>
      <c r="P315" s="2"/>
      <c r="Q315" s="3"/>
      <c r="R315" s="94">
        <f t="shared" si="35"/>
        <v>0</v>
      </c>
      <c r="S315" s="3"/>
      <c r="T315" s="94">
        <f t="shared" si="37"/>
        <v>0</v>
      </c>
      <c r="U315" s="93">
        <f t="shared" si="38"/>
        <v>0</v>
      </c>
      <c r="V315" s="5" t="str">
        <f>IF(COUNTBLANK(G315:H315)+COUNTBLANK(J315:K315)+COUNTBLANK(M315:M315)+COUNTBLANK(P315:Q315)+COUNTBLANK(S315:S315)=8,"",
IF(G315&lt;Limity!$C$5," Data gotowości zbyt wczesna lub nie uzupełniona.","")&amp;
IF(G315&gt;Limity!$D$5," Data gotowości zbyt późna lub wypełnona nieprawidłowo.","")&amp;
IF(OR(ROUND(K315,2)&lt;=0,ROUND(Q315,2)&lt;=0,ROUND(M315,2)&lt;=0,ROUND(S315,2)&lt;=0,ROUND(H315,2)&lt;=0)," Co najmniej jedna wartość nie jest większa od zera.","")&amp;
IF(K315&gt;Limity!$D$6," Abonament za Usługę TD w Wariancie A ponad limit.","")&amp;
IF(Q315&gt;Limity!$D$7," Abonament za Usługę TD w Wariancie B ponad limit.","")&amp;
IF(Q315-K315&gt;Limity!$D$8," Różnica wartości abonamentów za Usługę TD wariantów A i B ponad limit.","")&amp;
IF(M315&gt;Limity!$D$9," Abonament za zwiększenie przepustowości w Wariancie A ponad limit.","")&amp;
IF(S315&gt;Limity!$D$10," Abonament za zwiększenie przepustowości w Wariancie B ponad limit.","")&amp;
IF(J315=""," Nie wskazano PWR. ",IF(ISERROR(VLOOKUP(J315,'Listy punktów styku'!$B$11:$B$41,1,FALSE))," Nie wskazano PWR z listy.",""))&amp;
IF(P315=""," Nie wskazano FPS. ",IF(ISERROR(VLOOKUP(P315,'Listy punktów styku'!$B$44:$B$61,1,FALSE))," Nie wskazano FPS z listy.","")))</f>
        <v/>
      </c>
    </row>
    <row r="316" spans="1:22" s="8" customFormat="1" x14ac:dyDescent="0.3">
      <c r="A316" s="112">
        <v>302</v>
      </c>
      <c r="B316" s="113">
        <v>3943514</v>
      </c>
      <c r="C316" s="114">
        <v>82713</v>
      </c>
      <c r="D316" s="116" t="s">
        <v>961</v>
      </c>
      <c r="E316" s="116" t="s">
        <v>1693</v>
      </c>
      <c r="F316" s="116">
        <v>10</v>
      </c>
      <c r="G316" s="24"/>
      <c r="H316" s="3"/>
      <c r="I316" s="93">
        <f t="shared" si="36"/>
        <v>0</v>
      </c>
      <c r="J316" s="2"/>
      <c r="K316" s="3"/>
      <c r="L316" s="94">
        <f t="shared" si="32"/>
        <v>0</v>
      </c>
      <c r="M316" s="4"/>
      <c r="N316" s="94">
        <f t="shared" si="33"/>
        <v>0</v>
      </c>
      <c r="O316" s="94">
        <f t="shared" si="34"/>
        <v>0</v>
      </c>
      <c r="P316" s="2"/>
      <c r="Q316" s="3"/>
      <c r="R316" s="94">
        <f t="shared" si="35"/>
        <v>0</v>
      </c>
      <c r="S316" s="3"/>
      <c r="T316" s="94">
        <f t="shared" si="37"/>
        <v>0</v>
      </c>
      <c r="U316" s="93">
        <f t="shared" si="38"/>
        <v>0</v>
      </c>
      <c r="V316" s="5" t="str">
        <f>IF(COUNTBLANK(G316:H316)+COUNTBLANK(J316:K316)+COUNTBLANK(M316:M316)+COUNTBLANK(P316:Q316)+COUNTBLANK(S316:S316)=8,"",
IF(G316&lt;Limity!$C$5," Data gotowości zbyt wczesna lub nie uzupełniona.","")&amp;
IF(G316&gt;Limity!$D$5," Data gotowości zbyt późna lub wypełnona nieprawidłowo.","")&amp;
IF(OR(ROUND(K316,2)&lt;=0,ROUND(Q316,2)&lt;=0,ROUND(M316,2)&lt;=0,ROUND(S316,2)&lt;=0,ROUND(H316,2)&lt;=0)," Co najmniej jedna wartość nie jest większa od zera.","")&amp;
IF(K316&gt;Limity!$D$6," Abonament za Usługę TD w Wariancie A ponad limit.","")&amp;
IF(Q316&gt;Limity!$D$7," Abonament za Usługę TD w Wariancie B ponad limit.","")&amp;
IF(Q316-K316&gt;Limity!$D$8," Różnica wartości abonamentów za Usługę TD wariantów A i B ponad limit.","")&amp;
IF(M316&gt;Limity!$D$9," Abonament za zwiększenie przepustowości w Wariancie A ponad limit.","")&amp;
IF(S316&gt;Limity!$D$10," Abonament za zwiększenie przepustowości w Wariancie B ponad limit.","")&amp;
IF(J316=""," Nie wskazano PWR. ",IF(ISERROR(VLOOKUP(J316,'Listy punktów styku'!$B$11:$B$41,1,FALSE))," Nie wskazano PWR z listy.",""))&amp;
IF(P316=""," Nie wskazano FPS. ",IF(ISERROR(VLOOKUP(P316,'Listy punktów styku'!$B$44:$B$61,1,FALSE))," Nie wskazano FPS z listy.","")))</f>
        <v/>
      </c>
    </row>
    <row r="317" spans="1:22" s="8" customFormat="1" x14ac:dyDescent="0.3">
      <c r="A317" s="112">
        <v>303</v>
      </c>
      <c r="B317" s="113">
        <v>166966028</v>
      </c>
      <c r="C317" s="114">
        <v>73785</v>
      </c>
      <c r="D317" s="116" t="s">
        <v>961</v>
      </c>
      <c r="E317" s="116" t="s">
        <v>1733</v>
      </c>
      <c r="F317" s="116">
        <v>63</v>
      </c>
      <c r="G317" s="24"/>
      <c r="H317" s="3"/>
      <c r="I317" s="93">
        <f t="shared" si="36"/>
        <v>0</v>
      </c>
      <c r="J317" s="2"/>
      <c r="K317" s="3"/>
      <c r="L317" s="94">
        <f t="shared" si="32"/>
        <v>0</v>
      </c>
      <c r="M317" s="4"/>
      <c r="N317" s="94">
        <f t="shared" si="33"/>
        <v>0</v>
      </c>
      <c r="O317" s="94">
        <f t="shared" si="34"/>
        <v>0</v>
      </c>
      <c r="P317" s="2"/>
      <c r="Q317" s="3"/>
      <c r="R317" s="94">
        <f t="shared" si="35"/>
        <v>0</v>
      </c>
      <c r="S317" s="3"/>
      <c r="T317" s="94">
        <f t="shared" si="37"/>
        <v>0</v>
      </c>
      <c r="U317" s="93">
        <f t="shared" si="38"/>
        <v>0</v>
      </c>
      <c r="V317" s="5" t="str">
        <f>IF(COUNTBLANK(G317:H317)+COUNTBLANK(J317:K317)+COUNTBLANK(M317:M317)+COUNTBLANK(P317:Q317)+COUNTBLANK(S317:S317)=8,"",
IF(G317&lt;Limity!$C$5," Data gotowości zbyt wczesna lub nie uzupełniona.","")&amp;
IF(G317&gt;Limity!$D$5," Data gotowości zbyt późna lub wypełnona nieprawidłowo.","")&amp;
IF(OR(ROUND(K317,2)&lt;=0,ROUND(Q317,2)&lt;=0,ROUND(M317,2)&lt;=0,ROUND(S317,2)&lt;=0,ROUND(H317,2)&lt;=0)," Co najmniej jedna wartość nie jest większa od zera.","")&amp;
IF(K317&gt;Limity!$D$6," Abonament za Usługę TD w Wariancie A ponad limit.","")&amp;
IF(Q317&gt;Limity!$D$7," Abonament za Usługę TD w Wariancie B ponad limit.","")&amp;
IF(Q317-K317&gt;Limity!$D$8," Różnica wartości abonamentów za Usługę TD wariantów A i B ponad limit.","")&amp;
IF(M317&gt;Limity!$D$9," Abonament za zwiększenie przepustowości w Wariancie A ponad limit.","")&amp;
IF(S317&gt;Limity!$D$10," Abonament za zwiększenie przepustowości w Wariancie B ponad limit.","")&amp;
IF(J317=""," Nie wskazano PWR. ",IF(ISERROR(VLOOKUP(J317,'Listy punktów styku'!$B$11:$B$41,1,FALSE))," Nie wskazano PWR z listy.",""))&amp;
IF(P317=""," Nie wskazano FPS. ",IF(ISERROR(VLOOKUP(P317,'Listy punktów styku'!$B$44:$B$61,1,FALSE))," Nie wskazano FPS z listy.","")))</f>
        <v/>
      </c>
    </row>
    <row r="318" spans="1:22" s="8" customFormat="1" x14ac:dyDescent="0.3">
      <c r="A318" s="112">
        <v>304</v>
      </c>
      <c r="B318" s="113">
        <v>15343971</v>
      </c>
      <c r="C318" s="114">
        <v>131718</v>
      </c>
      <c r="D318" s="116" t="s">
        <v>961</v>
      </c>
      <c r="E318" s="116" t="s">
        <v>965</v>
      </c>
      <c r="F318" s="116">
        <v>73</v>
      </c>
      <c r="G318" s="24"/>
      <c r="H318" s="3"/>
      <c r="I318" s="93">
        <f t="shared" si="36"/>
        <v>0</v>
      </c>
      <c r="J318" s="2"/>
      <c r="K318" s="3"/>
      <c r="L318" s="94">
        <f t="shared" si="32"/>
        <v>0</v>
      </c>
      <c r="M318" s="4"/>
      <c r="N318" s="94">
        <f t="shared" si="33"/>
        <v>0</v>
      </c>
      <c r="O318" s="94">
        <f t="shared" si="34"/>
        <v>0</v>
      </c>
      <c r="P318" s="2"/>
      <c r="Q318" s="3"/>
      <c r="R318" s="94">
        <f t="shared" si="35"/>
        <v>0</v>
      </c>
      <c r="S318" s="3"/>
      <c r="T318" s="94">
        <f t="shared" si="37"/>
        <v>0</v>
      </c>
      <c r="U318" s="93">
        <f t="shared" si="38"/>
        <v>0</v>
      </c>
      <c r="V318" s="5" t="str">
        <f>IF(COUNTBLANK(G318:H318)+COUNTBLANK(J318:K318)+COUNTBLANK(M318:M318)+COUNTBLANK(P318:Q318)+COUNTBLANK(S318:S318)=8,"",
IF(G318&lt;Limity!$C$5," Data gotowości zbyt wczesna lub nie uzupełniona.","")&amp;
IF(G318&gt;Limity!$D$5," Data gotowości zbyt późna lub wypełnona nieprawidłowo.","")&amp;
IF(OR(ROUND(K318,2)&lt;=0,ROUND(Q318,2)&lt;=0,ROUND(M318,2)&lt;=0,ROUND(S318,2)&lt;=0,ROUND(H318,2)&lt;=0)," Co najmniej jedna wartość nie jest większa od zera.","")&amp;
IF(K318&gt;Limity!$D$6," Abonament za Usługę TD w Wariancie A ponad limit.","")&amp;
IF(Q318&gt;Limity!$D$7," Abonament za Usługę TD w Wariancie B ponad limit.","")&amp;
IF(Q318-K318&gt;Limity!$D$8," Różnica wartości abonamentów za Usługę TD wariantów A i B ponad limit.","")&amp;
IF(M318&gt;Limity!$D$9," Abonament za zwiększenie przepustowości w Wariancie A ponad limit.","")&amp;
IF(S318&gt;Limity!$D$10," Abonament za zwiększenie przepustowości w Wariancie B ponad limit.","")&amp;
IF(J318=""," Nie wskazano PWR. ",IF(ISERROR(VLOOKUP(J318,'Listy punktów styku'!$B$11:$B$41,1,FALSE))," Nie wskazano PWR z listy.",""))&amp;
IF(P318=""," Nie wskazano FPS. ",IF(ISERROR(VLOOKUP(P318,'Listy punktów styku'!$B$44:$B$61,1,FALSE))," Nie wskazano FPS z listy.","")))</f>
        <v/>
      </c>
    </row>
    <row r="319" spans="1:22" s="8" customFormat="1" x14ac:dyDescent="0.3">
      <c r="A319" s="112">
        <v>305</v>
      </c>
      <c r="B319" s="113">
        <v>6003712</v>
      </c>
      <c r="C319" s="114">
        <v>274372</v>
      </c>
      <c r="D319" s="116" t="s">
        <v>961</v>
      </c>
      <c r="E319" s="116" t="s">
        <v>967</v>
      </c>
      <c r="F319" s="116" t="s">
        <v>968</v>
      </c>
      <c r="G319" s="24"/>
      <c r="H319" s="3"/>
      <c r="I319" s="93">
        <f t="shared" si="36"/>
        <v>0</v>
      </c>
      <c r="J319" s="2"/>
      <c r="K319" s="3"/>
      <c r="L319" s="94">
        <f t="shared" si="32"/>
        <v>0</v>
      </c>
      <c r="M319" s="4"/>
      <c r="N319" s="94">
        <f t="shared" si="33"/>
        <v>0</v>
      </c>
      <c r="O319" s="94">
        <f t="shared" si="34"/>
        <v>0</v>
      </c>
      <c r="P319" s="2"/>
      <c r="Q319" s="3"/>
      <c r="R319" s="94">
        <f t="shared" si="35"/>
        <v>0</v>
      </c>
      <c r="S319" s="3"/>
      <c r="T319" s="94">
        <f t="shared" si="37"/>
        <v>0</v>
      </c>
      <c r="U319" s="93">
        <f t="shared" si="38"/>
        <v>0</v>
      </c>
      <c r="V319" s="5" t="str">
        <f>IF(COUNTBLANK(G319:H319)+COUNTBLANK(J319:K319)+COUNTBLANK(M319:M319)+COUNTBLANK(P319:Q319)+COUNTBLANK(S319:S319)=8,"",
IF(G319&lt;Limity!$C$5," Data gotowości zbyt wczesna lub nie uzupełniona.","")&amp;
IF(G319&gt;Limity!$D$5," Data gotowości zbyt późna lub wypełnona nieprawidłowo.","")&amp;
IF(OR(ROUND(K319,2)&lt;=0,ROUND(Q319,2)&lt;=0,ROUND(M319,2)&lt;=0,ROUND(S319,2)&lt;=0,ROUND(H319,2)&lt;=0)," Co najmniej jedna wartość nie jest większa od zera.","")&amp;
IF(K319&gt;Limity!$D$6," Abonament za Usługę TD w Wariancie A ponad limit.","")&amp;
IF(Q319&gt;Limity!$D$7," Abonament za Usługę TD w Wariancie B ponad limit.","")&amp;
IF(Q319-K319&gt;Limity!$D$8," Różnica wartości abonamentów za Usługę TD wariantów A i B ponad limit.","")&amp;
IF(M319&gt;Limity!$D$9," Abonament za zwiększenie przepustowości w Wariancie A ponad limit.","")&amp;
IF(S319&gt;Limity!$D$10," Abonament za zwiększenie przepustowości w Wariancie B ponad limit.","")&amp;
IF(J319=""," Nie wskazano PWR. ",IF(ISERROR(VLOOKUP(J319,'Listy punktów styku'!$B$11:$B$41,1,FALSE))," Nie wskazano PWR z listy.",""))&amp;
IF(P319=""," Nie wskazano FPS. ",IF(ISERROR(VLOOKUP(P319,'Listy punktów styku'!$B$44:$B$61,1,FALSE))," Nie wskazano FPS z listy.","")))</f>
        <v/>
      </c>
    </row>
    <row r="320" spans="1:22" s="8" customFormat="1" x14ac:dyDescent="0.3">
      <c r="A320" s="112">
        <v>306</v>
      </c>
      <c r="B320" s="113">
        <v>3914303</v>
      </c>
      <c r="C320" s="114">
        <v>60290</v>
      </c>
      <c r="D320" s="116" t="s">
        <v>961</v>
      </c>
      <c r="E320" s="116" t="s">
        <v>1490</v>
      </c>
      <c r="F320" s="116">
        <v>11</v>
      </c>
      <c r="G320" s="24"/>
      <c r="H320" s="3"/>
      <c r="I320" s="93">
        <f t="shared" si="36"/>
        <v>0</v>
      </c>
      <c r="J320" s="2"/>
      <c r="K320" s="3"/>
      <c r="L320" s="94">
        <f t="shared" si="32"/>
        <v>0</v>
      </c>
      <c r="M320" s="4"/>
      <c r="N320" s="94">
        <f t="shared" si="33"/>
        <v>0</v>
      </c>
      <c r="O320" s="94">
        <f t="shared" si="34"/>
        <v>0</v>
      </c>
      <c r="P320" s="2"/>
      <c r="Q320" s="3"/>
      <c r="R320" s="94">
        <f t="shared" si="35"/>
        <v>0</v>
      </c>
      <c r="S320" s="3"/>
      <c r="T320" s="94">
        <f t="shared" si="37"/>
        <v>0</v>
      </c>
      <c r="U320" s="93">
        <f t="shared" si="38"/>
        <v>0</v>
      </c>
      <c r="V320" s="5" t="str">
        <f>IF(COUNTBLANK(G320:H320)+COUNTBLANK(J320:K320)+COUNTBLANK(M320:M320)+COUNTBLANK(P320:Q320)+COUNTBLANK(S320:S320)=8,"",
IF(G320&lt;Limity!$C$5," Data gotowości zbyt wczesna lub nie uzupełniona.","")&amp;
IF(G320&gt;Limity!$D$5," Data gotowości zbyt późna lub wypełnona nieprawidłowo.","")&amp;
IF(OR(ROUND(K320,2)&lt;=0,ROUND(Q320,2)&lt;=0,ROUND(M320,2)&lt;=0,ROUND(S320,2)&lt;=0,ROUND(H320,2)&lt;=0)," Co najmniej jedna wartość nie jest większa od zera.","")&amp;
IF(K320&gt;Limity!$D$6," Abonament za Usługę TD w Wariancie A ponad limit.","")&amp;
IF(Q320&gt;Limity!$D$7," Abonament za Usługę TD w Wariancie B ponad limit.","")&amp;
IF(Q320-K320&gt;Limity!$D$8," Różnica wartości abonamentów za Usługę TD wariantów A i B ponad limit.","")&amp;
IF(M320&gt;Limity!$D$9," Abonament za zwiększenie przepustowości w Wariancie A ponad limit.","")&amp;
IF(S320&gt;Limity!$D$10," Abonament za zwiększenie przepustowości w Wariancie B ponad limit.","")&amp;
IF(J320=""," Nie wskazano PWR. ",IF(ISERROR(VLOOKUP(J320,'Listy punktów styku'!$B$11:$B$41,1,FALSE))," Nie wskazano PWR z listy.",""))&amp;
IF(P320=""," Nie wskazano FPS. ",IF(ISERROR(VLOOKUP(P320,'Listy punktów styku'!$B$44:$B$61,1,FALSE))," Nie wskazano FPS z listy.","")))</f>
        <v/>
      </c>
    </row>
    <row r="321" spans="1:22" s="8" customFormat="1" x14ac:dyDescent="0.3">
      <c r="A321" s="112">
        <v>307</v>
      </c>
      <c r="B321" s="113">
        <v>3682592</v>
      </c>
      <c r="C321" s="114" t="s">
        <v>1811</v>
      </c>
      <c r="D321" s="116" t="s">
        <v>1626</v>
      </c>
      <c r="E321" s="116" t="s">
        <v>293</v>
      </c>
      <c r="F321" s="116">
        <v>65</v>
      </c>
      <c r="G321" s="24"/>
      <c r="H321" s="3"/>
      <c r="I321" s="93">
        <f t="shared" si="36"/>
        <v>0</v>
      </c>
      <c r="J321" s="2"/>
      <c r="K321" s="3"/>
      <c r="L321" s="94">
        <f t="shared" si="32"/>
        <v>0</v>
      </c>
      <c r="M321" s="4"/>
      <c r="N321" s="94">
        <f t="shared" si="33"/>
        <v>0</v>
      </c>
      <c r="O321" s="94">
        <f t="shared" si="34"/>
        <v>0</v>
      </c>
      <c r="P321" s="2"/>
      <c r="Q321" s="3"/>
      <c r="R321" s="94">
        <f t="shared" si="35"/>
        <v>0</v>
      </c>
      <c r="S321" s="3"/>
      <c r="T321" s="94">
        <f t="shared" si="37"/>
        <v>0</v>
      </c>
      <c r="U321" s="93">
        <f t="shared" si="38"/>
        <v>0</v>
      </c>
      <c r="V321" s="5" t="str">
        <f>IF(COUNTBLANK(G321:H321)+COUNTBLANK(J321:K321)+COUNTBLANK(M321:M321)+COUNTBLANK(P321:Q321)+COUNTBLANK(S321:S321)=8,"",
IF(G321&lt;Limity!$C$5," Data gotowości zbyt wczesna lub nie uzupełniona.","")&amp;
IF(G321&gt;Limity!$D$5," Data gotowości zbyt późna lub wypełnona nieprawidłowo.","")&amp;
IF(OR(ROUND(K321,2)&lt;=0,ROUND(Q321,2)&lt;=0,ROUND(M321,2)&lt;=0,ROUND(S321,2)&lt;=0,ROUND(H321,2)&lt;=0)," Co najmniej jedna wartość nie jest większa od zera.","")&amp;
IF(K321&gt;Limity!$D$6," Abonament za Usługę TD w Wariancie A ponad limit.","")&amp;
IF(Q321&gt;Limity!$D$7," Abonament za Usługę TD w Wariancie B ponad limit.","")&amp;
IF(Q321-K321&gt;Limity!$D$8," Różnica wartości abonamentów za Usługę TD wariantów A i B ponad limit.","")&amp;
IF(M321&gt;Limity!$D$9," Abonament za zwiększenie przepustowości w Wariancie A ponad limit.","")&amp;
IF(S321&gt;Limity!$D$10," Abonament za zwiększenie przepustowości w Wariancie B ponad limit.","")&amp;
IF(J321=""," Nie wskazano PWR. ",IF(ISERROR(VLOOKUP(J321,'Listy punktów styku'!$B$11:$B$41,1,FALSE))," Nie wskazano PWR z listy.",""))&amp;
IF(P321=""," Nie wskazano FPS. ",IF(ISERROR(VLOOKUP(P321,'Listy punktów styku'!$B$44:$B$61,1,FALSE))," Nie wskazano FPS z listy.","")))</f>
        <v/>
      </c>
    </row>
    <row r="322" spans="1:22" s="8" customFormat="1" x14ac:dyDescent="0.3">
      <c r="A322" s="112">
        <v>308</v>
      </c>
      <c r="B322" s="113">
        <v>683819439</v>
      </c>
      <c r="C322" s="114">
        <v>123439</v>
      </c>
      <c r="D322" s="116" t="s">
        <v>1807</v>
      </c>
      <c r="E322" s="116" t="s">
        <v>1808</v>
      </c>
      <c r="F322" s="116">
        <v>65</v>
      </c>
      <c r="G322" s="24"/>
      <c r="H322" s="3"/>
      <c r="I322" s="93">
        <f t="shared" si="36"/>
        <v>0</v>
      </c>
      <c r="J322" s="2"/>
      <c r="K322" s="3"/>
      <c r="L322" s="94">
        <f t="shared" si="32"/>
        <v>0</v>
      </c>
      <c r="M322" s="4"/>
      <c r="N322" s="94">
        <f t="shared" si="33"/>
        <v>0</v>
      </c>
      <c r="O322" s="94">
        <f t="shared" si="34"/>
        <v>0</v>
      </c>
      <c r="P322" s="2"/>
      <c r="Q322" s="3"/>
      <c r="R322" s="94">
        <f t="shared" si="35"/>
        <v>0</v>
      </c>
      <c r="S322" s="3"/>
      <c r="T322" s="94">
        <f t="shared" si="37"/>
        <v>0</v>
      </c>
      <c r="U322" s="93">
        <f t="shared" si="38"/>
        <v>0</v>
      </c>
      <c r="V322" s="5" t="str">
        <f>IF(COUNTBLANK(G322:H322)+COUNTBLANK(J322:K322)+COUNTBLANK(M322:M322)+COUNTBLANK(P322:Q322)+COUNTBLANK(S322:S322)=8,"",
IF(G322&lt;Limity!$C$5," Data gotowości zbyt wczesna lub nie uzupełniona.","")&amp;
IF(G322&gt;Limity!$D$5," Data gotowości zbyt późna lub wypełnona nieprawidłowo.","")&amp;
IF(OR(ROUND(K322,2)&lt;=0,ROUND(Q322,2)&lt;=0,ROUND(M322,2)&lt;=0,ROUND(S322,2)&lt;=0,ROUND(H322,2)&lt;=0)," Co najmniej jedna wartość nie jest większa od zera.","")&amp;
IF(K322&gt;Limity!$D$6," Abonament za Usługę TD w Wariancie A ponad limit.","")&amp;
IF(Q322&gt;Limity!$D$7," Abonament za Usługę TD w Wariancie B ponad limit.","")&amp;
IF(Q322-K322&gt;Limity!$D$8," Różnica wartości abonamentów za Usługę TD wariantów A i B ponad limit.","")&amp;
IF(M322&gt;Limity!$D$9," Abonament za zwiększenie przepustowości w Wariancie A ponad limit.","")&amp;
IF(S322&gt;Limity!$D$10," Abonament za zwiększenie przepustowości w Wariancie B ponad limit.","")&amp;
IF(J322=""," Nie wskazano PWR. ",IF(ISERROR(VLOOKUP(J322,'Listy punktów styku'!$B$11:$B$41,1,FALSE))," Nie wskazano PWR z listy.",""))&amp;
IF(P322=""," Nie wskazano FPS. ",IF(ISERROR(VLOOKUP(P322,'Listy punktów styku'!$B$44:$B$61,1,FALSE))," Nie wskazano FPS z listy.","")))</f>
        <v/>
      </c>
    </row>
    <row r="323" spans="1:22" s="8" customFormat="1" x14ac:dyDescent="0.3">
      <c r="A323" s="112">
        <v>309</v>
      </c>
      <c r="B323" s="113">
        <v>3827453</v>
      </c>
      <c r="C323" s="114">
        <v>48007</v>
      </c>
      <c r="D323" s="116" t="s">
        <v>2131</v>
      </c>
      <c r="E323" s="116" t="s">
        <v>100</v>
      </c>
      <c r="F323" s="116">
        <v>32</v>
      </c>
      <c r="G323" s="24"/>
      <c r="H323" s="3"/>
      <c r="I323" s="93">
        <f t="shared" si="36"/>
        <v>0</v>
      </c>
      <c r="J323" s="2"/>
      <c r="K323" s="3"/>
      <c r="L323" s="94">
        <f t="shared" si="32"/>
        <v>0</v>
      </c>
      <c r="M323" s="4"/>
      <c r="N323" s="94">
        <f t="shared" si="33"/>
        <v>0</v>
      </c>
      <c r="O323" s="94">
        <f t="shared" si="34"/>
        <v>0</v>
      </c>
      <c r="P323" s="2"/>
      <c r="Q323" s="3"/>
      <c r="R323" s="94">
        <f t="shared" si="35"/>
        <v>0</v>
      </c>
      <c r="S323" s="3"/>
      <c r="T323" s="94">
        <f t="shared" si="37"/>
        <v>0</v>
      </c>
      <c r="U323" s="93">
        <f t="shared" si="38"/>
        <v>0</v>
      </c>
      <c r="V323" s="5" t="str">
        <f>IF(COUNTBLANK(G323:H323)+COUNTBLANK(J323:K323)+COUNTBLANK(M323:M323)+COUNTBLANK(P323:Q323)+COUNTBLANK(S323:S323)=8,"",
IF(G323&lt;Limity!$C$5," Data gotowości zbyt wczesna lub nie uzupełniona.","")&amp;
IF(G323&gt;Limity!$D$5," Data gotowości zbyt późna lub wypełnona nieprawidłowo.","")&amp;
IF(OR(ROUND(K323,2)&lt;=0,ROUND(Q323,2)&lt;=0,ROUND(M323,2)&lt;=0,ROUND(S323,2)&lt;=0,ROUND(H323,2)&lt;=0)," Co najmniej jedna wartość nie jest większa od zera.","")&amp;
IF(K323&gt;Limity!$D$6," Abonament za Usługę TD w Wariancie A ponad limit.","")&amp;
IF(Q323&gt;Limity!$D$7," Abonament za Usługę TD w Wariancie B ponad limit.","")&amp;
IF(Q323-K323&gt;Limity!$D$8," Różnica wartości abonamentów za Usługę TD wariantów A i B ponad limit.","")&amp;
IF(M323&gt;Limity!$D$9," Abonament za zwiększenie przepustowości w Wariancie A ponad limit.","")&amp;
IF(S323&gt;Limity!$D$10," Abonament za zwiększenie przepustowości w Wariancie B ponad limit.","")&amp;
IF(J323=""," Nie wskazano PWR. ",IF(ISERROR(VLOOKUP(J323,'Listy punktów styku'!$B$11:$B$41,1,FALSE))," Nie wskazano PWR z listy.",""))&amp;
IF(P323=""," Nie wskazano FPS. ",IF(ISERROR(VLOOKUP(P323,'Listy punktów styku'!$B$44:$B$61,1,FALSE))," Nie wskazano FPS z listy.","")))</f>
        <v/>
      </c>
    </row>
    <row r="324" spans="1:22" s="8" customFormat="1" x14ac:dyDescent="0.3">
      <c r="A324" s="112">
        <v>310</v>
      </c>
      <c r="B324" s="113">
        <v>3710738</v>
      </c>
      <c r="C324" s="114">
        <v>86735</v>
      </c>
      <c r="D324" s="116" t="s">
        <v>989</v>
      </c>
      <c r="E324" s="116" t="s">
        <v>100</v>
      </c>
      <c r="F324" s="116">
        <v>41</v>
      </c>
      <c r="G324" s="24"/>
      <c r="H324" s="3"/>
      <c r="I324" s="93">
        <f t="shared" si="36"/>
        <v>0</v>
      </c>
      <c r="J324" s="2"/>
      <c r="K324" s="3"/>
      <c r="L324" s="94">
        <f t="shared" si="32"/>
        <v>0</v>
      </c>
      <c r="M324" s="4"/>
      <c r="N324" s="94">
        <f t="shared" si="33"/>
        <v>0</v>
      </c>
      <c r="O324" s="94">
        <f t="shared" si="34"/>
        <v>0</v>
      </c>
      <c r="P324" s="2"/>
      <c r="Q324" s="3"/>
      <c r="R324" s="94">
        <f t="shared" si="35"/>
        <v>0</v>
      </c>
      <c r="S324" s="3"/>
      <c r="T324" s="94">
        <f t="shared" si="37"/>
        <v>0</v>
      </c>
      <c r="U324" s="93">
        <f t="shared" si="38"/>
        <v>0</v>
      </c>
      <c r="V324" s="5" t="str">
        <f>IF(COUNTBLANK(G324:H324)+COUNTBLANK(J324:K324)+COUNTBLANK(M324:M324)+COUNTBLANK(P324:Q324)+COUNTBLANK(S324:S324)=8,"",
IF(G324&lt;Limity!$C$5," Data gotowości zbyt wczesna lub nie uzupełniona.","")&amp;
IF(G324&gt;Limity!$D$5," Data gotowości zbyt późna lub wypełnona nieprawidłowo.","")&amp;
IF(OR(ROUND(K324,2)&lt;=0,ROUND(Q324,2)&lt;=0,ROUND(M324,2)&lt;=0,ROUND(S324,2)&lt;=0,ROUND(H324,2)&lt;=0)," Co najmniej jedna wartość nie jest większa od zera.","")&amp;
IF(K324&gt;Limity!$D$6," Abonament za Usługę TD w Wariancie A ponad limit.","")&amp;
IF(Q324&gt;Limity!$D$7," Abonament za Usługę TD w Wariancie B ponad limit.","")&amp;
IF(Q324-K324&gt;Limity!$D$8," Różnica wartości abonamentów za Usługę TD wariantów A i B ponad limit.","")&amp;
IF(M324&gt;Limity!$D$9," Abonament za zwiększenie przepustowości w Wariancie A ponad limit.","")&amp;
IF(S324&gt;Limity!$D$10," Abonament za zwiększenie przepustowości w Wariancie B ponad limit.","")&amp;
IF(J324=""," Nie wskazano PWR. ",IF(ISERROR(VLOOKUP(J324,'Listy punktów styku'!$B$11:$B$41,1,FALSE))," Nie wskazano PWR z listy.",""))&amp;
IF(P324=""," Nie wskazano FPS. ",IF(ISERROR(VLOOKUP(P324,'Listy punktów styku'!$B$44:$B$61,1,FALSE))," Nie wskazano FPS z listy.","")))</f>
        <v/>
      </c>
    </row>
    <row r="325" spans="1:22" s="8" customFormat="1" x14ac:dyDescent="0.3">
      <c r="A325" s="112">
        <v>311</v>
      </c>
      <c r="B325" s="113">
        <v>3710575</v>
      </c>
      <c r="C325" s="114">
        <v>87532</v>
      </c>
      <c r="D325" s="116" t="s">
        <v>986</v>
      </c>
      <c r="E325" s="116" t="s">
        <v>100</v>
      </c>
      <c r="F325" s="116" t="s">
        <v>987</v>
      </c>
      <c r="G325" s="24"/>
      <c r="H325" s="3"/>
      <c r="I325" s="93">
        <f t="shared" si="36"/>
        <v>0</v>
      </c>
      <c r="J325" s="2"/>
      <c r="K325" s="3"/>
      <c r="L325" s="94">
        <f t="shared" si="32"/>
        <v>0</v>
      </c>
      <c r="M325" s="4"/>
      <c r="N325" s="94">
        <f t="shared" si="33"/>
        <v>0</v>
      </c>
      <c r="O325" s="94">
        <f t="shared" si="34"/>
        <v>0</v>
      </c>
      <c r="P325" s="2"/>
      <c r="Q325" s="3"/>
      <c r="R325" s="94">
        <f t="shared" si="35"/>
        <v>0</v>
      </c>
      <c r="S325" s="3"/>
      <c r="T325" s="94">
        <f t="shared" si="37"/>
        <v>0</v>
      </c>
      <c r="U325" s="93">
        <f t="shared" si="38"/>
        <v>0</v>
      </c>
      <c r="V325" s="5" t="str">
        <f>IF(COUNTBLANK(G325:H325)+COUNTBLANK(J325:K325)+COUNTBLANK(M325:M325)+COUNTBLANK(P325:Q325)+COUNTBLANK(S325:S325)=8,"",
IF(G325&lt;Limity!$C$5," Data gotowości zbyt wczesna lub nie uzupełniona.","")&amp;
IF(G325&gt;Limity!$D$5," Data gotowości zbyt późna lub wypełnona nieprawidłowo.","")&amp;
IF(OR(ROUND(K325,2)&lt;=0,ROUND(Q325,2)&lt;=0,ROUND(M325,2)&lt;=0,ROUND(S325,2)&lt;=0,ROUND(H325,2)&lt;=0)," Co najmniej jedna wartość nie jest większa od zera.","")&amp;
IF(K325&gt;Limity!$D$6," Abonament za Usługę TD w Wariancie A ponad limit.","")&amp;
IF(Q325&gt;Limity!$D$7," Abonament za Usługę TD w Wariancie B ponad limit.","")&amp;
IF(Q325-K325&gt;Limity!$D$8," Różnica wartości abonamentów za Usługę TD wariantów A i B ponad limit.","")&amp;
IF(M325&gt;Limity!$D$9," Abonament za zwiększenie przepustowości w Wariancie A ponad limit.","")&amp;
IF(S325&gt;Limity!$D$10," Abonament za zwiększenie przepustowości w Wariancie B ponad limit.","")&amp;
IF(J325=""," Nie wskazano PWR. ",IF(ISERROR(VLOOKUP(J325,'Listy punktów styku'!$B$11:$B$41,1,FALSE))," Nie wskazano PWR z listy.",""))&amp;
IF(P325=""," Nie wskazano FPS. ",IF(ISERROR(VLOOKUP(P325,'Listy punktów styku'!$B$44:$B$61,1,FALSE))," Nie wskazano FPS z listy.","")))</f>
        <v/>
      </c>
    </row>
    <row r="326" spans="1:22" s="8" customFormat="1" x14ac:dyDescent="0.3">
      <c r="A326" s="112">
        <v>312</v>
      </c>
      <c r="B326" s="113">
        <v>3709903</v>
      </c>
      <c r="C326" s="114">
        <v>87258</v>
      </c>
      <c r="D326" s="116" t="s">
        <v>984</v>
      </c>
      <c r="E326" s="116" t="s">
        <v>2029</v>
      </c>
      <c r="F326" s="116">
        <v>5</v>
      </c>
      <c r="G326" s="24"/>
      <c r="H326" s="3"/>
      <c r="I326" s="93">
        <f t="shared" si="36"/>
        <v>0</v>
      </c>
      <c r="J326" s="2"/>
      <c r="K326" s="3"/>
      <c r="L326" s="94">
        <f t="shared" si="32"/>
        <v>0</v>
      </c>
      <c r="M326" s="4"/>
      <c r="N326" s="94">
        <f t="shared" si="33"/>
        <v>0</v>
      </c>
      <c r="O326" s="94">
        <f t="shared" si="34"/>
        <v>0</v>
      </c>
      <c r="P326" s="2"/>
      <c r="Q326" s="3"/>
      <c r="R326" s="94">
        <f t="shared" si="35"/>
        <v>0</v>
      </c>
      <c r="S326" s="3"/>
      <c r="T326" s="94">
        <f t="shared" si="37"/>
        <v>0</v>
      </c>
      <c r="U326" s="93">
        <f t="shared" si="38"/>
        <v>0</v>
      </c>
      <c r="V326" s="5" t="str">
        <f>IF(COUNTBLANK(G326:H326)+COUNTBLANK(J326:K326)+COUNTBLANK(M326:M326)+COUNTBLANK(P326:Q326)+COUNTBLANK(S326:S326)=8,"",
IF(G326&lt;Limity!$C$5," Data gotowości zbyt wczesna lub nie uzupełniona.","")&amp;
IF(G326&gt;Limity!$D$5," Data gotowości zbyt późna lub wypełnona nieprawidłowo.","")&amp;
IF(OR(ROUND(K326,2)&lt;=0,ROUND(Q326,2)&lt;=0,ROUND(M326,2)&lt;=0,ROUND(S326,2)&lt;=0,ROUND(H326,2)&lt;=0)," Co najmniej jedna wartość nie jest większa od zera.","")&amp;
IF(K326&gt;Limity!$D$6," Abonament za Usługę TD w Wariancie A ponad limit.","")&amp;
IF(Q326&gt;Limity!$D$7," Abonament za Usługę TD w Wariancie B ponad limit.","")&amp;
IF(Q326-K326&gt;Limity!$D$8," Różnica wartości abonamentów za Usługę TD wariantów A i B ponad limit.","")&amp;
IF(M326&gt;Limity!$D$9," Abonament za zwiększenie przepustowości w Wariancie A ponad limit.","")&amp;
IF(S326&gt;Limity!$D$10," Abonament za zwiększenie przepustowości w Wariancie B ponad limit.","")&amp;
IF(J326=""," Nie wskazano PWR. ",IF(ISERROR(VLOOKUP(J326,'Listy punktów styku'!$B$11:$B$41,1,FALSE))," Nie wskazano PWR z listy.",""))&amp;
IF(P326=""," Nie wskazano FPS. ",IF(ISERROR(VLOOKUP(P326,'Listy punktów styku'!$B$44:$B$61,1,FALSE))," Nie wskazano FPS z listy.","")))</f>
        <v/>
      </c>
    </row>
    <row r="327" spans="1:22" s="8" customFormat="1" x14ac:dyDescent="0.3">
      <c r="A327" s="112">
        <v>313</v>
      </c>
      <c r="B327" s="113">
        <v>3712626</v>
      </c>
      <c r="C327" s="114">
        <v>10760</v>
      </c>
      <c r="D327" s="116" t="s">
        <v>991</v>
      </c>
      <c r="E327" s="116" t="s">
        <v>106</v>
      </c>
      <c r="F327" s="116">
        <v>47</v>
      </c>
      <c r="G327" s="24"/>
      <c r="H327" s="3"/>
      <c r="I327" s="93">
        <f t="shared" si="36"/>
        <v>0</v>
      </c>
      <c r="J327" s="2"/>
      <c r="K327" s="3"/>
      <c r="L327" s="94">
        <f t="shared" si="32"/>
        <v>0</v>
      </c>
      <c r="M327" s="4"/>
      <c r="N327" s="94">
        <f t="shared" si="33"/>
        <v>0</v>
      </c>
      <c r="O327" s="94">
        <f t="shared" si="34"/>
        <v>0</v>
      </c>
      <c r="P327" s="2"/>
      <c r="Q327" s="3"/>
      <c r="R327" s="94">
        <f t="shared" si="35"/>
        <v>0</v>
      </c>
      <c r="S327" s="3"/>
      <c r="T327" s="94">
        <f t="shared" si="37"/>
        <v>0</v>
      </c>
      <c r="U327" s="93">
        <f t="shared" si="38"/>
        <v>0</v>
      </c>
      <c r="V327" s="5" t="str">
        <f>IF(COUNTBLANK(G327:H327)+COUNTBLANK(J327:K327)+COUNTBLANK(M327:M327)+COUNTBLANK(P327:Q327)+COUNTBLANK(S327:S327)=8,"",
IF(G327&lt;Limity!$C$5," Data gotowości zbyt wczesna lub nie uzupełniona.","")&amp;
IF(G327&gt;Limity!$D$5," Data gotowości zbyt późna lub wypełnona nieprawidłowo.","")&amp;
IF(OR(ROUND(K327,2)&lt;=0,ROUND(Q327,2)&lt;=0,ROUND(M327,2)&lt;=0,ROUND(S327,2)&lt;=0,ROUND(H327,2)&lt;=0)," Co najmniej jedna wartość nie jest większa od zera.","")&amp;
IF(K327&gt;Limity!$D$6," Abonament za Usługę TD w Wariancie A ponad limit.","")&amp;
IF(Q327&gt;Limity!$D$7," Abonament za Usługę TD w Wariancie B ponad limit.","")&amp;
IF(Q327-K327&gt;Limity!$D$8," Różnica wartości abonamentów za Usługę TD wariantów A i B ponad limit.","")&amp;
IF(M327&gt;Limity!$D$9," Abonament za zwiększenie przepustowości w Wariancie A ponad limit.","")&amp;
IF(S327&gt;Limity!$D$10," Abonament za zwiększenie przepustowości w Wariancie B ponad limit.","")&amp;
IF(J327=""," Nie wskazano PWR. ",IF(ISERROR(VLOOKUP(J327,'Listy punktów styku'!$B$11:$B$41,1,FALSE))," Nie wskazano PWR z listy.",""))&amp;
IF(P327=""," Nie wskazano FPS. ",IF(ISERROR(VLOOKUP(P327,'Listy punktów styku'!$B$44:$B$61,1,FALSE))," Nie wskazano FPS z listy.","")))</f>
        <v/>
      </c>
    </row>
    <row r="328" spans="1:22" s="8" customFormat="1" x14ac:dyDescent="0.3">
      <c r="A328" s="112">
        <v>314</v>
      </c>
      <c r="B328" s="113">
        <v>3800421</v>
      </c>
      <c r="C328" s="114">
        <v>4535</v>
      </c>
      <c r="D328" s="116" t="s">
        <v>999</v>
      </c>
      <c r="E328" s="116" t="s">
        <v>100</v>
      </c>
      <c r="F328" s="116" t="s">
        <v>1000</v>
      </c>
      <c r="G328" s="24"/>
      <c r="H328" s="3"/>
      <c r="I328" s="93">
        <f t="shared" si="36"/>
        <v>0</v>
      </c>
      <c r="J328" s="2"/>
      <c r="K328" s="3"/>
      <c r="L328" s="94">
        <f t="shared" si="32"/>
        <v>0</v>
      </c>
      <c r="M328" s="4"/>
      <c r="N328" s="94">
        <f t="shared" si="33"/>
        <v>0</v>
      </c>
      <c r="O328" s="94">
        <f t="shared" si="34"/>
        <v>0</v>
      </c>
      <c r="P328" s="2"/>
      <c r="Q328" s="3"/>
      <c r="R328" s="94">
        <f t="shared" si="35"/>
        <v>0</v>
      </c>
      <c r="S328" s="3"/>
      <c r="T328" s="94">
        <f t="shared" si="37"/>
        <v>0</v>
      </c>
      <c r="U328" s="93">
        <f t="shared" si="38"/>
        <v>0</v>
      </c>
      <c r="V328" s="5" t="str">
        <f>IF(COUNTBLANK(G328:H328)+COUNTBLANK(J328:K328)+COUNTBLANK(M328:M328)+COUNTBLANK(P328:Q328)+COUNTBLANK(S328:S328)=8,"",
IF(G328&lt;Limity!$C$5," Data gotowości zbyt wczesna lub nie uzupełniona.","")&amp;
IF(G328&gt;Limity!$D$5," Data gotowości zbyt późna lub wypełnona nieprawidłowo.","")&amp;
IF(OR(ROUND(K328,2)&lt;=0,ROUND(Q328,2)&lt;=0,ROUND(M328,2)&lt;=0,ROUND(S328,2)&lt;=0,ROUND(H328,2)&lt;=0)," Co najmniej jedna wartość nie jest większa od zera.","")&amp;
IF(K328&gt;Limity!$D$6," Abonament za Usługę TD w Wariancie A ponad limit.","")&amp;
IF(Q328&gt;Limity!$D$7," Abonament za Usługę TD w Wariancie B ponad limit.","")&amp;
IF(Q328-K328&gt;Limity!$D$8," Różnica wartości abonamentów za Usługę TD wariantów A i B ponad limit.","")&amp;
IF(M328&gt;Limity!$D$9," Abonament za zwiększenie przepustowości w Wariancie A ponad limit.","")&amp;
IF(S328&gt;Limity!$D$10," Abonament za zwiększenie przepustowości w Wariancie B ponad limit.","")&amp;
IF(J328=""," Nie wskazano PWR. ",IF(ISERROR(VLOOKUP(J328,'Listy punktów styku'!$B$11:$B$41,1,FALSE))," Nie wskazano PWR z listy.",""))&amp;
IF(P328=""," Nie wskazano FPS. ",IF(ISERROR(VLOOKUP(P328,'Listy punktów styku'!$B$44:$B$61,1,FALSE))," Nie wskazano FPS z listy.","")))</f>
        <v/>
      </c>
    </row>
    <row r="329" spans="1:22" s="8" customFormat="1" x14ac:dyDescent="0.3">
      <c r="A329" s="112">
        <v>315</v>
      </c>
      <c r="B329" s="113">
        <v>3798771</v>
      </c>
      <c r="C329" s="114">
        <v>4534</v>
      </c>
      <c r="D329" s="116" t="s">
        <v>997</v>
      </c>
      <c r="E329" s="116" t="s">
        <v>100</v>
      </c>
      <c r="F329" s="116" t="s">
        <v>560</v>
      </c>
      <c r="G329" s="24"/>
      <c r="H329" s="3"/>
      <c r="I329" s="93">
        <f t="shared" si="36"/>
        <v>0</v>
      </c>
      <c r="J329" s="2"/>
      <c r="K329" s="3"/>
      <c r="L329" s="94">
        <f t="shared" si="32"/>
        <v>0</v>
      </c>
      <c r="M329" s="4"/>
      <c r="N329" s="94">
        <f t="shared" si="33"/>
        <v>0</v>
      </c>
      <c r="O329" s="94">
        <f t="shared" si="34"/>
        <v>0</v>
      </c>
      <c r="P329" s="2"/>
      <c r="Q329" s="3"/>
      <c r="R329" s="94">
        <f t="shared" si="35"/>
        <v>0</v>
      </c>
      <c r="S329" s="3"/>
      <c r="T329" s="94">
        <f t="shared" si="37"/>
        <v>0</v>
      </c>
      <c r="U329" s="93">
        <f t="shared" si="38"/>
        <v>0</v>
      </c>
      <c r="V329" s="5" t="str">
        <f>IF(COUNTBLANK(G329:H329)+COUNTBLANK(J329:K329)+COUNTBLANK(M329:M329)+COUNTBLANK(P329:Q329)+COUNTBLANK(S329:S329)=8,"",
IF(G329&lt;Limity!$C$5," Data gotowości zbyt wczesna lub nie uzupełniona.","")&amp;
IF(G329&gt;Limity!$D$5," Data gotowości zbyt późna lub wypełnona nieprawidłowo.","")&amp;
IF(OR(ROUND(K329,2)&lt;=0,ROUND(Q329,2)&lt;=0,ROUND(M329,2)&lt;=0,ROUND(S329,2)&lt;=0,ROUND(H329,2)&lt;=0)," Co najmniej jedna wartość nie jest większa od zera.","")&amp;
IF(K329&gt;Limity!$D$6," Abonament za Usługę TD w Wariancie A ponad limit.","")&amp;
IF(Q329&gt;Limity!$D$7," Abonament za Usługę TD w Wariancie B ponad limit.","")&amp;
IF(Q329-K329&gt;Limity!$D$8," Różnica wartości abonamentów za Usługę TD wariantów A i B ponad limit.","")&amp;
IF(M329&gt;Limity!$D$9," Abonament za zwiększenie przepustowości w Wariancie A ponad limit.","")&amp;
IF(S329&gt;Limity!$D$10," Abonament za zwiększenie przepustowości w Wariancie B ponad limit.","")&amp;
IF(J329=""," Nie wskazano PWR. ",IF(ISERROR(VLOOKUP(J329,'Listy punktów styku'!$B$11:$B$41,1,FALSE))," Nie wskazano PWR z listy.",""))&amp;
IF(P329=""," Nie wskazano FPS. ",IF(ISERROR(VLOOKUP(P329,'Listy punktów styku'!$B$44:$B$61,1,FALSE))," Nie wskazano FPS z listy.","")))</f>
        <v/>
      </c>
    </row>
    <row r="330" spans="1:22" s="8" customFormat="1" x14ac:dyDescent="0.3">
      <c r="A330" s="112">
        <v>316</v>
      </c>
      <c r="B330" s="113">
        <v>898906807</v>
      </c>
      <c r="C330" s="114" t="s">
        <v>2022</v>
      </c>
      <c r="D330" s="116" t="s">
        <v>862</v>
      </c>
      <c r="E330" s="116" t="s">
        <v>1026</v>
      </c>
      <c r="F330" s="116">
        <v>17</v>
      </c>
      <c r="G330" s="24"/>
      <c r="H330" s="3"/>
      <c r="I330" s="93">
        <f t="shared" si="36"/>
        <v>0</v>
      </c>
      <c r="J330" s="2"/>
      <c r="K330" s="3"/>
      <c r="L330" s="94">
        <f t="shared" si="32"/>
        <v>0</v>
      </c>
      <c r="M330" s="4"/>
      <c r="N330" s="94">
        <f t="shared" si="33"/>
        <v>0</v>
      </c>
      <c r="O330" s="94">
        <f t="shared" si="34"/>
        <v>0</v>
      </c>
      <c r="P330" s="2"/>
      <c r="Q330" s="3"/>
      <c r="R330" s="94">
        <f t="shared" si="35"/>
        <v>0</v>
      </c>
      <c r="S330" s="3"/>
      <c r="T330" s="94">
        <f t="shared" si="37"/>
        <v>0</v>
      </c>
      <c r="U330" s="93">
        <f t="shared" si="38"/>
        <v>0</v>
      </c>
      <c r="V330" s="5" t="str">
        <f>IF(COUNTBLANK(G330:H330)+COUNTBLANK(J330:K330)+COUNTBLANK(M330:M330)+COUNTBLANK(P330:Q330)+COUNTBLANK(S330:S330)=8,"",
IF(G330&lt;Limity!$C$5," Data gotowości zbyt wczesna lub nie uzupełniona.","")&amp;
IF(G330&gt;Limity!$D$5," Data gotowości zbyt późna lub wypełnona nieprawidłowo.","")&amp;
IF(OR(ROUND(K330,2)&lt;=0,ROUND(Q330,2)&lt;=0,ROUND(M330,2)&lt;=0,ROUND(S330,2)&lt;=0,ROUND(H330,2)&lt;=0)," Co najmniej jedna wartość nie jest większa od zera.","")&amp;
IF(K330&gt;Limity!$D$6," Abonament za Usługę TD w Wariancie A ponad limit.","")&amp;
IF(Q330&gt;Limity!$D$7," Abonament za Usługę TD w Wariancie B ponad limit.","")&amp;
IF(Q330-K330&gt;Limity!$D$8," Różnica wartości abonamentów za Usługę TD wariantów A i B ponad limit.","")&amp;
IF(M330&gt;Limity!$D$9," Abonament za zwiększenie przepustowości w Wariancie A ponad limit.","")&amp;
IF(S330&gt;Limity!$D$10," Abonament za zwiększenie przepustowości w Wariancie B ponad limit.","")&amp;
IF(J330=""," Nie wskazano PWR. ",IF(ISERROR(VLOOKUP(J330,'Listy punktów styku'!$B$11:$B$41,1,FALSE))," Nie wskazano PWR z listy.",""))&amp;
IF(P330=""," Nie wskazano FPS. ",IF(ISERROR(VLOOKUP(P330,'Listy punktów styku'!$B$44:$B$61,1,FALSE))," Nie wskazano FPS z listy.","")))</f>
        <v/>
      </c>
    </row>
    <row r="331" spans="1:22" s="8" customFormat="1" x14ac:dyDescent="0.3">
      <c r="A331" s="112">
        <v>317</v>
      </c>
      <c r="B331" s="113">
        <v>4040005</v>
      </c>
      <c r="C331" s="114">
        <v>5938</v>
      </c>
      <c r="D331" s="116" t="s">
        <v>1668</v>
      </c>
      <c r="E331" s="116" t="s">
        <v>100</v>
      </c>
      <c r="F331" s="116">
        <v>31</v>
      </c>
      <c r="G331" s="24"/>
      <c r="H331" s="3"/>
      <c r="I331" s="93">
        <f t="shared" si="36"/>
        <v>0</v>
      </c>
      <c r="J331" s="2"/>
      <c r="K331" s="3"/>
      <c r="L331" s="94">
        <f t="shared" ref="L331:L392" si="39">ROUND(K331*(1+$C$10),2)</f>
        <v>0</v>
      </c>
      <c r="M331" s="4"/>
      <c r="N331" s="94">
        <f t="shared" ref="N331:N392" si="40">ROUND(M331*(1+$C$10),2)</f>
        <v>0</v>
      </c>
      <c r="O331" s="94">
        <f t="shared" ref="O331:O392" si="41">60*ROUND(K331*(1+$C$10),2)</f>
        <v>0</v>
      </c>
      <c r="P331" s="2"/>
      <c r="Q331" s="3"/>
      <c r="R331" s="94">
        <f t="shared" ref="R331:R392" si="42">ROUND(Q331*(1+$C$10),2)</f>
        <v>0</v>
      </c>
      <c r="S331" s="3"/>
      <c r="T331" s="94">
        <f t="shared" si="37"/>
        <v>0</v>
      </c>
      <c r="U331" s="93">
        <f t="shared" si="38"/>
        <v>0</v>
      </c>
      <c r="V331" s="5" t="str">
        <f>IF(COUNTBLANK(G331:H331)+COUNTBLANK(J331:K331)+COUNTBLANK(M331:M331)+COUNTBLANK(P331:Q331)+COUNTBLANK(S331:S331)=8,"",
IF(G331&lt;Limity!$C$5," Data gotowości zbyt wczesna lub nie uzupełniona.","")&amp;
IF(G331&gt;Limity!$D$5," Data gotowości zbyt późna lub wypełnona nieprawidłowo.","")&amp;
IF(OR(ROUND(K331,2)&lt;=0,ROUND(Q331,2)&lt;=0,ROUND(M331,2)&lt;=0,ROUND(S331,2)&lt;=0,ROUND(H331,2)&lt;=0)," Co najmniej jedna wartość nie jest większa od zera.","")&amp;
IF(K331&gt;Limity!$D$6," Abonament za Usługę TD w Wariancie A ponad limit.","")&amp;
IF(Q331&gt;Limity!$D$7," Abonament za Usługę TD w Wariancie B ponad limit.","")&amp;
IF(Q331-K331&gt;Limity!$D$8," Różnica wartości abonamentów za Usługę TD wariantów A i B ponad limit.","")&amp;
IF(M331&gt;Limity!$D$9," Abonament za zwiększenie przepustowości w Wariancie A ponad limit.","")&amp;
IF(S331&gt;Limity!$D$10," Abonament za zwiększenie przepustowości w Wariancie B ponad limit.","")&amp;
IF(J331=""," Nie wskazano PWR. ",IF(ISERROR(VLOOKUP(J331,'Listy punktów styku'!$B$11:$B$41,1,FALSE))," Nie wskazano PWR z listy.",""))&amp;
IF(P331=""," Nie wskazano FPS. ",IF(ISERROR(VLOOKUP(P331,'Listy punktów styku'!$B$44:$B$61,1,FALSE))," Nie wskazano FPS z listy.","")))</f>
        <v/>
      </c>
    </row>
    <row r="332" spans="1:22" s="8" customFormat="1" x14ac:dyDescent="0.3">
      <c r="A332" s="112">
        <v>318</v>
      </c>
      <c r="B332" s="113">
        <v>4031646</v>
      </c>
      <c r="C332" s="114">
        <v>29660</v>
      </c>
      <c r="D332" s="116" t="s">
        <v>1005</v>
      </c>
      <c r="E332" s="116" t="s">
        <v>1007</v>
      </c>
      <c r="F332" s="116">
        <v>28</v>
      </c>
      <c r="G332" s="24"/>
      <c r="H332" s="3"/>
      <c r="I332" s="93">
        <f t="shared" ref="I332:I393" si="43">ROUND(H332*(1+$C$10),2)</f>
        <v>0</v>
      </c>
      <c r="J332" s="2"/>
      <c r="K332" s="3"/>
      <c r="L332" s="94">
        <f t="shared" si="39"/>
        <v>0</v>
      </c>
      <c r="M332" s="4"/>
      <c r="N332" s="94">
        <f t="shared" si="40"/>
        <v>0</v>
      </c>
      <c r="O332" s="94">
        <f t="shared" si="41"/>
        <v>0</v>
      </c>
      <c r="P332" s="2"/>
      <c r="Q332" s="3"/>
      <c r="R332" s="94">
        <f t="shared" si="42"/>
        <v>0</v>
      </c>
      <c r="S332" s="3"/>
      <c r="T332" s="94">
        <f t="shared" ref="T332:T393" si="44">ROUND(S332*(1+$C$10),2)</f>
        <v>0</v>
      </c>
      <c r="U332" s="93">
        <f t="shared" ref="U332:U393" si="45">60*ROUND(Q332*(1+$C$10),2)</f>
        <v>0</v>
      </c>
      <c r="V332" s="5" t="str">
        <f>IF(COUNTBLANK(G332:H332)+COUNTBLANK(J332:K332)+COUNTBLANK(M332:M332)+COUNTBLANK(P332:Q332)+COUNTBLANK(S332:S332)=8,"",
IF(G332&lt;Limity!$C$5," Data gotowości zbyt wczesna lub nie uzupełniona.","")&amp;
IF(G332&gt;Limity!$D$5," Data gotowości zbyt późna lub wypełnona nieprawidłowo.","")&amp;
IF(OR(ROUND(K332,2)&lt;=0,ROUND(Q332,2)&lt;=0,ROUND(M332,2)&lt;=0,ROUND(S332,2)&lt;=0,ROUND(H332,2)&lt;=0)," Co najmniej jedna wartość nie jest większa od zera.","")&amp;
IF(K332&gt;Limity!$D$6," Abonament za Usługę TD w Wariancie A ponad limit.","")&amp;
IF(Q332&gt;Limity!$D$7," Abonament za Usługę TD w Wariancie B ponad limit.","")&amp;
IF(Q332-K332&gt;Limity!$D$8," Różnica wartości abonamentów za Usługę TD wariantów A i B ponad limit.","")&amp;
IF(M332&gt;Limity!$D$9," Abonament za zwiększenie przepustowości w Wariancie A ponad limit.","")&amp;
IF(S332&gt;Limity!$D$10," Abonament za zwiększenie przepustowości w Wariancie B ponad limit.","")&amp;
IF(J332=""," Nie wskazano PWR. ",IF(ISERROR(VLOOKUP(J332,'Listy punktów styku'!$B$11:$B$41,1,FALSE))," Nie wskazano PWR z listy.",""))&amp;
IF(P332=""," Nie wskazano FPS. ",IF(ISERROR(VLOOKUP(P332,'Listy punktów styku'!$B$44:$B$61,1,FALSE))," Nie wskazano FPS z listy.","")))</f>
        <v/>
      </c>
    </row>
    <row r="333" spans="1:22" s="8" customFormat="1" x14ac:dyDescent="0.3">
      <c r="A333" s="112">
        <v>319</v>
      </c>
      <c r="B333" s="113">
        <v>4031645</v>
      </c>
      <c r="C333" s="114">
        <v>29660</v>
      </c>
      <c r="D333" s="116" t="s">
        <v>1003</v>
      </c>
      <c r="E333" s="116" t="s">
        <v>1007</v>
      </c>
      <c r="F333" s="116" t="s">
        <v>2169</v>
      </c>
      <c r="G333" s="24"/>
      <c r="H333" s="3"/>
      <c r="I333" s="93">
        <f t="shared" si="43"/>
        <v>0</v>
      </c>
      <c r="J333" s="2"/>
      <c r="K333" s="3"/>
      <c r="L333" s="94">
        <f t="shared" si="39"/>
        <v>0</v>
      </c>
      <c r="M333" s="4"/>
      <c r="N333" s="94">
        <f t="shared" si="40"/>
        <v>0</v>
      </c>
      <c r="O333" s="94">
        <f t="shared" si="41"/>
        <v>0</v>
      </c>
      <c r="P333" s="2"/>
      <c r="Q333" s="3"/>
      <c r="R333" s="94">
        <f t="shared" si="42"/>
        <v>0</v>
      </c>
      <c r="S333" s="3"/>
      <c r="T333" s="94">
        <f t="shared" si="44"/>
        <v>0</v>
      </c>
      <c r="U333" s="93">
        <f t="shared" si="45"/>
        <v>0</v>
      </c>
      <c r="V333" s="5" t="str">
        <f>IF(COUNTBLANK(G333:H333)+COUNTBLANK(J333:K333)+COUNTBLANK(M333:M333)+COUNTBLANK(P333:Q333)+COUNTBLANK(S333:S333)=8,"",
IF(G333&lt;Limity!$C$5," Data gotowości zbyt wczesna lub nie uzupełniona.","")&amp;
IF(G333&gt;Limity!$D$5," Data gotowości zbyt późna lub wypełnona nieprawidłowo.","")&amp;
IF(OR(ROUND(K333,2)&lt;=0,ROUND(Q333,2)&lt;=0,ROUND(M333,2)&lt;=0,ROUND(S333,2)&lt;=0,ROUND(H333,2)&lt;=0)," Co najmniej jedna wartość nie jest większa od zera.","")&amp;
IF(K333&gt;Limity!$D$6," Abonament za Usługę TD w Wariancie A ponad limit.","")&amp;
IF(Q333&gt;Limity!$D$7," Abonament za Usługę TD w Wariancie B ponad limit.","")&amp;
IF(Q333-K333&gt;Limity!$D$8," Różnica wartości abonamentów za Usługę TD wariantów A i B ponad limit.","")&amp;
IF(M333&gt;Limity!$D$9," Abonament za zwiększenie przepustowości w Wariancie A ponad limit.","")&amp;
IF(S333&gt;Limity!$D$10," Abonament za zwiększenie przepustowości w Wariancie B ponad limit.","")&amp;
IF(J333=""," Nie wskazano PWR. ",IF(ISERROR(VLOOKUP(J333,'Listy punktów styku'!$B$11:$B$41,1,FALSE))," Nie wskazano PWR z listy.",""))&amp;
IF(P333=""," Nie wskazano FPS. ",IF(ISERROR(VLOOKUP(P333,'Listy punktów styku'!$B$44:$B$61,1,FALSE))," Nie wskazano FPS z listy.","")))</f>
        <v/>
      </c>
    </row>
    <row r="334" spans="1:22" s="8" customFormat="1" x14ac:dyDescent="0.3">
      <c r="A334" s="112">
        <v>320</v>
      </c>
      <c r="B334" s="113">
        <v>4048443</v>
      </c>
      <c r="C334" s="114" t="s">
        <v>1819</v>
      </c>
      <c r="D334" s="116" t="s">
        <v>1010</v>
      </c>
      <c r="E334" s="116" t="s">
        <v>1712</v>
      </c>
      <c r="F334" s="116">
        <v>19</v>
      </c>
      <c r="G334" s="24"/>
      <c r="H334" s="3"/>
      <c r="I334" s="93">
        <f t="shared" si="43"/>
        <v>0</v>
      </c>
      <c r="J334" s="2"/>
      <c r="K334" s="3"/>
      <c r="L334" s="94">
        <f t="shared" si="39"/>
        <v>0</v>
      </c>
      <c r="M334" s="4"/>
      <c r="N334" s="94">
        <f t="shared" si="40"/>
        <v>0</v>
      </c>
      <c r="O334" s="94">
        <f t="shared" si="41"/>
        <v>0</v>
      </c>
      <c r="P334" s="2"/>
      <c r="Q334" s="3"/>
      <c r="R334" s="94">
        <f t="shared" si="42"/>
        <v>0</v>
      </c>
      <c r="S334" s="3"/>
      <c r="T334" s="94">
        <f t="shared" si="44"/>
        <v>0</v>
      </c>
      <c r="U334" s="93">
        <f t="shared" si="45"/>
        <v>0</v>
      </c>
      <c r="V334" s="5" t="str">
        <f>IF(COUNTBLANK(G334:H334)+COUNTBLANK(J334:K334)+COUNTBLANK(M334:M334)+COUNTBLANK(P334:Q334)+COUNTBLANK(S334:S334)=8,"",
IF(G334&lt;Limity!$C$5," Data gotowości zbyt wczesna lub nie uzupełniona.","")&amp;
IF(G334&gt;Limity!$D$5," Data gotowości zbyt późna lub wypełnona nieprawidłowo.","")&amp;
IF(OR(ROUND(K334,2)&lt;=0,ROUND(Q334,2)&lt;=0,ROUND(M334,2)&lt;=0,ROUND(S334,2)&lt;=0,ROUND(H334,2)&lt;=0)," Co najmniej jedna wartość nie jest większa od zera.","")&amp;
IF(K334&gt;Limity!$D$6," Abonament za Usługę TD w Wariancie A ponad limit.","")&amp;
IF(Q334&gt;Limity!$D$7," Abonament za Usługę TD w Wariancie B ponad limit.","")&amp;
IF(Q334-K334&gt;Limity!$D$8," Różnica wartości abonamentów za Usługę TD wariantów A i B ponad limit.","")&amp;
IF(M334&gt;Limity!$D$9," Abonament za zwiększenie przepustowości w Wariancie A ponad limit.","")&amp;
IF(S334&gt;Limity!$D$10," Abonament za zwiększenie przepustowości w Wariancie B ponad limit.","")&amp;
IF(J334=""," Nie wskazano PWR. ",IF(ISERROR(VLOOKUP(J334,'Listy punktów styku'!$B$11:$B$41,1,FALSE))," Nie wskazano PWR z listy.",""))&amp;
IF(P334=""," Nie wskazano FPS. ",IF(ISERROR(VLOOKUP(P334,'Listy punktów styku'!$B$44:$B$61,1,FALSE))," Nie wskazano FPS z listy.","")))</f>
        <v/>
      </c>
    </row>
    <row r="335" spans="1:22" s="8" customFormat="1" x14ac:dyDescent="0.3">
      <c r="A335" s="112">
        <v>321</v>
      </c>
      <c r="B335" s="113">
        <v>7052835</v>
      </c>
      <c r="C335" s="114" t="s">
        <v>2039</v>
      </c>
      <c r="D335" s="116" t="s">
        <v>1010</v>
      </c>
      <c r="E335" s="116" t="s">
        <v>2408</v>
      </c>
      <c r="F335" s="116">
        <v>3</v>
      </c>
      <c r="G335" s="24"/>
      <c r="H335" s="3"/>
      <c r="I335" s="93">
        <f t="shared" si="43"/>
        <v>0</v>
      </c>
      <c r="J335" s="2"/>
      <c r="K335" s="3"/>
      <c r="L335" s="94">
        <f t="shared" si="39"/>
        <v>0</v>
      </c>
      <c r="M335" s="4"/>
      <c r="N335" s="94">
        <f t="shared" si="40"/>
        <v>0</v>
      </c>
      <c r="O335" s="94">
        <f t="shared" si="41"/>
        <v>0</v>
      </c>
      <c r="P335" s="2"/>
      <c r="Q335" s="3"/>
      <c r="R335" s="94">
        <f t="shared" si="42"/>
        <v>0</v>
      </c>
      <c r="S335" s="3"/>
      <c r="T335" s="94">
        <f t="shared" si="44"/>
        <v>0</v>
      </c>
      <c r="U335" s="93">
        <f t="shared" si="45"/>
        <v>0</v>
      </c>
      <c r="V335" s="5" t="str">
        <f>IF(COUNTBLANK(G335:H335)+COUNTBLANK(J335:K335)+COUNTBLANK(M335:M335)+COUNTBLANK(P335:Q335)+COUNTBLANK(S335:S335)=8,"",
IF(G335&lt;Limity!$C$5," Data gotowości zbyt wczesna lub nie uzupełniona.","")&amp;
IF(G335&gt;Limity!$D$5," Data gotowości zbyt późna lub wypełnona nieprawidłowo.","")&amp;
IF(OR(ROUND(K335,2)&lt;=0,ROUND(Q335,2)&lt;=0,ROUND(M335,2)&lt;=0,ROUND(S335,2)&lt;=0,ROUND(H335,2)&lt;=0)," Co najmniej jedna wartość nie jest większa od zera.","")&amp;
IF(K335&gt;Limity!$D$6," Abonament za Usługę TD w Wariancie A ponad limit.","")&amp;
IF(Q335&gt;Limity!$D$7," Abonament za Usługę TD w Wariancie B ponad limit.","")&amp;
IF(Q335-K335&gt;Limity!$D$8," Różnica wartości abonamentów za Usługę TD wariantów A i B ponad limit.","")&amp;
IF(M335&gt;Limity!$D$9," Abonament za zwiększenie przepustowości w Wariancie A ponad limit.","")&amp;
IF(S335&gt;Limity!$D$10," Abonament za zwiększenie przepustowości w Wariancie B ponad limit.","")&amp;
IF(J335=""," Nie wskazano PWR. ",IF(ISERROR(VLOOKUP(J335,'Listy punktów styku'!$B$11:$B$41,1,FALSE))," Nie wskazano PWR z listy.",""))&amp;
IF(P335=""," Nie wskazano FPS. ",IF(ISERROR(VLOOKUP(P335,'Listy punktów styku'!$B$44:$B$61,1,FALSE))," Nie wskazano FPS z listy.","")))</f>
        <v/>
      </c>
    </row>
    <row r="336" spans="1:22" s="8" customFormat="1" x14ac:dyDescent="0.3">
      <c r="A336" s="112">
        <v>322</v>
      </c>
      <c r="B336" s="113">
        <v>9848022</v>
      </c>
      <c r="C336" s="114" t="s">
        <v>2039</v>
      </c>
      <c r="D336" s="116" t="s">
        <v>1010</v>
      </c>
      <c r="E336" s="116" t="s">
        <v>2408</v>
      </c>
      <c r="F336" s="116">
        <v>5</v>
      </c>
      <c r="G336" s="24"/>
      <c r="H336" s="3"/>
      <c r="I336" s="93">
        <f t="shared" si="43"/>
        <v>0</v>
      </c>
      <c r="J336" s="2"/>
      <c r="K336" s="3"/>
      <c r="L336" s="94">
        <f t="shared" si="39"/>
        <v>0</v>
      </c>
      <c r="M336" s="4"/>
      <c r="N336" s="94">
        <f t="shared" si="40"/>
        <v>0</v>
      </c>
      <c r="O336" s="94">
        <f t="shared" si="41"/>
        <v>0</v>
      </c>
      <c r="P336" s="2"/>
      <c r="Q336" s="3"/>
      <c r="R336" s="94">
        <f t="shared" si="42"/>
        <v>0</v>
      </c>
      <c r="S336" s="3"/>
      <c r="T336" s="94">
        <f t="shared" si="44"/>
        <v>0</v>
      </c>
      <c r="U336" s="93">
        <f t="shared" si="45"/>
        <v>0</v>
      </c>
      <c r="V336" s="5" t="str">
        <f>IF(COUNTBLANK(G336:H336)+COUNTBLANK(J336:K336)+COUNTBLANK(M336:M336)+COUNTBLANK(P336:Q336)+COUNTBLANK(S336:S336)=8,"",
IF(G336&lt;Limity!$C$5," Data gotowości zbyt wczesna lub nie uzupełniona.","")&amp;
IF(G336&gt;Limity!$D$5," Data gotowości zbyt późna lub wypełnona nieprawidłowo.","")&amp;
IF(OR(ROUND(K336,2)&lt;=0,ROUND(Q336,2)&lt;=0,ROUND(M336,2)&lt;=0,ROUND(S336,2)&lt;=0,ROUND(H336,2)&lt;=0)," Co najmniej jedna wartość nie jest większa od zera.","")&amp;
IF(K336&gt;Limity!$D$6," Abonament za Usługę TD w Wariancie A ponad limit.","")&amp;
IF(Q336&gt;Limity!$D$7," Abonament za Usługę TD w Wariancie B ponad limit.","")&amp;
IF(Q336-K336&gt;Limity!$D$8," Różnica wartości abonamentów za Usługę TD wariantów A i B ponad limit.","")&amp;
IF(M336&gt;Limity!$D$9," Abonament za zwiększenie przepustowości w Wariancie A ponad limit.","")&amp;
IF(S336&gt;Limity!$D$10," Abonament za zwiększenie przepustowości w Wariancie B ponad limit.","")&amp;
IF(J336=""," Nie wskazano PWR. ",IF(ISERROR(VLOOKUP(J336,'Listy punktów styku'!$B$11:$B$41,1,FALSE))," Nie wskazano PWR z listy.",""))&amp;
IF(P336=""," Nie wskazano FPS. ",IF(ISERROR(VLOOKUP(P336,'Listy punktów styku'!$B$44:$B$61,1,FALSE))," Nie wskazano FPS z listy.","")))</f>
        <v/>
      </c>
    </row>
    <row r="337" spans="1:22" s="8" customFormat="1" x14ac:dyDescent="0.3">
      <c r="A337" s="112">
        <v>323</v>
      </c>
      <c r="B337" s="113">
        <v>4054394</v>
      </c>
      <c r="C337" s="114">
        <v>109316</v>
      </c>
      <c r="D337" s="116" t="s">
        <v>1019</v>
      </c>
      <c r="E337" s="116" t="s">
        <v>1021</v>
      </c>
      <c r="F337" s="116">
        <v>4</v>
      </c>
      <c r="G337" s="24"/>
      <c r="H337" s="3"/>
      <c r="I337" s="93">
        <f t="shared" si="43"/>
        <v>0</v>
      </c>
      <c r="J337" s="2"/>
      <c r="K337" s="3"/>
      <c r="L337" s="94">
        <f t="shared" si="39"/>
        <v>0</v>
      </c>
      <c r="M337" s="4"/>
      <c r="N337" s="94">
        <f t="shared" si="40"/>
        <v>0</v>
      </c>
      <c r="O337" s="94">
        <f t="shared" si="41"/>
        <v>0</v>
      </c>
      <c r="P337" s="2"/>
      <c r="Q337" s="3"/>
      <c r="R337" s="94">
        <f t="shared" si="42"/>
        <v>0</v>
      </c>
      <c r="S337" s="3"/>
      <c r="T337" s="94">
        <f t="shared" si="44"/>
        <v>0</v>
      </c>
      <c r="U337" s="93">
        <f t="shared" si="45"/>
        <v>0</v>
      </c>
      <c r="V337" s="5" t="str">
        <f>IF(COUNTBLANK(G337:H337)+COUNTBLANK(J337:K337)+COUNTBLANK(M337:M337)+COUNTBLANK(P337:Q337)+COUNTBLANK(S337:S337)=8,"",
IF(G337&lt;Limity!$C$5," Data gotowości zbyt wczesna lub nie uzupełniona.","")&amp;
IF(G337&gt;Limity!$D$5," Data gotowości zbyt późna lub wypełnona nieprawidłowo.","")&amp;
IF(OR(ROUND(K337,2)&lt;=0,ROUND(Q337,2)&lt;=0,ROUND(M337,2)&lt;=0,ROUND(S337,2)&lt;=0,ROUND(H337,2)&lt;=0)," Co najmniej jedna wartość nie jest większa od zera.","")&amp;
IF(K337&gt;Limity!$D$6," Abonament za Usługę TD w Wariancie A ponad limit.","")&amp;
IF(Q337&gt;Limity!$D$7," Abonament za Usługę TD w Wariancie B ponad limit.","")&amp;
IF(Q337-K337&gt;Limity!$D$8," Różnica wartości abonamentów za Usługę TD wariantów A i B ponad limit.","")&amp;
IF(M337&gt;Limity!$D$9," Abonament za zwiększenie przepustowości w Wariancie A ponad limit.","")&amp;
IF(S337&gt;Limity!$D$10," Abonament za zwiększenie przepustowości w Wariancie B ponad limit.","")&amp;
IF(J337=""," Nie wskazano PWR. ",IF(ISERROR(VLOOKUP(J337,'Listy punktów styku'!$B$11:$B$41,1,FALSE))," Nie wskazano PWR z listy.",""))&amp;
IF(P337=""," Nie wskazano FPS. ",IF(ISERROR(VLOOKUP(P337,'Listy punktów styku'!$B$44:$B$61,1,FALSE))," Nie wskazano FPS z listy.","")))</f>
        <v/>
      </c>
    </row>
    <row r="338" spans="1:22" s="8" customFormat="1" x14ac:dyDescent="0.3">
      <c r="A338" s="112">
        <v>324</v>
      </c>
      <c r="B338" s="113">
        <v>4054135</v>
      </c>
      <c r="C338" s="114">
        <v>28524</v>
      </c>
      <c r="D338" s="116" t="s">
        <v>1017</v>
      </c>
      <c r="E338" s="116" t="s">
        <v>109</v>
      </c>
      <c r="F338" s="116">
        <v>6</v>
      </c>
      <c r="G338" s="24"/>
      <c r="H338" s="3"/>
      <c r="I338" s="93">
        <f t="shared" si="43"/>
        <v>0</v>
      </c>
      <c r="J338" s="2"/>
      <c r="K338" s="3"/>
      <c r="L338" s="94">
        <f t="shared" si="39"/>
        <v>0</v>
      </c>
      <c r="M338" s="4"/>
      <c r="N338" s="94">
        <f t="shared" si="40"/>
        <v>0</v>
      </c>
      <c r="O338" s="94">
        <f t="shared" si="41"/>
        <v>0</v>
      </c>
      <c r="P338" s="2"/>
      <c r="Q338" s="3"/>
      <c r="R338" s="94">
        <f t="shared" si="42"/>
        <v>0</v>
      </c>
      <c r="S338" s="3"/>
      <c r="T338" s="94">
        <f t="shared" si="44"/>
        <v>0</v>
      </c>
      <c r="U338" s="93">
        <f t="shared" si="45"/>
        <v>0</v>
      </c>
      <c r="V338" s="5" t="str">
        <f>IF(COUNTBLANK(G338:H338)+COUNTBLANK(J338:K338)+COUNTBLANK(M338:M338)+COUNTBLANK(P338:Q338)+COUNTBLANK(S338:S338)=8,"",
IF(G338&lt;Limity!$C$5," Data gotowości zbyt wczesna lub nie uzupełniona.","")&amp;
IF(G338&gt;Limity!$D$5," Data gotowości zbyt późna lub wypełnona nieprawidłowo.","")&amp;
IF(OR(ROUND(K338,2)&lt;=0,ROUND(Q338,2)&lt;=0,ROUND(M338,2)&lt;=0,ROUND(S338,2)&lt;=0,ROUND(H338,2)&lt;=0)," Co najmniej jedna wartość nie jest większa od zera.","")&amp;
IF(K338&gt;Limity!$D$6," Abonament za Usługę TD w Wariancie A ponad limit.","")&amp;
IF(Q338&gt;Limity!$D$7," Abonament za Usługę TD w Wariancie B ponad limit.","")&amp;
IF(Q338-K338&gt;Limity!$D$8," Różnica wartości abonamentów za Usługę TD wariantów A i B ponad limit.","")&amp;
IF(M338&gt;Limity!$D$9," Abonament za zwiększenie przepustowości w Wariancie A ponad limit.","")&amp;
IF(S338&gt;Limity!$D$10," Abonament za zwiększenie przepustowości w Wariancie B ponad limit.","")&amp;
IF(J338=""," Nie wskazano PWR. ",IF(ISERROR(VLOOKUP(J338,'Listy punktów styku'!$B$11:$B$41,1,FALSE))," Nie wskazano PWR z listy.",""))&amp;
IF(P338=""," Nie wskazano FPS. ",IF(ISERROR(VLOOKUP(P338,'Listy punktów styku'!$B$44:$B$61,1,FALSE))," Nie wskazano FPS z listy.","")))</f>
        <v/>
      </c>
    </row>
    <row r="339" spans="1:22" s="8" customFormat="1" x14ac:dyDescent="0.3">
      <c r="A339" s="112">
        <v>325</v>
      </c>
      <c r="B339" s="113">
        <v>7503192</v>
      </c>
      <c r="C339" s="114">
        <v>35171</v>
      </c>
      <c r="D339" s="116" t="s">
        <v>1788</v>
      </c>
      <c r="E339" s="116" t="s">
        <v>109</v>
      </c>
      <c r="F339" s="116">
        <v>16</v>
      </c>
      <c r="G339" s="24"/>
      <c r="H339" s="3"/>
      <c r="I339" s="93">
        <f t="shared" si="43"/>
        <v>0</v>
      </c>
      <c r="J339" s="2"/>
      <c r="K339" s="3"/>
      <c r="L339" s="94">
        <f t="shared" si="39"/>
        <v>0</v>
      </c>
      <c r="M339" s="4"/>
      <c r="N339" s="94">
        <f t="shared" si="40"/>
        <v>0</v>
      </c>
      <c r="O339" s="94">
        <f t="shared" si="41"/>
        <v>0</v>
      </c>
      <c r="P339" s="2"/>
      <c r="Q339" s="3"/>
      <c r="R339" s="94">
        <f t="shared" si="42"/>
        <v>0</v>
      </c>
      <c r="S339" s="3"/>
      <c r="T339" s="94">
        <f t="shared" si="44"/>
        <v>0</v>
      </c>
      <c r="U339" s="93">
        <f t="shared" si="45"/>
        <v>0</v>
      </c>
      <c r="V339" s="5" t="str">
        <f>IF(COUNTBLANK(G339:H339)+COUNTBLANK(J339:K339)+COUNTBLANK(M339:M339)+COUNTBLANK(P339:Q339)+COUNTBLANK(S339:S339)=8,"",
IF(G339&lt;Limity!$C$5," Data gotowości zbyt wczesna lub nie uzupełniona.","")&amp;
IF(G339&gt;Limity!$D$5," Data gotowości zbyt późna lub wypełnona nieprawidłowo.","")&amp;
IF(OR(ROUND(K339,2)&lt;=0,ROUND(Q339,2)&lt;=0,ROUND(M339,2)&lt;=0,ROUND(S339,2)&lt;=0,ROUND(H339,2)&lt;=0)," Co najmniej jedna wartość nie jest większa od zera.","")&amp;
IF(K339&gt;Limity!$D$6," Abonament za Usługę TD w Wariancie A ponad limit.","")&amp;
IF(Q339&gt;Limity!$D$7," Abonament za Usługę TD w Wariancie B ponad limit.","")&amp;
IF(Q339-K339&gt;Limity!$D$8," Różnica wartości abonamentów za Usługę TD wariantów A i B ponad limit.","")&amp;
IF(M339&gt;Limity!$D$9," Abonament za zwiększenie przepustowości w Wariancie A ponad limit.","")&amp;
IF(S339&gt;Limity!$D$10," Abonament za zwiększenie przepustowości w Wariancie B ponad limit.","")&amp;
IF(J339=""," Nie wskazano PWR. ",IF(ISERROR(VLOOKUP(J339,'Listy punktów styku'!$B$11:$B$41,1,FALSE))," Nie wskazano PWR z listy.",""))&amp;
IF(P339=""," Nie wskazano FPS. ",IF(ISERROR(VLOOKUP(P339,'Listy punktów styku'!$B$44:$B$61,1,FALSE))," Nie wskazano FPS z listy.","")))</f>
        <v/>
      </c>
    </row>
    <row r="340" spans="1:22" s="8" customFormat="1" x14ac:dyDescent="0.3">
      <c r="A340" s="112">
        <v>326</v>
      </c>
      <c r="B340" s="113">
        <v>4078694</v>
      </c>
      <c r="C340" s="114">
        <v>17648</v>
      </c>
      <c r="D340" s="116" t="s">
        <v>2091</v>
      </c>
      <c r="E340" s="116" t="s">
        <v>2409</v>
      </c>
      <c r="F340" s="116" t="s">
        <v>2170</v>
      </c>
      <c r="G340" s="24"/>
      <c r="H340" s="3"/>
      <c r="I340" s="93">
        <f t="shared" si="43"/>
        <v>0</v>
      </c>
      <c r="J340" s="2"/>
      <c r="K340" s="3"/>
      <c r="L340" s="94">
        <f t="shared" si="39"/>
        <v>0</v>
      </c>
      <c r="M340" s="4"/>
      <c r="N340" s="94">
        <f t="shared" si="40"/>
        <v>0</v>
      </c>
      <c r="O340" s="94">
        <f t="shared" si="41"/>
        <v>0</v>
      </c>
      <c r="P340" s="2"/>
      <c r="Q340" s="3"/>
      <c r="R340" s="94">
        <f t="shared" si="42"/>
        <v>0</v>
      </c>
      <c r="S340" s="3"/>
      <c r="T340" s="94">
        <f t="shared" si="44"/>
        <v>0</v>
      </c>
      <c r="U340" s="93">
        <f t="shared" si="45"/>
        <v>0</v>
      </c>
      <c r="V340" s="5" t="str">
        <f>IF(COUNTBLANK(G340:H340)+COUNTBLANK(J340:K340)+COUNTBLANK(M340:M340)+COUNTBLANK(P340:Q340)+COUNTBLANK(S340:S340)=8,"",
IF(G340&lt;Limity!$C$5," Data gotowości zbyt wczesna lub nie uzupełniona.","")&amp;
IF(G340&gt;Limity!$D$5," Data gotowości zbyt późna lub wypełnona nieprawidłowo.","")&amp;
IF(OR(ROUND(K340,2)&lt;=0,ROUND(Q340,2)&lt;=0,ROUND(M340,2)&lt;=0,ROUND(S340,2)&lt;=0,ROUND(H340,2)&lt;=0)," Co najmniej jedna wartość nie jest większa od zera.","")&amp;
IF(K340&gt;Limity!$D$6," Abonament za Usługę TD w Wariancie A ponad limit.","")&amp;
IF(Q340&gt;Limity!$D$7," Abonament za Usługę TD w Wariancie B ponad limit.","")&amp;
IF(Q340-K340&gt;Limity!$D$8," Różnica wartości abonamentów za Usługę TD wariantów A i B ponad limit.","")&amp;
IF(M340&gt;Limity!$D$9," Abonament za zwiększenie przepustowości w Wariancie A ponad limit.","")&amp;
IF(S340&gt;Limity!$D$10," Abonament za zwiększenie przepustowości w Wariancie B ponad limit.","")&amp;
IF(J340=""," Nie wskazano PWR. ",IF(ISERROR(VLOOKUP(J340,'Listy punktów styku'!$B$11:$B$41,1,FALSE))," Nie wskazano PWR z listy.",""))&amp;
IF(P340=""," Nie wskazano FPS. ",IF(ISERROR(VLOOKUP(P340,'Listy punktów styku'!$B$44:$B$61,1,FALSE))," Nie wskazano FPS z listy.","")))</f>
        <v/>
      </c>
    </row>
    <row r="341" spans="1:22" s="8" customFormat="1" x14ac:dyDescent="0.3">
      <c r="A341" s="112">
        <v>327</v>
      </c>
      <c r="B341" s="113">
        <v>20844714</v>
      </c>
      <c r="C341" s="114">
        <v>110078</v>
      </c>
      <c r="D341" s="116" t="s">
        <v>1758</v>
      </c>
      <c r="E341" s="116" t="s">
        <v>356</v>
      </c>
      <c r="F341" s="116">
        <v>64</v>
      </c>
      <c r="G341" s="24"/>
      <c r="H341" s="3"/>
      <c r="I341" s="93">
        <f t="shared" si="43"/>
        <v>0</v>
      </c>
      <c r="J341" s="2"/>
      <c r="K341" s="3"/>
      <c r="L341" s="94">
        <f t="shared" si="39"/>
        <v>0</v>
      </c>
      <c r="M341" s="4"/>
      <c r="N341" s="94">
        <f t="shared" si="40"/>
        <v>0</v>
      </c>
      <c r="O341" s="94">
        <f t="shared" si="41"/>
        <v>0</v>
      </c>
      <c r="P341" s="2"/>
      <c r="Q341" s="3"/>
      <c r="R341" s="94">
        <f t="shared" si="42"/>
        <v>0</v>
      </c>
      <c r="S341" s="3"/>
      <c r="T341" s="94">
        <f t="shared" si="44"/>
        <v>0</v>
      </c>
      <c r="U341" s="93">
        <f t="shared" si="45"/>
        <v>0</v>
      </c>
      <c r="V341" s="5" t="str">
        <f>IF(COUNTBLANK(G341:H341)+COUNTBLANK(J341:K341)+COUNTBLANK(M341:M341)+COUNTBLANK(P341:Q341)+COUNTBLANK(S341:S341)=8,"",
IF(G341&lt;Limity!$C$5," Data gotowości zbyt wczesna lub nie uzupełniona.","")&amp;
IF(G341&gt;Limity!$D$5," Data gotowości zbyt późna lub wypełnona nieprawidłowo.","")&amp;
IF(OR(ROUND(K341,2)&lt;=0,ROUND(Q341,2)&lt;=0,ROUND(M341,2)&lt;=0,ROUND(S341,2)&lt;=0,ROUND(H341,2)&lt;=0)," Co najmniej jedna wartość nie jest większa od zera.","")&amp;
IF(K341&gt;Limity!$D$6," Abonament za Usługę TD w Wariancie A ponad limit.","")&amp;
IF(Q341&gt;Limity!$D$7," Abonament za Usługę TD w Wariancie B ponad limit.","")&amp;
IF(Q341-K341&gt;Limity!$D$8," Różnica wartości abonamentów za Usługę TD wariantów A i B ponad limit.","")&amp;
IF(M341&gt;Limity!$D$9," Abonament za zwiększenie przepustowości w Wariancie A ponad limit.","")&amp;
IF(S341&gt;Limity!$D$10," Abonament za zwiększenie przepustowości w Wariancie B ponad limit.","")&amp;
IF(J341=""," Nie wskazano PWR. ",IF(ISERROR(VLOOKUP(J341,'Listy punktów styku'!$B$11:$B$41,1,FALSE))," Nie wskazano PWR z listy.",""))&amp;
IF(P341=""," Nie wskazano FPS. ",IF(ISERROR(VLOOKUP(P341,'Listy punktów styku'!$B$44:$B$61,1,FALSE))," Nie wskazano FPS z listy.","")))</f>
        <v/>
      </c>
    </row>
    <row r="342" spans="1:22" s="8" customFormat="1" x14ac:dyDescent="0.3">
      <c r="A342" s="112">
        <v>328</v>
      </c>
      <c r="B342" s="113">
        <v>330862188</v>
      </c>
      <c r="C342" s="114">
        <v>268218</v>
      </c>
      <c r="D342" s="116" t="s">
        <v>1031</v>
      </c>
      <c r="E342" s="116" t="s">
        <v>1033</v>
      </c>
      <c r="F342" s="116">
        <v>1</v>
      </c>
      <c r="G342" s="24"/>
      <c r="H342" s="3"/>
      <c r="I342" s="93">
        <f t="shared" si="43"/>
        <v>0</v>
      </c>
      <c r="J342" s="2"/>
      <c r="K342" s="3"/>
      <c r="L342" s="94">
        <f t="shared" si="39"/>
        <v>0</v>
      </c>
      <c r="M342" s="4"/>
      <c r="N342" s="94">
        <f t="shared" si="40"/>
        <v>0</v>
      </c>
      <c r="O342" s="94">
        <f t="shared" si="41"/>
        <v>0</v>
      </c>
      <c r="P342" s="2"/>
      <c r="Q342" s="3"/>
      <c r="R342" s="94">
        <f t="shared" si="42"/>
        <v>0</v>
      </c>
      <c r="S342" s="3"/>
      <c r="T342" s="94">
        <f t="shared" si="44"/>
        <v>0</v>
      </c>
      <c r="U342" s="93">
        <f t="shared" si="45"/>
        <v>0</v>
      </c>
      <c r="V342" s="5" t="str">
        <f>IF(COUNTBLANK(G342:H342)+COUNTBLANK(J342:K342)+COUNTBLANK(M342:M342)+COUNTBLANK(P342:Q342)+COUNTBLANK(S342:S342)=8,"",
IF(G342&lt;Limity!$C$5," Data gotowości zbyt wczesna lub nie uzupełniona.","")&amp;
IF(G342&gt;Limity!$D$5," Data gotowości zbyt późna lub wypełnona nieprawidłowo.","")&amp;
IF(OR(ROUND(K342,2)&lt;=0,ROUND(Q342,2)&lt;=0,ROUND(M342,2)&lt;=0,ROUND(S342,2)&lt;=0,ROUND(H342,2)&lt;=0)," Co najmniej jedna wartość nie jest większa od zera.","")&amp;
IF(K342&gt;Limity!$D$6," Abonament za Usługę TD w Wariancie A ponad limit.","")&amp;
IF(Q342&gt;Limity!$D$7," Abonament za Usługę TD w Wariancie B ponad limit.","")&amp;
IF(Q342-K342&gt;Limity!$D$8," Różnica wartości abonamentów za Usługę TD wariantów A i B ponad limit.","")&amp;
IF(M342&gt;Limity!$D$9," Abonament za zwiększenie przepustowości w Wariancie A ponad limit.","")&amp;
IF(S342&gt;Limity!$D$10," Abonament za zwiększenie przepustowości w Wariancie B ponad limit.","")&amp;
IF(J342=""," Nie wskazano PWR. ",IF(ISERROR(VLOOKUP(J342,'Listy punktów styku'!$B$11:$B$41,1,FALSE))," Nie wskazano PWR z listy.",""))&amp;
IF(P342=""," Nie wskazano FPS. ",IF(ISERROR(VLOOKUP(P342,'Listy punktów styku'!$B$44:$B$61,1,FALSE))," Nie wskazano FPS z listy.","")))</f>
        <v/>
      </c>
    </row>
    <row r="343" spans="1:22" s="8" customFormat="1" x14ac:dyDescent="0.3">
      <c r="A343" s="112">
        <v>329</v>
      </c>
      <c r="B343" s="113">
        <v>46579695</v>
      </c>
      <c r="C343" s="114">
        <v>17373</v>
      </c>
      <c r="D343" s="116" t="s">
        <v>1766</v>
      </c>
      <c r="E343" s="116"/>
      <c r="F343" s="116" t="s">
        <v>169</v>
      </c>
      <c r="G343" s="24"/>
      <c r="H343" s="3"/>
      <c r="I343" s="93">
        <f t="shared" si="43"/>
        <v>0</v>
      </c>
      <c r="J343" s="2"/>
      <c r="K343" s="3"/>
      <c r="L343" s="94">
        <f t="shared" si="39"/>
        <v>0</v>
      </c>
      <c r="M343" s="4"/>
      <c r="N343" s="94">
        <f t="shared" si="40"/>
        <v>0</v>
      </c>
      <c r="O343" s="94">
        <f t="shared" si="41"/>
        <v>0</v>
      </c>
      <c r="P343" s="2"/>
      <c r="Q343" s="3"/>
      <c r="R343" s="94">
        <f t="shared" si="42"/>
        <v>0</v>
      </c>
      <c r="S343" s="3"/>
      <c r="T343" s="94">
        <f t="shared" si="44"/>
        <v>0</v>
      </c>
      <c r="U343" s="93">
        <f t="shared" si="45"/>
        <v>0</v>
      </c>
      <c r="V343" s="5" t="str">
        <f>IF(COUNTBLANK(G343:H343)+COUNTBLANK(J343:K343)+COUNTBLANK(M343:M343)+COUNTBLANK(P343:Q343)+COUNTBLANK(S343:S343)=8,"",
IF(G343&lt;Limity!$C$5," Data gotowości zbyt wczesna lub nie uzupełniona.","")&amp;
IF(G343&gt;Limity!$D$5," Data gotowości zbyt późna lub wypełnona nieprawidłowo.","")&amp;
IF(OR(ROUND(K343,2)&lt;=0,ROUND(Q343,2)&lt;=0,ROUND(M343,2)&lt;=0,ROUND(S343,2)&lt;=0,ROUND(H343,2)&lt;=0)," Co najmniej jedna wartość nie jest większa od zera.","")&amp;
IF(K343&gt;Limity!$D$6," Abonament za Usługę TD w Wariancie A ponad limit.","")&amp;
IF(Q343&gt;Limity!$D$7," Abonament za Usługę TD w Wariancie B ponad limit.","")&amp;
IF(Q343-K343&gt;Limity!$D$8," Różnica wartości abonamentów za Usługę TD wariantów A i B ponad limit.","")&amp;
IF(M343&gt;Limity!$D$9," Abonament za zwiększenie przepustowości w Wariancie A ponad limit.","")&amp;
IF(S343&gt;Limity!$D$10," Abonament za zwiększenie przepustowości w Wariancie B ponad limit.","")&amp;
IF(J343=""," Nie wskazano PWR. ",IF(ISERROR(VLOOKUP(J343,'Listy punktów styku'!$B$11:$B$41,1,FALSE))," Nie wskazano PWR z listy.",""))&amp;
IF(P343=""," Nie wskazano FPS. ",IF(ISERROR(VLOOKUP(P343,'Listy punktów styku'!$B$44:$B$61,1,FALSE))," Nie wskazano FPS z listy.","")))</f>
        <v/>
      </c>
    </row>
    <row r="344" spans="1:22" s="8" customFormat="1" x14ac:dyDescent="0.3">
      <c r="A344" s="112">
        <v>330</v>
      </c>
      <c r="B344" s="113">
        <v>4139946</v>
      </c>
      <c r="C344" s="114">
        <v>20312</v>
      </c>
      <c r="D344" s="116" t="s">
        <v>1037</v>
      </c>
      <c r="E344" s="116" t="s">
        <v>124</v>
      </c>
      <c r="F344" s="116">
        <v>45</v>
      </c>
      <c r="G344" s="24"/>
      <c r="H344" s="3"/>
      <c r="I344" s="93">
        <f t="shared" si="43"/>
        <v>0</v>
      </c>
      <c r="J344" s="2"/>
      <c r="K344" s="3"/>
      <c r="L344" s="94">
        <f t="shared" si="39"/>
        <v>0</v>
      </c>
      <c r="M344" s="4"/>
      <c r="N344" s="94">
        <f t="shared" si="40"/>
        <v>0</v>
      </c>
      <c r="O344" s="94">
        <f t="shared" si="41"/>
        <v>0</v>
      </c>
      <c r="P344" s="2"/>
      <c r="Q344" s="3"/>
      <c r="R344" s="94">
        <f t="shared" si="42"/>
        <v>0</v>
      </c>
      <c r="S344" s="3"/>
      <c r="T344" s="94">
        <f t="shared" si="44"/>
        <v>0</v>
      </c>
      <c r="U344" s="93">
        <f t="shared" si="45"/>
        <v>0</v>
      </c>
      <c r="V344" s="5" t="str">
        <f>IF(COUNTBLANK(G344:H344)+COUNTBLANK(J344:K344)+COUNTBLANK(M344:M344)+COUNTBLANK(P344:Q344)+COUNTBLANK(S344:S344)=8,"",
IF(G344&lt;Limity!$C$5," Data gotowości zbyt wczesna lub nie uzupełniona.","")&amp;
IF(G344&gt;Limity!$D$5," Data gotowości zbyt późna lub wypełnona nieprawidłowo.","")&amp;
IF(OR(ROUND(K344,2)&lt;=0,ROUND(Q344,2)&lt;=0,ROUND(M344,2)&lt;=0,ROUND(S344,2)&lt;=0,ROUND(H344,2)&lt;=0)," Co najmniej jedna wartość nie jest większa od zera.","")&amp;
IF(K344&gt;Limity!$D$6," Abonament za Usługę TD w Wariancie A ponad limit.","")&amp;
IF(Q344&gt;Limity!$D$7," Abonament za Usługę TD w Wariancie B ponad limit.","")&amp;
IF(Q344-K344&gt;Limity!$D$8," Różnica wartości abonamentów za Usługę TD wariantów A i B ponad limit.","")&amp;
IF(M344&gt;Limity!$D$9," Abonament za zwiększenie przepustowości w Wariancie A ponad limit.","")&amp;
IF(S344&gt;Limity!$D$10," Abonament za zwiększenie przepustowości w Wariancie B ponad limit.","")&amp;
IF(J344=""," Nie wskazano PWR. ",IF(ISERROR(VLOOKUP(J344,'Listy punktów styku'!$B$11:$B$41,1,FALSE))," Nie wskazano PWR z listy.",""))&amp;
IF(P344=""," Nie wskazano FPS. ",IF(ISERROR(VLOOKUP(P344,'Listy punktów styku'!$B$44:$B$61,1,FALSE))," Nie wskazano FPS z listy.","")))</f>
        <v/>
      </c>
    </row>
    <row r="345" spans="1:22" s="8" customFormat="1" x14ac:dyDescent="0.3">
      <c r="A345" s="112">
        <v>331</v>
      </c>
      <c r="B345" s="113">
        <v>4141034</v>
      </c>
      <c r="C345" s="114">
        <v>20315</v>
      </c>
      <c r="D345" s="116" t="s">
        <v>1039</v>
      </c>
      <c r="E345" s="116" t="s">
        <v>100</v>
      </c>
      <c r="F345" s="116">
        <v>94</v>
      </c>
      <c r="G345" s="24"/>
      <c r="H345" s="3"/>
      <c r="I345" s="93">
        <f t="shared" si="43"/>
        <v>0</v>
      </c>
      <c r="J345" s="2"/>
      <c r="K345" s="3"/>
      <c r="L345" s="94">
        <f t="shared" si="39"/>
        <v>0</v>
      </c>
      <c r="M345" s="4"/>
      <c r="N345" s="94">
        <f t="shared" si="40"/>
        <v>0</v>
      </c>
      <c r="O345" s="94">
        <f t="shared" si="41"/>
        <v>0</v>
      </c>
      <c r="P345" s="2"/>
      <c r="Q345" s="3"/>
      <c r="R345" s="94">
        <f t="shared" si="42"/>
        <v>0</v>
      </c>
      <c r="S345" s="3"/>
      <c r="T345" s="94">
        <f t="shared" si="44"/>
        <v>0</v>
      </c>
      <c r="U345" s="93">
        <f t="shared" si="45"/>
        <v>0</v>
      </c>
      <c r="V345" s="5" t="str">
        <f>IF(COUNTBLANK(G345:H345)+COUNTBLANK(J345:K345)+COUNTBLANK(M345:M345)+COUNTBLANK(P345:Q345)+COUNTBLANK(S345:S345)=8,"",
IF(G345&lt;Limity!$C$5," Data gotowości zbyt wczesna lub nie uzupełniona.","")&amp;
IF(G345&gt;Limity!$D$5," Data gotowości zbyt późna lub wypełnona nieprawidłowo.","")&amp;
IF(OR(ROUND(K345,2)&lt;=0,ROUND(Q345,2)&lt;=0,ROUND(M345,2)&lt;=0,ROUND(S345,2)&lt;=0,ROUND(H345,2)&lt;=0)," Co najmniej jedna wartość nie jest większa od zera.","")&amp;
IF(K345&gt;Limity!$D$6," Abonament za Usługę TD w Wariancie A ponad limit.","")&amp;
IF(Q345&gt;Limity!$D$7," Abonament za Usługę TD w Wariancie B ponad limit.","")&amp;
IF(Q345-K345&gt;Limity!$D$8," Różnica wartości abonamentów za Usługę TD wariantów A i B ponad limit.","")&amp;
IF(M345&gt;Limity!$D$9," Abonament za zwiększenie przepustowości w Wariancie A ponad limit.","")&amp;
IF(S345&gt;Limity!$D$10," Abonament za zwiększenie przepustowości w Wariancie B ponad limit.","")&amp;
IF(J345=""," Nie wskazano PWR. ",IF(ISERROR(VLOOKUP(J345,'Listy punktów styku'!$B$11:$B$41,1,FALSE))," Nie wskazano PWR z listy.",""))&amp;
IF(P345=""," Nie wskazano FPS. ",IF(ISERROR(VLOOKUP(P345,'Listy punktów styku'!$B$44:$B$61,1,FALSE))," Nie wskazano FPS z listy.","")))</f>
        <v/>
      </c>
    </row>
    <row r="346" spans="1:22" s="8" customFormat="1" x14ac:dyDescent="0.3">
      <c r="A346" s="112">
        <v>332</v>
      </c>
      <c r="B346" s="113">
        <v>4147084</v>
      </c>
      <c r="C346" s="114">
        <v>67856</v>
      </c>
      <c r="D346" s="116" t="s">
        <v>1047</v>
      </c>
      <c r="E346" s="116" t="s">
        <v>1049</v>
      </c>
      <c r="F346" s="116">
        <v>27</v>
      </c>
      <c r="G346" s="24"/>
      <c r="H346" s="3"/>
      <c r="I346" s="93">
        <f t="shared" si="43"/>
        <v>0</v>
      </c>
      <c r="J346" s="2"/>
      <c r="K346" s="3"/>
      <c r="L346" s="94">
        <f t="shared" si="39"/>
        <v>0</v>
      </c>
      <c r="M346" s="4"/>
      <c r="N346" s="94">
        <f t="shared" si="40"/>
        <v>0</v>
      </c>
      <c r="O346" s="94">
        <f t="shared" si="41"/>
        <v>0</v>
      </c>
      <c r="P346" s="2"/>
      <c r="Q346" s="3"/>
      <c r="R346" s="94">
        <f t="shared" si="42"/>
        <v>0</v>
      </c>
      <c r="S346" s="3"/>
      <c r="T346" s="94">
        <f t="shared" si="44"/>
        <v>0</v>
      </c>
      <c r="U346" s="93">
        <f t="shared" si="45"/>
        <v>0</v>
      </c>
      <c r="V346" s="5" t="str">
        <f>IF(COUNTBLANK(G346:H346)+COUNTBLANK(J346:K346)+COUNTBLANK(M346:M346)+COUNTBLANK(P346:Q346)+COUNTBLANK(S346:S346)=8,"",
IF(G346&lt;Limity!$C$5," Data gotowości zbyt wczesna lub nie uzupełniona.","")&amp;
IF(G346&gt;Limity!$D$5," Data gotowości zbyt późna lub wypełnona nieprawidłowo.","")&amp;
IF(OR(ROUND(K346,2)&lt;=0,ROUND(Q346,2)&lt;=0,ROUND(M346,2)&lt;=0,ROUND(S346,2)&lt;=0,ROUND(H346,2)&lt;=0)," Co najmniej jedna wartość nie jest większa od zera.","")&amp;
IF(K346&gt;Limity!$D$6," Abonament za Usługę TD w Wariancie A ponad limit.","")&amp;
IF(Q346&gt;Limity!$D$7," Abonament za Usługę TD w Wariancie B ponad limit.","")&amp;
IF(Q346-K346&gt;Limity!$D$8," Różnica wartości abonamentów za Usługę TD wariantów A i B ponad limit.","")&amp;
IF(M346&gt;Limity!$D$9," Abonament za zwiększenie przepustowości w Wariancie A ponad limit.","")&amp;
IF(S346&gt;Limity!$D$10," Abonament za zwiększenie przepustowości w Wariancie B ponad limit.","")&amp;
IF(J346=""," Nie wskazano PWR. ",IF(ISERROR(VLOOKUP(J346,'Listy punktów styku'!$B$11:$B$41,1,FALSE))," Nie wskazano PWR z listy.",""))&amp;
IF(P346=""," Nie wskazano FPS. ",IF(ISERROR(VLOOKUP(P346,'Listy punktów styku'!$B$44:$B$61,1,FALSE))," Nie wskazano FPS z listy.","")))</f>
        <v/>
      </c>
    </row>
    <row r="347" spans="1:22" s="8" customFormat="1" x14ac:dyDescent="0.3">
      <c r="A347" s="112">
        <v>333</v>
      </c>
      <c r="B347" s="113">
        <v>4145420</v>
      </c>
      <c r="C347" s="114">
        <v>67859</v>
      </c>
      <c r="D347" s="116" t="s">
        <v>1042</v>
      </c>
      <c r="E347" s="116" t="s">
        <v>1045</v>
      </c>
      <c r="F347" s="116">
        <v>17</v>
      </c>
      <c r="G347" s="24"/>
      <c r="H347" s="3"/>
      <c r="I347" s="93">
        <f t="shared" si="43"/>
        <v>0</v>
      </c>
      <c r="J347" s="2"/>
      <c r="K347" s="3"/>
      <c r="L347" s="94">
        <f t="shared" si="39"/>
        <v>0</v>
      </c>
      <c r="M347" s="4"/>
      <c r="N347" s="94">
        <f t="shared" si="40"/>
        <v>0</v>
      </c>
      <c r="O347" s="94">
        <f t="shared" si="41"/>
        <v>0</v>
      </c>
      <c r="P347" s="2"/>
      <c r="Q347" s="3"/>
      <c r="R347" s="94">
        <f t="shared" si="42"/>
        <v>0</v>
      </c>
      <c r="S347" s="3"/>
      <c r="T347" s="94">
        <f t="shared" si="44"/>
        <v>0</v>
      </c>
      <c r="U347" s="93">
        <f t="shared" si="45"/>
        <v>0</v>
      </c>
      <c r="V347" s="5" t="str">
        <f>IF(COUNTBLANK(G347:H347)+COUNTBLANK(J347:K347)+COUNTBLANK(M347:M347)+COUNTBLANK(P347:Q347)+COUNTBLANK(S347:S347)=8,"",
IF(G347&lt;Limity!$C$5," Data gotowości zbyt wczesna lub nie uzupełniona.","")&amp;
IF(G347&gt;Limity!$D$5," Data gotowości zbyt późna lub wypełnona nieprawidłowo.","")&amp;
IF(OR(ROUND(K347,2)&lt;=0,ROUND(Q347,2)&lt;=0,ROUND(M347,2)&lt;=0,ROUND(S347,2)&lt;=0,ROUND(H347,2)&lt;=0)," Co najmniej jedna wartość nie jest większa od zera.","")&amp;
IF(K347&gt;Limity!$D$6," Abonament za Usługę TD w Wariancie A ponad limit.","")&amp;
IF(Q347&gt;Limity!$D$7," Abonament za Usługę TD w Wariancie B ponad limit.","")&amp;
IF(Q347-K347&gt;Limity!$D$8," Różnica wartości abonamentów za Usługę TD wariantów A i B ponad limit.","")&amp;
IF(M347&gt;Limity!$D$9," Abonament za zwiększenie przepustowości w Wariancie A ponad limit.","")&amp;
IF(S347&gt;Limity!$D$10," Abonament za zwiększenie przepustowości w Wariancie B ponad limit.","")&amp;
IF(J347=""," Nie wskazano PWR. ",IF(ISERROR(VLOOKUP(J347,'Listy punktów styku'!$B$11:$B$41,1,FALSE))," Nie wskazano PWR z listy.",""))&amp;
IF(P347=""," Nie wskazano FPS. ",IF(ISERROR(VLOOKUP(P347,'Listy punktów styku'!$B$44:$B$61,1,FALSE))," Nie wskazano FPS z listy.","")))</f>
        <v/>
      </c>
    </row>
    <row r="348" spans="1:22" s="8" customFormat="1" x14ac:dyDescent="0.3">
      <c r="A348" s="112">
        <v>334</v>
      </c>
      <c r="B348" s="113">
        <v>4154847</v>
      </c>
      <c r="C348" s="114">
        <v>43953</v>
      </c>
      <c r="D348" s="116" t="s">
        <v>345</v>
      </c>
      <c r="E348" s="116" t="s">
        <v>1052</v>
      </c>
      <c r="F348" s="116">
        <v>18</v>
      </c>
      <c r="G348" s="24"/>
      <c r="H348" s="3"/>
      <c r="I348" s="93">
        <f t="shared" si="43"/>
        <v>0</v>
      </c>
      <c r="J348" s="2"/>
      <c r="K348" s="3"/>
      <c r="L348" s="94">
        <f t="shared" si="39"/>
        <v>0</v>
      </c>
      <c r="M348" s="4"/>
      <c r="N348" s="94">
        <f t="shared" si="40"/>
        <v>0</v>
      </c>
      <c r="O348" s="94">
        <f t="shared" si="41"/>
        <v>0</v>
      </c>
      <c r="P348" s="2"/>
      <c r="Q348" s="3"/>
      <c r="R348" s="94">
        <f t="shared" si="42"/>
        <v>0</v>
      </c>
      <c r="S348" s="3"/>
      <c r="T348" s="94">
        <f t="shared" si="44"/>
        <v>0</v>
      </c>
      <c r="U348" s="93">
        <f t="shared" si="45"/>
        <v>0</v>
      </c>
      <c r="V348" s="5" t="str">
        <f>IF(COUNTBLANK(G348:H348)+COUNTBLANK(J348:K348)+COUNTBLANK(M348:M348)+COUNTBLANK(P348:Q348)+COUNTBLANK(S348:S348)=8,"",
IF(G348&lt;Limity!$C$5," Data gotowości zbyt wczesna lub nie uzupełniona.","")&amp;
IF(G348&gt;Limity!$D$5," Data gotowości zbyt późna lub wypełnona nieprawidłowo.","")&amp;
IF(OR(ROUND(K348,2)&lt;=0,ROUND(Q348,2)&lt;=0,ROUND(M348,2)&lt;=0,ROUND(S348,2)&lt;=0,ROUND(H348,2)&lt;=0)," Co najmniej jedna wartość nie jest większa od zera.","")&amp;
IF(K348&gt;Limity!$D$6," Abonament za Usługę TD w Wariancie A ponad limit.","")&amp;
IF(Q348&gt;Limity!$D$7," Abonament za Usługę TD w Wariancie B ponad limit.","")&amp;
IF(Q348-K348&gt;Limity!$D$8," Różnica wartości abonamentów za Usługę TD wariantów A i B ponad limit.","")&amp;
IF(M348&gt;Limity!$D$9," Abonament za zwiększenie przepustowości w Wariancie A ponad limit.","")&amp;
IF(S348&gt;Limity!$D$10," Abonament za zwiększenie przepustowości w Wariancie B ponad limit.","")&amp;
IF(J348=""," Nie wskazano PWR. ",IF(ISERROR(VLOOKUP(J348,'Listy punktów styku'!$B$11:$B$41,1,FALSE))," Nie wskazano PWR z listy.",""))&amp;
IF(P348=""," Nie wskazano FPS. ",IF(ISERROR(VLOOKUP(P348,'Listy punktów styku'!$B$44:$B$61,1,FALSE))," Nie wskazano FPS z listy.","")))</f>
        <v/>
      </c>
    </row>
    <row r="349" spans="1:22" s="8" customFormat="1" x14ac:dyDescent="0.3">
      <c r="A349" s="112">
        <v>335</v>
      </c>
      <c r="B349" s="113">
        <v>4242832</v>
      </c>
      <c r="C349" s="114" t="s">
        <v>1817</v>
      </c>
      <c r="D349" s="116" t="s">
        <v>1055</v>
      </c>
      <c r="E349" s="116" t="s">
        <v>1710</v>
      </c>
      <c r="F349" s="116">
        <v>21</v>
      </c>
      <c r="G349" s="24"/>
      <c r="H349" s="3"/>
      <c r="I349" s="93">
        <f t="shared" si="43"/>
        <v>0</v>
      </c>
      <c r="J349" s="2"/>
      <c r="K349" s="3"/>
      <c r="L349" s="94">
        <f t="shared" si="39"/>
        <v>0</v>
      </c>
      <c r="M349" s="4"/>
      <c r="N349" s="94">
        <f t="shared" si="40"/>
        <v>0</v>
      </c>
      <c r="O349" s="94">
        <f t="shared" si="41"/>
        <v>0</v>
      </c>
      <c r="P349" s="2"/>
      <c r="Q349" s="3"/>
      <c r="R349" s="94">
        <f t="shared" si="42"/>
        <v>0</v>
      </c>
      <c r="S349" s="3"/>
      <c r="T349" s="94">
        <f t="shared" si="44"/>
        <v>0</v>
      </c>
      <c r="U349" s="93">
        <f t="shared" si="45"/>
        <v>0</v>
      </c>
      <c r="V349" s="5" t="str">
        <f>IF(COUNTBLANK(G349:H349)+COUNTBLANK(J349:K349)+COUNTBLANK(M349:M349)+COUNTBLANK(P349:Q349)+COUNTBLANK(S349:S349)=8,"",
IF(G349&lt;Limity!$C$5," Data gotowości zbyt wczesna lub nie uzupełniona.","")&amp;
IF(G349&gt;Limity!$D$5," Data gotowości zbyt późna lub wypełnona nieprawidłowo.","")&amp;
IF(OR(ROUND(K349,2)&lt;=0,ROUND(Q349,2)&lt;=0,ROUND(M349,2)&lt;=0,ROUND(S349,2)&lt;=0,ROUND(H349,2)&lt;=0)," Co najmniej jedna wartość nie jest większa od zera.","")&amp;
IF(K349&gt;Limity!$D$6," Abonament za Usługę TD w Wariancie A ponad limit.","")&amp;
IF(Q349&gt;Limity!$D$7," Abonament za Usługę TD w Wariancie B ponad limit.","")&amp;
IF(Q349-K349&gt;Limity!$D$8," Różnica wartości abonamentów za Usługę TD wariantów A i B ponad limit.","")&amp;
IF(M349&gt;Limity!$D$9," Abonament za zwiększenie przepustowości w Wariancie A ponad limit.","")&amp;
IF(S349&gt;Limity!$D$10," Abonament za zwiększenie przepustowości w Wariancie B ponad limit.","")&amp;
IF(J349=""," Nie wskazano PWR. ",IF(ISERROR(VLOOKUP(J349,'Listy punktów styku'!$B$11:$B$41,1,FALSE))," Nie wskazano PWR z listy.",""))&amp;
IF(P349=""," Nie wskazano FPS. ",IF(ISERROR(VLOOKUP(P349,'Listy punktów styku'!$B$44:$B$61,1,FALSE))," Nie wskazano FPS z listy.","")))</f>
        <v/>
      </c>
    </row>
    <row r="350" spans="1:22" s="8" customFormat="1" x14ac:dyDescent="0.3">
      <c r="A350" s="112">
        <v>336</v>
      </c>
      <c r="B350" s="113">
        <v>4236727</v>
      </c>
      <c r="C350" s="114">
        <v>7668</v>
      </c>
      <c r="D350" s="116" t="s">
        <v>1055</v>
      </c>
      <c r="E350" s="116" t="s">
        <v>1059</v>
      </c>
      <c r="F350" s="116">
        <v>20</v>
      </c>
      <c r="G350" s="24"/>
      <c r="H350" s="3"/>
      <c r="I350" s="93">
        <f t="shared" si="43"/>
        <v>0</v>
      </c>
      <c r="J350" s="2"/>
      <c r="K350" s="3"/>
      <c r="L350" s="94">
        <f t="shared" si="39"/>
        <v>0</v>
      </c>
      <c r="M350" s="4"/>
      <c r="N350" s="94">
        <f t="shared" si="40"/>
        <v>0</v>
      </c>
      <c r="O350" s="94">
        <f t="shared" si="41"/>
        <v>0</v>
      </c>
      <c r="P350" s="2"/>
      <c r="Q350" s="3"/>
      <c r="R350" s="94">
        <f t="shared" si="42"/>
        <v>0</v>
      </c>
      <c r="S350" s="3"/>
      <c r="T350" s="94">
        <f t="shared" si="44"/>
        <v>0</v>
      </c>
      <c r="U350" s="93">
        <f t="shared" si="45"/>
        <v>0</v>
      </c>
      <c r="V350" s="5" t="str">
        <f>IF(COUNTBLANK(G350:H350)+COUNTBLANK(J350:K350)+COUNTBLANK(M350:M350)+COUNTBLANK(P350:Q350)+COUNTBLANK(S350:S350)=8,"",
IF(G350&lt;Limity!$C$5," Data gotowości zbyt wczesna lub nie uzupełniona.","")&amp;
IF(G350&gt;Limity!$D$5," Data gotowości zbyt późna lub wypełnona nieprawidłowo.","")&amp;
IF(OR(ROUND(K350,2)&lt;=0,ROUND(Q350,2)&lt;=0,ROUND(M350,2)&lt;=0,ROUND(S350,2)&lt;=0,ROUND(H350,2)&lt;=0)," Co najmniej jedna wartość nie jest większa od zera.","")&amp;
IF(K350&gt;Limity!$D$6," Abonament za Usługę TD w Wariancie A ponad limit.","")&amp;
IF(Q350&gt;Limity!$D$7," Abonament za Usługę TD w Wariancie B ponad limit.","")&amp;
IF(Q350-K350&gt;Limity!$D$8," Różnica wartości abonamentów za Usługę TD wariantów A i B ponad limit.","")&amp;
IF(M350&gt;Limity!$D$9," Abonament za zwiększenie przepustowości w Wariancie A ponad limit.","")&amp;
IF(S350&gt;Limity!$D$10," Abonament za zwiększenie przepustowości w Wariancie B ponad limit.","")&amp;
IF(J350=""," Nie wskazano PWR. ",IF(ISERROR(VLOOKUP(J350,'Listy punktów styku'!$B$11:$B$41,1,FALSE))," Nie wskazano PWR z listy.",""))&amp;
IF(P350=""," Nie wskazano FPS. ",IF(ISERROR(VLOOKUP(P350,'Listy punktów styku'!$B$44:$B$61,1,FALSE))," Nie wskazano FPS z listy.","")))</f>
        <v/>
      </c>
    </row>
    <row r="351" spans="1:22" s="8" customFormat="1" x14ac:dyDescent="0.3">
      <c r="A351" s="112">
        <v>337</v>
      </c>
      <c r="B351" s="113">
        <v>4242981</v>
      </c>
      <c r="C351" s="114">
        <v>7612</v>
      </c>
      <c r="D351" s="116" t="s">
        <v>1055</v>
      </c>
      <c r="E351" s="116" t="s">
        <v>337</v>
      </c>
      <c r="F351" s="116">
        <v>16</v>
      </c>
      <c r="G351" s="24"/>
      <c r="H351" s="3"/>
      <c r="I351" s="93">
        <f t="shared" si="43"/>
        <v>0</v>
      </c>
      <c r="J351" s="2"/>
      <c r="K351" s="3"/>
      <c r="L351" s="94">
        <f t="shared" si="39"/>
        <v>0</v>
      </c>
      <c r="M351" s="4"/>
      <c r="N351" s="94">
        <f t="shared" si="40"/>
        <v>0</v>
      </c>
      <c r="O351" s="94">
        <f t="shared" si="41"/>
        <v>0</v>
      </c>
      <c r="P351" s="2"/>
      <c r="Q351" s="3"/>
      <c r="R351" s="94">
        <f t="shared" si="42"/>
        <v>0</v>
      </c>
      <c r="S351" s="3"/>
      <c r="T351" s="94">
        <f t="shared" si="44"/>
        <v>0</v>
      </c>
      <c r="U351" s="93">
        <f t="shared" si="45"/>
        <v>0</v>
      </c>
      <c r="V351" s="5" t="str">
        <f>IF(COUNTBLANK(G351:H351)+COUNTBLANK(J351:K351)+COUNTBLANK(M351:M351)+COUNTBLANK(P351:Q351)+COUNTBLANK(S351:S351)=8,"",
IF(G351&lt;Limity!$C$5," Data gotowości zbyt wczesna lub nie uzupełniona.","")&amp;
IF(G351&gt;Limity!$D$5," Data gotowości zbyt późna lub wypełnona nieprawidłowo.","")&amp;
IF(OR(ROUND(K351,2)&lt;=0,ROUND(Q351,2)&lt;=0,ROUND(M351,2)&lt;=0,ROUND(S351,2)&lt;=0,ROUND(H351,2)&lt;=0)," Co najmniej jedna wartość nie jest większa od zera.","")&amp;
IF(K351&gt;Limity!$D$6," Abonament za Usługę TD w Wariancie A ponad limit.","")&amp;
IF(Q351&gt;Limity!$D$7," Abonament za Usługę TD w Wariancie B ponad limit.","")&amp;
IF(Q351-K351&gt;Limity!$D$8," Różnica wartości abonamentów za Usługę TD wariantów A i B ponad limit.","")&amp;
IF(M351&gt;Limity!$D$9," Abonament za zwiększenie przepustowości w Wariancie A ponad limit.","")&amp;
IF(S351&gt;Limity!$D$10," Abonament za zwiększenie przepustowości w Wariancie B ponad limit.","")&amp;
IF(J351=""," Nie wskazano PWR. ",IF(ISERROR(VLOOKUP(J351,'Listy punktów styku'!$B$11:$B$41,1,FALSE))," Nie wskazano PWR z listy.",""))&amp;
IF(P351=""," Nie wskazano FPS. ",IF(ISERROR(VLOOKUP(P351,'Listy punktów styku'!$B$44:$B$61,1,FALSE))," Nie wskazano FPS z listy.","")))</f>
        <v/>
      </c>
    </row>
    <row r="352" spans="1:22" s="8" customFormat="1" x14ac:dyDescent="0.3">
      <c r="A352" s="112">
        <v>338</v>
      </c>
      <c r="B352" s="113">
        <v>4234092</v>
      </c>
      <c r="C352" s="114" t="s">
        <v>1818</v>
      </c>
      <c r="D352" s="116" t="s">
        <v>1055</v>
      </c>
      <c r="E352" s="116" t="s">
        <v>1711</v>
      </c>
      <c r="F352" s="116">
        <v>22</v>
      </c>
      <c r="G352" s="24"/>
      <c r="H352" s="3"/>
      <c r="I352" s="93">
        <f t="shared" si="43"/>
        <v>0</v>
      </c>
      <c r="J352" s="2"/>
      <c r="K352" s="3"/>
      <c r="L352" s="94">
        <f t="shared" si="39"/>
        <v>0</v>
      </c>
      <c r="M352" s="4"/>
      <c r="N352" s="94">
        <f t="shared" si="40"/>
        <v>0</v>
      </c>
      <c r="O352" s="94">
        <f t="shared" si="41"/>
        <v>0</v>
      </c>
      <c r="P352" s="2"/>
      <c r="Q352" s="3"/>
      <c r="R352" s="94">
        <f t="shared" si="42"/>
        <v>0</v>
      </c>
      <c r="S352" s="3"/>
      <c r="T352" s="94">
        <f t="shared" si="44"/>
        <v>0</v>
      </c>
      <c r="U352" s="93">
        <f t="shared" si="45"/>
        <v>0</v>
      </c>
      <c r="V352" s="5" t="str">
        <f>IF(COUNTBLANK(G352:H352)+COUNTBLANK(J352:K352)+COUNTBLANK(M352:M352)+COUNTBLANK(P352:Q352)+COUNTBLANK(S352:S352)=8,"",
IF(G352&lt;Limity!$C$5," Data gotowości zbyt wczesna lub nie uzupełniona.","")&amp;
IF(G352&gt;Limity!$D$5," Data gotowości zbyt późna lub wypełnona nieprawidłowo.","")&amp;
IF(OR(ROUND(K352,2)&lt;=0,ROUND(Q352,2)&lt;=0,ROUND(M352,2)&lt;=0,ROUND(S352,2)&lt;=0,ROUND(H352,2)&lt;=0)," Co najmniej jedna wartość nie jest większa od zera.","")&amp;
IF(K352&gt;Limity!$D$6," Abonament za Usługę TD w Wariancie A ponad limit.","")&amp;
IF(Q352&gt;Limity!$D$7," Abonament za Usługę TD w Wariancie B ponad limit.","")&amp;
IF(Q352-K352&gt;Limity!$D$8," Różnica wartości abonamentów za Usługę TD wariantów A i B ponad limit.","")&amp;
IF(M352&gt;Limity!$D$9," Abonament za zwiększenie przepustowości w Wariancie A ponad limit.","")&amp;
IF(S352&gt;Limity!$D$10," Abonament za zwiększenie przepustowości w Wariancie B ponad limit.","")&amp;
IF(J352=""," Nie wskazano PWR. ",IF(ISERROR(VLOOKUP(J352,'Listy punktów styku'!$B$11:$B$41,1,FALSE))," Nie wskazano PWR z listy.",""))&amp;
IF(P352=""," Nie wskazano FPS. ",IF(ISERROR(VLOOKUP(P352,'Listy punktów styku'!$B$44:$B$61,1,FALSE))," Nie wskazano FPS z listy.","")))</f>
        <v/>
      </c>
    </row>
    <row r="353" spans="1:22" s="8" customFormat="1" x14ac:dyDescent="0.3">
      <c r="A353" s="112">
        <v>339</v>
      </c>
      <c r="B353" s="113">
        <v>4171534</v>
      </c>
      <c r="C353" s="114">
        <v>85983</v>
      </c>
      <c r="D353" s="116" t="s">
        <v>1663</v>
      </c>
      <c r="E353" s="116" t="s">
        <v>106</v>
      </c>
      <c r="F353" s="116" t="s">
        <v>1664</v>
      </c>
      <c r="G353" s="24"/>
      <c r="H353" s="3"/>
      <c r="I353" s="93">
        <f t="shared" si="43"/>
        <v>0</v>
      </c>
      <c r="J353" s="2"/>
      <c r="K353" s="3"/>
      <c r="L353" s="94">
        <f t="shared" si="39"/>
        <v>0</v>
      </c>
      <c r="M353" s="4"/>
      <c r="N353" s="94">
        <f t="shared" si="40"/>
        <v>0</v>
      </c>
      <c r="O353" s="94">
        <f t="shared" si="41"/>
        <v>0</v>
      </c>
      <c r="P353" s="2"/>
      <c r="Q353" s="3"/>
      <c r="R353" s="94">
        <f t="shared" si="42"/>
        <v>0</v>
      </c>
      <c r="S353" s="3"/>
      <c r="T353" s="94">
        <f t="shared" si="44"/>
        <v>0</v>
      </c>
      <c r="U353" s="93">
        <f t="shared" si="45"/>
        <v>0</v>
      </c>
      <c r="V353" s="5" t="str">
        <f>IF(COUNTBLANK(G353:H353)+COUNTBLANK(J353:K353)+COUNTBLANK(M353:M353)+COUNTBLANK(P353:Q353)+COUNTBLANK(S353:S353)=8,"",
IF(G353&lt;Limity!$C$5," Data gotowości zbyt wczesna lub nie uzupełniona.","")&amp;
IF(G353&gt;Limity!$D$5," Data gotowości zbyt późna lub wypełnona nieprawidłowo.","")&amp;
IF(OR(ROUND(K353,2)&lt;=0,ROUND(Q353,2)&lt;=0,ROUND(M353,2)&lt;=0,ROUND(S353,2)&lt;=0,ROUND(H353,2)&lt;=0)," Co najmniej jedna wartość nie jest większa od zera.","")&amp;
IF(K353&gt;Limity!$D$6," Abonament za Usługę TD w Wariancie A ponad limit.","")&amp;
IF(Q353&gt;Limity!$D$7," Abonament za Usługę TD w Wariancie B ponad limit.","")&amp;
IF(Q353-K353&gt;Limity!$D$8," Różnica wartości abonamentów za Usługę TD wariantów A i B ponad limit.","")&amp;
IF(M353&gt;Limity!$D$9," Abonament za zwiększenie przepustowości w Wariancie A ponad limit.","")&amp;
IF(S353&gt;Limity!$D$10," Abonament za zwiększenie przepustowości w Wariancie B ponad limit.","")&amp;
IF(J353=""," Nie wskazano PWR. ",IF(ISERROR(VLOOKUP(J353,'Listy punktów styku'!$B$11:$B$41,1,FALSE))," Nie wskazano PWR z listy.",""))&amp;
IF(P353=""," Nie wskazano FPS. ",IF(ISERROR(VLOOKUP(P353,'Listy punktów styku'!$B$44:$B$61,1,FALSE))," Nie wskazano FPS z listy.","")))</f>
        <v/>
      </c>
    </row>
    <row r="354" spans="1:22" s="8" customFormat="1" x14ac:dyDescent="0.3">
      <c r="A354" s="112">
        <v>340</v>
      </c>
      <c r="B354" s="113">
        <v>744339492</v>
      </c>
      <c r="C354" s="114">
        <v>73913</v>
      </c>
      <c r="D354" s="116" t="s">
        <v>2125</v>
      </c>
      <c r="E354" s="116" t="s">
        <v>2234</v>
      </c>
      <c r="F354" s="116" t="s">
        <v>2181</v>
      </c>
      <c r="G354" s="24"/>
      <c r="H354" s="3"/>
      <c r="I354" s="93">
        <f t="shared" si="43"/>
        <v>0</v>
      </c>
      <c r="J354" s="2"/>
      <c r="K354" s="3"/>
      <c r="L354" s="94">
        <f t="shared" si="39"/>
        <v>0</v>
      </c>
      <c r="M354" s="4"/>
      <c r="N354" s="94">
        <f t="shared" si="40"/>
        <v>0</v>
      </c>
      <c r="O354" s="94">
        <f t="shared" si="41"/>
        <v>0</v>
      </c>
      <c r="P354" s="2"/>
      <c r="Q354" s="3"/>
      <c r="R354" s="94">
        <f t="shared" si="42"/>
        <v>0</v>
      </c>
      <c r="S354" s="3"/>
      <c r="T354" s="94">
        <f t="shared" si="44"/>
        <v>0</v>
      </c>
      <c r="U354" s="93">
        <f t="shared" si="45"/>
        <v>0</v>
      </c>
      <c r="V354" s="5" t="str">
        <f>IF(COUNTBLANK(G354:H354)+COUNTBLANK(J354:K354)+COUNTBLANK(M354:M354)+COUNTBLANK(P354:Q354)+COUNTBLANK(S354:S354)=8,"",
IF(G354&lt;Limity!$C$5," Data gotowości zbyt wczesna lub nie uzupełniona.","")&amp;
IF(G354&gt;Limity!$D$5," Data gotowości zbyt późna lub wypełnona nieprawidłowo.","")&amp;
IF(OR(ROUND(K354,2)&lt;=0,ROUND(Q354,2)&lt;=0,ROUND(M354,2)&lt;=0,ROUND(S354,2)&lt;=0,ROUND(H354,2)&lt;=0)," Co najmniej jedna wartość nie jest większa od zera.","")&amp;
IF(K354&gt;Limity!$D$6," Abonament za Usługę TD w Wariancie A ponad limit.","")&amp;
IF(Q354&gt;Limity!$D$7," Abonament za Usługę TD w Wariancie B ponad limit.","")&amp;
IF(Q354-K354&gt;Limity!$D$8," Różnica wartości abonamentów za Usługę TD wariantów A i B ponad limit.","")&amp;
IF(M354&gt;Limity!$D$9," Abonament za zwiększenie przepustowości w Wariancie A ponad limit.","")&amp;
IF(S354&gt;Limity!$D$10," Abonament za zwiększenie przepustowości w Wariancie B ponad limit.","")&amp;
IF(J354=""," Nie wskazano PWR. ",IF(ISERROR(VLOOKUP(J354,'Listy punktów styku'!$B$11:$B$41,1,FALSE))," Nie wskazano PWR z listy.",""))&amp;
IF(P354=""," Nie wskazano FPS. ",IF(ISERROR(VLOOKUP(P354,'Listy punktów styku'!$B$44:$B$61,1,FALSE))," Nie wskazano FPS z listy.","")))</f>
        <v/>
      </c>
    </row>
    <row r="355" spans="1:22" s="8" customFormat="1" x14ac:dyDescent="0.3">
      <c r="A355" s="112">
        <v>341</v>
      </c>
      <c r="B355" s="113">
        <v>4194345</v>
      </c>
      <c r="C355" s="114">
        <v>81063</v>
      </c>
      <c r="D355" s="116" t="s">
        <v>359</v>
      </c>
      <c r="E355" s="116" t="s">
        <v>1669</v>
      </c>
      <c r="F355" s="116">
        <v>55</v>
      </c>
      <c r="G355" s="24"/>
      <c r="H355" s="3"/>
      <c r="I355" s="93">
        <f t="shared" si="43"/>
        <v>0</v>
      </c>
      <c r="J355" s="2"/>
      <c r="K355" s="3"/>
      <c r="L355" s="94">
        <f t="shared" si="39"/>
        <v>0</v>
      </c>
      <c r="M355" s="4"/>
      <c r="N355" s="94">
        <f t="shared" si="40"/>
        <v>0</v>
      </c>
      <c r="O355" s="94">
        <f t="shared" si="41"/>
        <v>0</v>
      </c>
      <c r="P355" s="2"/>
      <c r="Q355" s="3"/>
      <c r="R355" s="94">
        <f t="shared" si="42"/>
        <v>0</v>
      </c>
      <c r="S355" s="3"/>
      <c r="T355" s="94">
        <f t="shared" si="44"/>
        <v>0</v>
      </c>
      <c r="U355" s="93">
        <f t="shared" si="45"/>
        <v>0</v>
      </c>
      <c r="V355" s="5" t="str">
        <f>IF(COUNTBLANK(G355:H355)+COUNTBLANK(J355:K355)+COUNTBLANK(M355:M355)+COUNTBLANK(P355:Q355)+COUNTBLANK(S355:S355)=8,"",
IF(G355&lt;Limity!$C$5," Data gotowości zbyt wczesna lub nie uzupełniona.","")&amp;
IF(G355&gt;Limity!$D$5," Data gotowości zbyt późna lub wypełnona nieprawidłowo.","")&amp;
IF(OR(ROUND(K355,2)&lt;=0,ROUND(Q355,2)&lt;=0,ROUND(M355,2)&lt;=0,ROUND(S355,2)&lt;=0,ROUND(H355,2)&lt;=0)," Co najmniej jedna wartość nie jest większa od zera.","")&amp;
IF(K355&gt;Limity!$D$6," Abonament za Usługę TD w Wariancie A ponad limit.","")&amp;
IF(Q355&gt;Limity!$D$7," Abonament za Usługę TD w Wariancie B ponad limit.","")&amp;
IF(Q355-K355&gt;Limity!$D$8," Różnica wartości abonamentów za Usługę TD wariantów A i B ponad limit.","")&amp;
IF(M355&gt;Limity!$D$9," Abonament za zwiększenie przepustowości w Wariancie A ponad limit.","")&amp;
IF(S355&gt;Limity!$D$10," Abonament za zwiększenie przepustowości w Wariancie B ponad limit.","")&amp;
IF(J355=""," Nie wskazano PWR. ",IF(ISERROR(VLOOKUP(J355,'Listy punktów styku'!$B$11:$B$41,1,FALSE))," Nie wskazano PWR z listy.",""))&amp;
IF(P355=""," Nie wskazano FPS. ",IF(ISERROR(VLOOKUP(P355,'Listy punktów styku'!$B$44:$B$61,1,FALSE))," Nie wskazano FPS z listy.","")))</f>
        <v/>
      </c>
    </row>
    <row r="356" spans="1:22" s="8" customFormat="1" x14ac:dyDescent="0.3">
      <c r="A356" s="112">
        <v>342</v>
      </c>
      <c r="B356" s="113">
        <v>4193143</v>
      </c>
      <c r="C356" s="114">
        <v>73523</v>
      </c>
      <c r="D356" s="116" t="s">
        <v>351</v>
      </c>
      <c r="E356" s="116" t="s">
        <v>109</v>
      </c>
      <c r="F356" s="116">
        <v>8</v>
      </c>
      <c r="G356" s="24"/>
      <c r="H356" s="3"/>
      <c r="I356" s="93">
        <f t="shared" si="43"/>
        <v>0</v>
      </c>
      <c r="J356" s="2"/>
      <c r="K356" s="3"/>
      <c r="L356" s="94">
        <f t="shared" si="39"/>
        <v>0</v>
      </c>
      <c r="M356" s="4"/>
      <c r="N356" s="94">
        <f t="shared" si="40"/>
        <v>0</v>
      </c>
      <c r="O356" s="94">
        <f t="shared" si="41"/>
        <v>0</v>
      </c>
      <c r="P356" s="2"/>
      <c r="Q356" s="3"/>
      <c r="R356" s="94">
        <f t="shared" si="42"/>
        <v>0</v>
      </c>
      <c r="S356" s="3"/>
      <c r="T356" s="94">
        <f t="shared" si="44"/>
        <v>0</v>
      </c>
      <c r="U356" s="93">
        <f t="shared" si="45"/>
        <v>0</v>
      </c>
      <c r="V356" s="5" t="str">
        <f>IF(COUNTBLANK(G356:H356)+COUNTBLANK(J356:K356)+COUNTBLANK(M356:M356)+COUNTBLANK(P356:Q356)+COUNTBLANK(S356:S356)=8,"",
IF(G356&lt;Limity!$C$5," Data gotowości zbyt wczesna lub nie uzupełniona.","")&amp;
IF(G356&gt;Limity!$D$5," Data gotowości zbyt późna lub wypełnona nieprawidłowo.","")&amp;
IF(OR(ROUND(K356,2)&lt;=0,ROUND(Q356,2)&lt;=0,ROUND(M356,2)&lt;=0,ROUND(S356,2)&lt;=0,ROUND(H356,2)&lt;=0)," Co najmniej jedna wartość nie jest większa od zera.","")&amp;
IF(K356&gt;Limity!$D$6," Abonament za Usługę TD w Wariancie A ponad limit.","")&amp;
IF(Q356&gt;Limity!$D$7," Abonament za Usługę TD w Wariancie B ponad limit.","")&amp;
IF(Q356-K356&gt;Limity!$D$8," Różnica wartości abonamentów za Usługę TD wariantów A i B ponad limit.","")&amp;
IF(M356&gt;Limity!$D$9," Abonament za zwiększenie przepustowości w Wariancie A ponad limit.","")&amp;
IF(S356&gt;Limity!$D$10," Abonament za zwiększenie przepustowości w Wariancie B ponad limit.","")&amp;
IF(J356=""," Nie wskazano PWR. ",IF(ISERROR(VLOOKUP(J356,'Listy punktów styku'!$B$11:$B$41,1,FALSE))," Nie wskazano PWR z listy.",""))&amp;
IF(P356=""," Nie wskazano FPS. ",IF(ISERROR(VLOOKUP(P356,'Listy punktów styku'!$B$44:$B$61,1,FALSE))," Nie wskazano FPS z listy.","")))</f>
        <v/>
      </c>
    </row>
    <row r="357" spans="1:22" s="8" customFormat="1" x14ac:dyDescent="0.3">
      <c r="A357" s="112">
        <v>343</v>
      </c>
      <c r="B357" s="113">
        <v>93981910</v>
      </c>
      <c r="C357" s="114">
        <v>84618</v>
      </c>
      <c r="D357" s="116" t="s">
        <v>2146</v>
      </c>
      <c r="E357" s="116" t="s">
        <v>2227</v>
      </c>
      <c r="F357" s="116" t="s">
        <v>2219</v>
      </c>
      <c r="G357" s="24"/>
      <c r="H357" s="3"/>
      <c r="I357" s="93">
        <f t="shared" si="43"/>
        <v>0</v>
      </c>
      <c r="J357" s="2"/>
      <c r="K357" s="3"/>
      <c r="L357" s="94">
        <f t="shared" si="39"/>
        <v>0</v>
      </c>
      <c r="M357" s="4"/>
      <c r="N357" s="94">
        <f t="shared" si="40"/>
        <v>0</v>
      </c>
      <c r="O357" s="94">
        <f t="shared" si="41"/>
        <v>0</v>
      </c>
      <c r="P357" s="2"/>
      <c r="Q357" s="3"/>
      <c r="R357" s="94">
        <f t="shared" si="42"/>
        <v>0</v>
      </c>
      <c r="S357" s="3"/>
      <c r="T357" s="94">
        <f t="shared" si="44"/>
        <v>0</v>
      </c>
      <c r="U357" s="93">
        <f t="shared" si="45"/>
        <v>0</v>
      </c>
      <c r="V357" s="5" t="str">
        <f>IF(COUNTBLANK(G357:H357)+COUNTBLANK(J357:K357)+COUNTBLANK(M357:M357)+COUNTBLANK(P357:Q357)+COUNTBLANK(S357:S357)=8,"",
IF(G357&lt;Limity!$C$5," Data gotowości zbyt wczesna lub nie uzupełniona.","")&amp;
IF(G357&gt;Limity!$D$5," Data gotowości zbyt późna lub wypełnona nieprawidłowo.","")&amp;
IF(OR(ROUND(K357,2)&lt;=0,ROUND(Q357,2)&lt;=0,ROUND(M357,2)&lt;=0,ROUND(S357,2)&lt;=0,ROUND(H357,2)&lt;=0)," Co najmniej jedna wartość nie jest większa od zera.","")&amp;
IF(K357&gt;Limity!$D$6," Abonament za Usługę TD w Wariancie A ponad limit.","")&amp;
IF(Q357&gt;Limity!$D$7," Abonament za Usługę TD w Wariancie B ponad limit.","")&amp;
IF(Q357-K357&gt;Limity!$D$8," Różnica wartości abonamentów za Usługę TD wariantów A i B ponad limit.","")&amp;
IF(M357&gt;Limity!$D$9," Abonament za zwiększenie przepustowości w Wariancie A ponad limit.","")&amp;
IF(S357&gt;Limity!$D$10," Abonament za zwiększenie przepustowości w Wariancie B ponad limit.","")&amp;
IF(J357=""," Nie wskazano PWR. ",IF(ISERROR(VLOOKUP(J357,'Listy punktów styku'!$B$11:$B$41,1,FALSE))," Nie wskazano PWR z listy.",""))&amp;
IF(P357=""," Nie wskazano FPS. ",IF(ISERROR(VLOOKUP(P357,'Listy punktów styku'!$B$44:$B$61,1,FALSE))," Nie wskazano FPS z listy.","")))</f>
        <v/>
      </c>
    </row>
    <row r="358" spans="1:22" s="8" customFormat="1" x14ac:dyDescent="0.3">
      <c r="A358" s="112">
        <v>344</v>
      </c>
      <c r="B358" s="113">
        <v>6820366</v>
      </c>
      <c r="C358" s="114" t="s">
        <v>2038</v>
      </c>
      <c r="D358" s="116" t="s">
        <v>2135</v>
      </c>
      <c r="E358" s="116" t="s">
        <v>2180</v>
      </c>
      <c r="F358" s="116" t="s">
        <v>2181</v>
      </c>
      <c r="G358" s="24"/>
      <c r="H358" s="3"/>
      <c r="I358" s="93">
        <f t="shared" si="43"/>
        <v>0</v>
      </c>
      <c r="J358" s="2"/>
      <c r="K358" s="3"/>
      <c r="L358" s="94">
        <f t="shared" si="39"/>
        <v>0</v>
      </c>
      <c r="M358" s="4"/>
      <c r="N358" s="94">
        <f t="shared" si="40"/>
        <v>0</v>
      </c>
      <c r="O358" s="94">
        <f t="shared" si="41"/>
        <v>0</v>
      </c>
      <c r="P358" s="2"/>
      <c r="Q358" s="3"/>
      <c r="R358" s="94">
        <f t="shared" si="42"/>
        <v>0</v>
      </c>
      <c r="S358" s="3"/>
      <c r="T358" s="94">
        <f t="shared" si="44"/>
        <v>0</v>
      </c>
      <c r="U358" s="93">
        <f t="shared" si="45"/>
        <v>0</v>
      </c>
      <c r="V358" s="5" t="str">
        <f>IF(COUNTBLANK(G358:H358)+COUNTBLANK(J358:K358)+COUNTBLANK(M358:M358)+COUNTBLANK(P358:Q358)+COUNTBLANK(S358:S358)=8,"",
IF(G358&lt;Limity!$C$5," Data gotowości zbyt wczesna lub nie uzupełniona.","")&amp;
IF(G358&gt;Limity!$D$5," Data gotowości zbyt późna lub wypełnona nieprawidłowo.","")&amp;
IF(OR(ROUND(K358,2)&lt;=0,ROUND(Q358,2)&lt;=0,ROUND(M358,2)&lt;=0,ROUND(S358,2)&lt;=0,ROUND(H358,2)&lt;=0)," Co najmniej jedna wartość nie jest większa od zera.","")&amp;
IF(K358&gt;Limity!$D$6," Abonament za Usługę TD w Wariancie A ponad limit.","")&amp;
IF(Q358&gt;Limity!$D$7," Abonament za Usługę TD w Wariancie B ponad limit.","")&amp;
IF(Q358-K358&gt;Limity!$D$8," Różnica wartości abonamentów za Usługę TD wariantów A i B ponad limit.","")&amp;
IF(M358&gt;Limity!$D$9," Abonament za zwiększenie przepustowości w Wariancie A ponad limit.","")&amp;
IF(S358&gt;Limity!$D$10," Abonament za zwiększenie przepustowości w Wariancie B ponad limit.","")&amp;
IF(J358=""," Nie wskazano PWR. ",IF(ISERROR(VLOOKUP(J358,'Listy punktów styku'!$B$11:$B$41,1,FALSE))," Nie wskazano PWR z listy.",""))&amp;
IF(P358=""," Nie wskazano FPS. ",IF(ISERROR(VLOOKUP(P358,'Listy punktów styku'!$B$44:$B$61,1,FALSE))," Nie wskazano FPS z listy.","")))</f>
        <v/>
      </c>
    </row>
    <row r="359" spans="1:22" s="8" customFormat="1" x14ac:dyDescent="0.3">
      <c r="A359" s="112">
        <v>345</v>
      </c>
      <c r="B359" s="113">
        <v>4214024</v>
      </c>
      <c r="C359" s="114">
        <v>111001</v>
      </c>
      <c r="D359" s="116" t="s">
        <v>1665</v>
      </c>
      <c r="E359" s="116" t="s">
        <v>109</v>
      </c>
      <c r="F359" s="116">
        <v>18</v>
      </c>
      <c r="G359" s="24"/>
      <c r="H359" s="3"/>
      <c r="I359" s="93">
        <f t="shared" si="43"/>
        <v>0</v>
      </c>
      <c r="J359" s="2"/>
      <c r="K359" s="3"/>
      <c r="L359" s="94">
        <f t="shared" si="39"/>
        <v>0</v>
      </c>
      <c r="M359" s="4"/>
      <c r="N359" s="94">
        <f t="shared" si="40"/>
        <v>0</v>
      </c>
      <c r="O359" s="94">
        <f t="shared" si="41"/>
        <v>0</v>
      </c>
      <c r="P359" s="2"/>
      <c r="Q359" s="3"/>
      <c r="R359" s="94">
        <f t="shared" si="42"/>
        <v>0</v>
      </c>
      <c r="S359" s="3"/>
      <c r="T359" s="94">
        <f t="shared" si="44"/>
        <v>0</v>
      </c>
      <c r="U359" s="93">
        <f t="shared" si="45"/>
        <v>0</v>
      </c>
      <c r="V359" s="5" t="str">
        <f>IF(COUNTBLANK(G359:H359)+COUNTBLANK(J359:K359)+COUNTBLANK(M359:M359)+COUNTBLANK(P359:Q359)+COUNTBLANK(S359:S359)=8,"",
IF(G359&lt;Limity!$C$5," Data gotowości zbyt wczesna lub nie uzupełniona.","")&amp;
IF(G359&gt;Limity!$D$5," Data gotowości zbyt późna lub wypełnona nieprawidłowo.","")&amp;
IF(OR(ROUND(K359,2)&lt;=0,ROUND(Q359,2)&lt;=0,ROUND(M359,2)&lt;=0,ROUND(S359,2)&lt;=0,ROUND(H359,2)&lt;=0)," Co najmniej jedna wartość nie jest większa od zera.","")&amp;
IF(K359&gt;Limity!$D$6," Abonament za Usługę TD w Wariancie A ponad limit.","")&amp;
IF(Q359&gt;Limity!$D$7," Abonament za Usługę TD w Wariancie B ponad limit.","")&amp;
IF(Q359-K359&gt;Limity!$D$8," Różnica wartości abonamentów za Usługę TD wariantów A i B ponad limit.","")&amp;
IF(M359&gt;Limity!$D$9," Abonament za zwiększenie przepustowości w Wariancie A ponad limit.","")&amp;
IF(S359&gt;Limity!$D$10," Abonament za zwiększenie przepustowości w Wariancie B ponad limit.","")&amp;
IF(J359=""," Nie wskazano PWR. ",IF(ISERROR(VLOOKUP(J359,'Listy punktów styku'!$B$11:$B$41,1,FALSE))," Nie wskazano PWR z listy.",""))&amp;
IF(P359=""," Nie wskazano FPS. ",IF(ISERROR(VLOOKUP(P359,'Listy punktów styku'!$B$44:$B$61,1,FALSE))," Nie wskazano FPS z listy.","")))</f>
        <v/>
      </c>
    </row>
    <row r="360" spans="1:22" s="8" customFormat="1" x14ac:dyDescent="0.3">
      <c r="A360" s="112">
        <v>346</v>
      </c>
      <c r="B360" s="113">
        <v>4217109</v>
      </c>
      <c r="C360" s="114">
        <v>58114</v>
      </c>
      <c r="D360" s="116" t="s">
        <v>1713</v>
      </c>
      <c r="E360" s="116" t="s">
        <v>140</v>
      </c>
      <c r="F360" s="116">
        <v>4</v>
      </c>
      <c r="G360" s="24"/>
      <c r="H360" s="3"/>
      <c r="I360" s="93">
        <f t="shared" si="43"/>
        <v>0</v>
      </c>
      <c r="J360" s="2"/>
      <c r="K360" s="3"/>
      <c r="L360" s="94">
        <f t="shared" si="39"/>
        <v>0</v>
      </c>
      <c r="M360" s="4"/>
      <c r="N360" s="94">
        <f t="shared" si="40"/>
        <v>0</v>
      </c>
      <c r="O360" s="94">
        <f t="shared" si="41"/>
        <v>0</v>
      </c>
      <c r="P360" s="2"/>
      <c r="Q360" s="3"/>
      <c r="R360" s="94">
        <f t="shared" si="42"/>
        <v>0</v>
      </c>
      <c r="S360" s="3"/>
      <c r="T360" s="94">
        <f t="shared" si="44"/>
        <v>0</v>
      </c>
      <c r="U360" s="93">
        <f t="shared" si="45"/>
        <v>0</v>
      </c>
      <c r="V360" s="5" t="str">
        <f>IF(COUNTBLANK(G360:H360)+COUNTBLANK(J360:K360)+COUNTBLANK(M360:M360)+COUNTBLANK(P360:Q360)+COUNTBLANK(S360:S360)=8,"",
IF(G360&lt;Limity!$C$5," Data gotowości zbyt wczesna lub nie uzupełniona.","")&amp;
IF(G360&gt;Limity!$D$5," Data gotowości zbyt późna lub wypełnona nieprawidłowo.","")&amp;
IF(OR(ROUND(K360,2)&lt;=0,ROUND(Q360,2)&lt;=0,ROUND(M360,2)&lt;=0,ROUND(S360,2)&lt;=0,ROUND(H360,2)&lt;=0)," Co najmniej jedna wartość nie jest większa od zera.","")&amp;
IF(K360&gt;Limity!$D$6," Abonament za Usługę TD w Wariancie A ponad limit.","")&amp;
IF(Q360&gt;Limity!$D$7," Abonament za Usługę TD w Wariancie B ponad limit.","")&amp;
IF(Q360-K360&gt;Limity!$D$8," Różnica wartości abonamentów za Usługę TD wariantów A i B ponad limit.","")&amp;
IF(M360&gt;Limity!$D$9," Abonament za zwiększenie przepustowości w Wariancie A ponad limit.","")&amp;
IF(S360&gt;Limity!$D$10," Abonament za zwiększenie przepustowości w Wariancie B ponad limit.","")&amp;
IF(J360=""," Nie wskazano PWR. ",IF(ISERROR(VLOOKUP(J360,'Listy punktów styku'!$B$11:$B$41,1,FALSE))," Nie wskazano PWR z listy.",""))&amp;
IF(P360=""," Nie wskazano FPS. ",IF(ISERROR(VLOOKUP(P360,'Listy punktów styku'!$B$44:$B$61,1,FALSE))," Nie wskazano FPS z listy.","")))</f>
        <v/>
      </c>
    </row>
    <row r="361" spans="1:22" s="8" customFormat="1" x14ac:dyDescent="0.3">
      <c r="A361" s="112">
        <v>347</v>
      </c>
      <c r="B361" s="113">
        <v>4217914</v>
      </c>
      <c r="C361" s="114">
        <v>59662</v>
      </c>
      <c r="D361" s="116" t="s">
        <v>1713</v>
      </c>
      <c r="E361" s="116" t="s">
        <v>106</v>
      </c>
      <c r="F361" s="116">
        <v>5</v>
      </c>
      <c r="G361" s="24"/>
      <c r="H361" s="3"/>
      <c r="I361" s="93">
        <f t="shared" si="43"/>
        <v>0</v>
      </c>
      <c r="J361" s="2"/>
      <c r="K361" s="3"/>
      <c r="L361" s="94">
        <f t="shared" si="39"/>
        <v>0</v>
      </c>
      <c r="M361" s="4"/>
      <c r="N361" s="94">
        <f t="shared" si="40"/>
        <v>0</v>
      </c>
      <c r="O361" s="94">
        <f t="shared" si="41"/>
        <v>0</v>
      </c>
      <c r="P361" s="2"/>
      <c r="Q361" s="3"/>
      <c r="R361" s="94">
        <f t="shared" si="42"/>
        <v>0</v>
      </c>
      <c r="S361" s="3"/>
      <c r="T361" s="94">
        <f t="shared" si="44"/>
        <v>0</v>
      </c>
      <c r="U361" s="93">
        <f t="shared" si="45"/>
        <v>0</v>
      </c>
      <c r="V361" s="5" t="str">
        <f>IF(COUNTBLANK(G361:H361)+COUNTBLANK(J361:K361)+COUNTBLANK(M361:M361)+COUNTBLANK(P361:Q361)+COUNTBLANK(S361:S361)=8,"",
IF(G361&lt;Limity!$C$5," Data gotowości zbyt wczesna lub nie uzupełniona.","")&amp;
IF(G361&gt;Limity!$D$5," Data gotowości zbyt późna lub wypełnona nieprawidłowo.","")&amp;
IF(OR(ROUND(K361,2)&lt;=0,ROUND(Q361,2)&lt;=0,ROUND(M361,2)&lt;=0,ROUND(S361,2)&lt;=0,ROUND(H361,2)&lt;=0)," Co najmniej jedna wartość nie jest większa od zera.","")&amp;
IF(K361&gt;Limity!$D$6," Abonament za Usługę TD w Wariancie A ponad limit.","")&amp;
IF(Q361&gt;Limity!$D$7," Abonament za Usługę TD w Wariancie B ponad limit.","")&amp;
IF(Q361-K361&gt;Limity!$D$8," Różnica wartości abonamentów za Usługę TD wariantów A i B ponad limit.","")&amp;
IF(M361&gt;Limity!$D$9," Abonament za zwiększenie przepustowości w Wariancie A ponad limit.","")&amp;
IF(S361&gt;Limity!$D$10," Abonament za zwiększenie przepustowości w Wariancie B ponad limit.","")&amp;
IF(J361=""," Nie wskazano PWR. ",IF(ISERROR(VLOOKUP(J361,'Listy punktów styku'!$B$11:$B$41,1,FALSE))," Nie wskazano PWR z listy.",""))&amp;
IF(P361=""," Nie wskazano FPS. ",IF(ISERROR(VLOOKUP(P361,'Listy punktów styku'!$B$44:$B$61,1,FALSE))," Nie wskazano FPS z listy.","")))</f>
        <v/>
      </c>
    </row>
    <row r="362" spans="1:22" s="8" customFormat="1" x14ac:dyDescent="0.3">
      <c r="A362" s="112">
        <v>348</v>
      </c>
      <c r="B362" s="113">
        <v>4221194</v>
      </c>
      <c r="C362" s="114">
        <v>104884</v>
      </c>
      <c r="D362" s="116" t="s">
        <v>1666</v>
      </c>
      <c r="E362" s="116" t="s">
        <v>1013</v>
      </c>
      <c r="F362" s="116">
        <v>4</v>
      </c>
      <c r="G362" s="24"/>
      <c r="H362" s="3"/>
      <c r="I362" s="93">
        <f t="shared" si="43"/>
        <v>0</v>
      </c>
      <c r="J362" s="2"/>
      <c r="K362" s="3"/>
      <c r="L362" s="94">
        <f t="shared" si="39"/>
        <v>0</v>
      </c>
      <c r="M362" s="4"/>
      <c r="N362" s="94">
        <f t="shared" si="40"/>
        <v>0</v>
      </c>
      <c r="O362" s="94">
        <f t="shared" si="41"/>
        <v>0</v>
      </c>
      <c r="P362" s="2"/>
      <c r="Q362" s="3"/>
      <c r="R362" s="94">
        <f t="shared" si="42"/>
        <v>0</v>
      </c>
      <c r="S362" s="3"/>
      <c r="T362" s="94">
        <f t="shared" si="44"/>
        <v>0</v>
      </c>
      <c r="U362" s="93">
        <f t="shared" si="45"/>
        <v>0</v>
      </c>
      <c r="V362" s="5" t="str">
        <f>IF(COUNTBLANK(G362:H362)+COUNTBLANK(J362:K362)+COUNTBLANK(M362:M362)+COUNTBLANK(P362:Q362)+COUNTBLANK(S362:S362)=8,"",
IF(G362&lt;Limity!$C$5," Data gotowości zbyt wczesna lub nie uzupełniona.","")&amp;
IF(G362&gt;Limity!$D$5," Data gotowości zbyt późna lub wypełnona nieprawidłowo.","")&amp;
IF(OR(ROUND(K362,2)&lt;=0,ROUND(Q362,2)&lt;=0,ROUND(M362,2)&lt;=0,ROUND(S362,2)&lt;=0,ROUND(H362,2)&lt;=0)," Co najmniej jedna wartość nie jest większa od zera.","")&amp;
IF(K362&gt;Limity!$D$6," Abonament za Usługę TD w Wariancie A ponad limit.","")&amp;
IF(Q362&gt;Limity!$D$7," Abonament za Usługę TD w Wariancie B ponad limit.","")&amp;
IF(Q362-K362&gt;Limity!$D$8," Różnica wartości abonamentów za Usługę TD wariantów A i B ponad limit.","")&amp;
IF(M362&gt;Limity!$D$9," Abonament za zwiększenie przepustowości w Wariancie A ponad limit.","")&amp;
IF(S362&gt;Limity!$D$10," Abonament za zwiększenie przepustowości w Wariancie B ponad limit.","")&amp;
IF(J362=""," Nie wskazano PWR. ",IF(ISERROR(VLOOKUP(J362,'Listy punktów styku'!$B$11:$B$41,1,FALSE))," Nie wskazano PWR z listy.",""))&amp;
IF(P362=""," Nie wskazano FPS. ",IF(ISERROR(VLOOKUP(P362,'Listy punktów styku'!$B$44:$B$61,1,FALSE))," Nie wskazano FPS z listy.","")))</f>
        <v/>
      </c>
    </row>
    <row r="363" spans="1:22" s="8" customFormat="1" x14ac:dyDescent="0.3">
      <c r="A363" s="112">
        <v>349</v>
      </c>
      <c r="B363" s="113">
        <v>4227540</v>
      </c>
      <c r="C363" s="114">
        <v>10251</v>
      </c>
      <c r="D363" s="116" t="s">
        <v>1671</v>
      </c>
      <c r="E363" s="116" t="s">
        <v>1672</v>
      </c>
      <c r="F363" s="116">
        <v>1</v>
      </c>
      <c r="G363" s="24"/>
      <c r="H363" s="3"/>
      <c r="I363" s="93">
        <f t="shared" si="43"/>
        <v>0</v>
      </c>
      <c r="J363" s="2"/>
      <c r="K363" s="3"/>
      <c r="L363" s="94">
        <f t="shared" si="39"/>
        <v>0</v>
      </c>
      <c r="M363" s="4"/>
      <c r="N363" s="94">
        <f t="shared" si="40"/>
        <v>0</v>
      </c>
      <c r="O363" s="94">
        <f t="shared" si="41"/>
        <v>0</v>
      </c>
      <c r="P363" s="2"/>
      <c r="Q363" s="3"/>
      <c r="R363" s="94">
        <f t="shared" si="42"/>
        <v>0</v>
      </c>
      <c r="S363" s="3"/>
      <c r="T363" s="94">
        <f t="shared" si="44"/>
        <v>0</v>
      </c>
      <c r="U363" s="93">
        <f t="shared" si="45"/>
        <v>0</v>
      </c>
      <c r="V363" s="5" t="str">
        <f>IF(COUNTBLANK(G363:H363)+COUNTBLANK(J363:K363)+COUNTBLANK(M363:M363)+COUNTBLANK(P363:Q363)+COUNTBLANK(S363:S363)=8,"",
IF(G363&lt;Limity!$C$5," Data gotowości zbyt wczesna lub nie uzupełniona.","")&amp;
IF(G363&gt;Limity!$D$5," Data gotowości zbyt późna lub wypełnona nieprawidłowo.","")&amp;
IF(OR(ROUND(K363,2)&lt;=0,ROUND(Q363,2)&lt;=0,ROUND(M363,2)&lt;=0,ROUND(S363,2)&lt;=0,ROUND(H363,2)&lt;=0)," Co najmniej jedna wartość nie jest większa od zera.","")&amp;
IF(K363&gt;Limity!$D$6," Abonament za Usługę TD w Wariancie A ponad limit.","")&amp;
IF(Q363&gt;Limity!$D$7," Abonament za Usługę TD w Wariancie B ponad limit.","")&amp;
IF(Q363-K363&gt;Limity!$D$8," Różnica wartości abonamentów za Usługę TD wariantów A i B ponad limit.","")&amp;
IF(M363&gt;Limity!$D$9," Abonament za zwiększenie przepustowości w Wariancie A ponad limit.","")&amp;
IF(S363&gt;Limity!$D$10," Abonament za zwiększenie przepustowości w Wariancie B ponad limit.","")&amp;
IF(J363=""," Nie wskazano PWR. ",IF(ISERROR(VLOOKUP(J363,'Listy punktów styku'!$B$11:$B$41,1,FALSE))," Nie wskazano PWR z listy.",""))&amp;
IF(P363=""," Nie wskazano FPS. ",IF(ISERROR(VLOOKUP(P363,'Listy punktów styku'!$B$44:$B$61,1,FALSE))," Nie wskazano FPS z listy.","")))</f>
        <v/>
      </c>
    </row>
    <row r="364" spans="1:22" s="8" customFormat="1" x14ac:dyDescent="0.3">
      <c r="A364" s="112">
        <v>350</v>
      </c>
      <c r="B364" s="113">
        <v>4228581</v>
      </c>
      <c r="C364" s="114">
        <v>55487</v>
      </c>
      <c r="D364" s="116" t="s">
        <v>1675</v>
      </c>
      <c r="E364" s="116" t="s">
        <v>768</v>
      </c>
      <c r="F364" s="116">
        <v>2</v>
      </c>
      <c r="G364" s="24"/>
      <c r="H364" s="3"/>
      <c r="I364" s="93">
        <f t="shared" si="43"/>
        <v>0</v>
      </c>
      <c r="J364" s="2"/>
      <c r="K364" s="3"/>
      <c r="L364" s="94">
        <f t="shared" si="39"/>
        <v>0</v>
      </c>
      <c r="M364" s="4"/>
      <c r="N364" s="94">
        <f t="shared" si="40"/>
        <v>0</v>
      </c>
      <c r="O364" s="94">
        <f t="shared" si="41"/>
        <v>0</v>
      </c>
      <c r="P364" s="2"/>
      <c r="Q364" s="3"/>
      <c r="R364" s="94">
        <f t="shared" si="42"/>
        <v>0</v>
      </c>
      <c r="S364" s="3"/>
      <c r="T364" s="94">
        <f t="shared" si="44"/>
        <v>0</v>
      </c>
      <c r="U364" s="93">
        <f t="shared" si="45"/>
        <v>0</v>
      </c>
      <c r="V364" s="5" t="str">
        <f>IF(COUNTBLANK(G364:H364)+COUNTBLANK(J364:K364)+COUNTBLANK(M364:M364)+COUNTBLANK(P364:Q364)+COUNTBLANK(S364:S364)=8,"",
IF(G364&lt;Limity!$C$5," Data gotowości zbyt wczesna lub nie uzupełniona.","")&amp;
IF(G364&gt;Limity!$D$5," Data gotowości zbyt późna lub wypełnona nieprawidłowo.","")&amp;
IF(OR(ROUND(K364,2)&lt;=0,ROUND(Q364,2)&lt;=0,ROUND(M364,2)&lt;=0,ROUND(S364,2)&lt;=0,ROUND(H364,2)&lt;=0)," Co najmniej jedna wartość nie jest większa od zera.","")&amp;
IF(K364&gt;Limity!$D$6," Abonament za Usługę TD w Wariancie A ponad limit.","")&amp;
IF(Q364&gt;Limity!$D$7," Abonament za Usługę TD w Wariancie B ponad limit.","")&amp;
IF(Q364-K364&gt;Limity!$D$8," Różnica wartości abonamentów za Usługę TD wariantów A i B ponad limit.","")&amp;
IF(M364&gt;Limity!$D$9," Abonament za zwiększenie przepustowości w Wariancie A ponad limit.","")&amp;
IF(S364&gt;Limity!$D$10," Abonament za zwiększenie przepustowości w Wariancie B ponad limit.","")&amp;
IF(J364=""," Nie wskazano PWR. ",IF(ISERROR(VLOOKUP(J364,'Listy punktów styku'!$B$11:$B$41,1,FALSE))," Nie wskazano PWR z listy.",""))&amp;
IF(P364=""," Nie wskazano FPS. ",IF(ISERROR(VLOOKUP(P364,'Listy punktów styku'!$B$44:$B$61,1,FALSE))," Nie wskazano FPS z listy.","")))</f>
        <v/>
      </c>
    </row>
    <row r="365" spans="1:22" s="8" customFormat="1" x14ac:dyDescent="0.3">
      <c r="A365" s="112">
        <v>351</v>
      </c>
      <c r="B365" s="113">
        <v>4228157</v>
      </c>
      <c r="C365" s="114">
        <v>110205</v>
      </c>
      <c r="D365" s="116" t="s">
        <v>1674</v>
      </c>
      <c r="E365" s="116" t="s">
        <v>768</v>
      </c>
      <c r="F365" s="116">
        <v>26</v>
      </c>
      <c r="G365" s="24"/>
      <c r="H365" s="3"/>
      <c r="I365" s="93">
        <f t="shared" si="43"/>
        <v>0</v>
      </c>
      <c r="J365" s="2"/>
      <c r="K365" s="3"/>
      <c r="L365" s="94">
        <f t="shared" si="39"/>
        <v>0</v>
      </c>
      <c r="M365" s="4"/>
      <c r="N365" s="94">
        <f t="shared" si="40"/>
        <v>0</v>
      </c>
      <c r="O365" s="94">
        <f t="shared" si="41"/>
        <v>0</v>
      </c>
      <c r="P365" s="2"/>
      <c r="Q365" s="3"/>
      <c r="R365" s="94">
        <f t="shared" si="42"/>
        <v>0</v>
      </c>
      <c r="S365" s="3"/>
      <c r="T365" s="94">
        <f t="shared" si="44"/>
        <v>0</v>
      </c>
      <c r="U365" s="93">
        <f t="shared" si="45"/>
        <v>0</v>
      </c>
      <c r="V365" s="5" t="str">
        <f>IF(COUNTBLANK(G365:H365)+COUNTBLANK(J365:K365)+COUNTBLANK(M365:M365)+COUNTBLANK(P365:Q365)+COUNTBLANK(S365:S365)=8,"",
IF(G365&lt;Limity!$C$5," Data gotowości zbyt wczesna lub nie uzupełniona.","")&amp;
IF(G365&gt;Limity!$D$5," Data gotowości zbyt późna lub wypełnona nieprawidłowo.","")&amp;
IF(OR(ROUND(K365,2)&lt;=0,ROUND(Q365,2)&lt;=0,ROUND(M365,2)&lt;=0,ROUND(S365,2)&lt;=0,ROUND(H365,2)&lt;=0)," Co najmniej jedna wartość nie jest większa od zera.","")&amp;
IF(K365&gt;Limity!$D$6," Abonament za Usługę TD w Wariancie A ponad limit.","")&amp;
IF(Q365&gt;Limity!$D$7," Abonament za Usługę TD w Wariancie B ponad limit.","")&amp;
IF(Q365-K365&gt;Limity!$D$8," Różnica wartości abonamentów za Usługę TD wariantów A i B ponad limit.","")&amp;
IF(M365&gt;Limity!$D$9," Abonament za zwiększenie przepustowości w Wariancie A ponad limit.","")&amp;
IF(S365&gt;Limity!$D$10," Abonament za zwiększenie przepustowości w Wariancie B ponad limit.","")&amp;
IF(J365=""," Nie wskazano PWR. ",IF(ISERROR(VLOOKUP(J365,'Listy punktów styku'!$B$11:$B$41,1,FALSE))," Nie wskazano PWR z listy.",""))&amp;
IF(P365=""," Nie wskazano FPS. ",IF(ISERROR(VLOOKUP(P365,'Listy punktów styku'!$B$44:$B$61,1,FALSE))," Nie wskazano FPS z listy.","")))</f>
        <v/>
      </c>
    </row>
    <row r="366" spans="1:22" s="8" customFormat="1" x14ac:dyDescent="0.3">
      <c r="A366" s="112">
        <v>352</v>
      </c>
      <c r="B366" s="113">
        <v>4227966</v>
      </c>
      <c r="C366" s="114">
        <v>10250</v>
      </c>
      <c r="D366" s="116" t="s">
        <v>1673</v>
      </c>
      <c r="E366" s="116" t="s">
        <v>109</v>
      </c>
      <c r="F366" s="116">
        <v>7</v>
      </c>
      <c r="G366" s="24"/>
      <c r="H366" s="3"/>
      <c r="I366" s="93">
        <f t="shared" si="43"/>
        <v>0</v>
      </c>
      <c r="J366" s="2"/>
      <c r="K366" s="3"/>
      <c r="L366" s="94">
        <f t="shared" si="39"/>
        <v>0</v>
      </c>
      <c r="M366" s="4"/>
      <c r="N366" s="94">
        <f t="shared" si="40"/>
        <v>0</v>
      </c>
      <c r="O366" s="94">
        <f t="shared" si="41"/>
        <v>0</v>
      </c>
      <c r="P366" s="2"/>
      <c r="Q366" s="3"/>
      <c r="R366" s="94">
        <f t="shared" si="42"/>
        <v>0</v>
      </c>
      <c r="S366" s="3"/>
      <c r="T366" s="94">
        <f t="shared" si="44"/>
        <v>0</v>
      </c>
      <c r="U366" s="93">
        <f t="shared" si="45"/>
        <v>0</v>
      </c>
      <c r="V366" s="5" t="str">
        <f>IF(COUNTBLANK(G366:H366)+COUNTBLANK(J366:K366)+COUNTBLANK(M366:M366)+COUNTBLANK(P366:Q366)+COUNTBLANK(S366:S366)=8,"",
IF(G366&lt;Limity!$C$5," Data gotowości zbyt wczesna lub nie uzupełniona.","")&amp;
IF(G366&gt;Limity!$D$5," Data gotowości zbyt późna lub wypełnona nieprawidłowo.","")&amp;
IF(OR(ROUND(K366,2)&lt;=0,ROUND(Q366,2)&lt;=0,ROUND(M366,2)&lt;=0,ROUND(S366,2)&lt;=0,ROUND(H366,2)&lt;=0)," Co najmniej jedna wartość nie jest większa od zera.","")&amp;
IF(K366&gt;Limity!$D$6," Abonament za Usługę TD w Wariancie A ponad limit.","")&amp;
IF(Q366&gt;Limity!$D$7," Abonament za Usługę TD w Wariancie B ponad limit.","")&amp;
IF(Q366-K366&gt;Limity!$D$8," Różnica wartości abonamentów za Usługę TD wariantów A i B ponad limit.","")&amp;
IF(M366&gt;Limity!$D$9," Abonament za zwiększenie przepustowości w Wariancie A ponad limit.","")&amp;
IF(S366&gt;Limity!$D$10," Abonament za zwiększenie przepustowości w Wariancie B ponad limit.","")&amp;
IF(J366=""," Nie wskazano PWR. ",IF(ISERROR(VLOOKUP(J366,'Listy punktów styku'!$B$11:$B$41,1,FALSE))," Nie wskazano PWR z listy.",""))&amp;
IF(P366=""," Nie wskazano FPS. ",IF(ISERROR(VLOOKUP(P366,'Listy punktów styku'!$B$44:$B$61,1,FALSE))," Nie wskazano FPS z listy.","")))</f>
        <v/>
      </c>
    </row>
    <row r="367" spans="1:22" s="8" customFormat="1" x14ac:dyDescent="0.3">
      <c r="A367" s="112">
        <v>353</v>
      </c>
      <c r="B367" s="113">
        <v>81398788</v>
      </c>
      <c r="C367" s="114">
        <v>61639</v>
      </c>
      <c r="D367" s="116" t="s">
        <v>1068</v>
      </c>
      <c r="E367" s="116"/>
      <c r="F367" s="116">
        <v>45</v>
      </c>
      <c r="G367" s="24"/>
      <c r="H367" s="3"/>
      <c r="I367" s="93">
        <f t="shared" si="43"/>
        <v>0</v>
      </c>
      <c r="J367" s="2"/>
      <c r="K367" s="3"/>
      <c r="L367" s="94">
        <f t="shared" si="39"/>
        <v>0</v>
      </c>
      <c r="M367" s="4"/>
      <c r="N367" s="94">
        <f t="shared" si="40"/>
        <v>0</v>
      </c>
      <c r="O367" s="94">
        <f t="shared" si="41"/>
        <v>0</v>
      </c>
      <c r="P367" s="2"/>
      <c r="Q367" s="3"/>
      <c r="R367" s="94">
        <f t="shared" si="42"/>
        <v>0</v>
      </c>
      <c r="S367" s="3"/>
      <c r="T367" s="94">
        <f t="shared" si="44"/>
        <v>0</v>
      </c>
      <c r="U367" s="93">
        <f t="shared" si="45"/>
        <v>0</v>
      </c>
      <c r="V367" s="5" t="str">
        <f>IF(COUNTBLANK(G367:H367)+COUNTBLANK(J367:K367)+COUNTBLANK(M367:M367)+COUNTBLANK(P367:Q367)+COUNTBLANK(S367:S367)=8,"",
IF(G367&lt;Limity!$C$5," Data gotowości zbyt wczesna lub nie uzupełniona.","")&amp;
IF(G367&gt;Limity!$D$5," Data gotowości zbyt późna lub wypełnona nieprawidłowo.","")&amp;
IF(OR(ROUND(K367,2)&lt;=0,ROUND(Q367,2)&lt;=0,ROUND(M367,2)&lt;=0,ROUND(S367,2)&lt;=0,ROUND(H367,2)&lt;=0)," Co najmniej jedna wartość nie jest większa od zera.","")&amp;
IF(K367&gt;Limity!$D$6," Abonament za Usługę TD w Wariancie A ponad limit.","")&amp;
IF(Q367&gt;Limity!$D$7," Abonament za Usługę TD w Wariancie B ponad limit.","")&amp;
IF(Q367-K367&gt;Limity!$D$8," Różnica wartości abonamentów za Usługę TD wariantów A i B ponad limit.","")&amp;
IF(M367&gt;Limity!$D$9," Abonament za zwiększenie przepustowości w Wariancie A ponad limit.","")&amp;
IF(S367&gt;Limity!$D$10," Abonament za zwiększenie przepustowości w Wariancie B ponad limit.","")&amp;
IF(J367=""," Nie wskazano PWR. ",IF(ISERROR(VLOOKUP(J367,'Listy punktów styku'!$B$11:$B$41,1,FALSE))," Nie wskazano PWR z listy.",""))&amp;
IF(P367=""," Nie wskazano FPS. ",IF(ISERROR(VLOOKUP(P367,'Listy punktów styku'!$B$44:$B$61,1,FALSE))," Nie wskazano FPS z listy.","")))</f>
        <v/>
      </c>
    </row>
    <row r="368" spans="1:22" s="8" customFormat="1" x14ac:dyDescent="0.3">
      <c r="A368" s="112">
        <v>354</v>
      </c>
      <c r="B368" s="113">
        <v>4317039</v>
      </c>
      <c r="C368" s="114">
        <v>50292</v>
      </c>
      <c r="D368" s="116" t="s">
        <v>1621</v>
      </c>
      <c r="E368" s="116" t="s">
        <v>100</v>
      </c>
      <c r="F368" s="116">
        <v>54</v>
      </c>
      <c r="G368" s="24"/>
      <c r="H368" s="3"/>
      <c r="I368" s="93">
        <f t="shared" si="43"/>
        <v>0</v>
      </c>
      <c r="J368" s="2"/>
      <c r="K368" s="3"/>
      <c r="L368" s="94">
        <f t="shared" si="39"/>
        <v>0</v>
      </c>
      <c r="M368" s="4"/>
      <c r="N368" s="94">
        <f t="shared" si="40"/>
        <v>0</v>
      </c>
      <c r="O368" s="94">
        <f t="shared" si="41"/>
        <v>0</v>
      </c>
      <c r="P368" s="2"/>
      <c r="Q368" s="3"/>
      <c r="R368" s="94">
        <f t="shared" si="42"/>
        <v>0</v>
      </c>
      <c r="S368" s="3"/>
      <c r="T368" s="94">
        <f t="shared" si="44"/>
        <v>0</v>
      </c>
      <c r="U368" s="93">
        <f t="shared" si="45"/>
        <v>0</v>
      </c>
      <c r="V368" s="5" t="str">
        <f>IF(COUNTBLANK(G368:H368)+COUNTBLANK(J368:K368)+COUNTBLANK(M368:M368)+COUNTBLANK(P368:Q368)+COUNTBLANK(S368:S368)=8,"",
IF(G368&lt;Limity!$C$5," Data gotowości zbyt wczesna lub nie uzupełniona.","")&amp;
IF(G368&gt;Limity!$D$5," Data gotowości zbyt późna lub wypełnona nieprawidłowo.","")&amp;
IF(OR(ROUND(K368,2)&lt;=0,ROUND(Q368,2)&lt;=0,ROUND(M368,2)&lt;=0,ROUND(S368,2)&lt;=0,ROUND(H368,2)&lt;=0)," Co najmniej jedna wartość nie jest większa od zera.","")&amp;
IF(K368&gt;Limity!$D$6," Abonament za Usługę TD w Wariancie A ponad limit.","")&amp;
IF(Q368&gt;Limity!$D$7," Abonament za Usługę TD w Wariancie B ponad limit.","")&amp;
IF(Q368-K368&gt;Limity!$D$8," Różnica wartości abonamentów za Usługę TD wariantów A i B ponad limit.","")&amp;
IF(M368&gt;Limity!$D$9," Abonament za zwiększenie przepustowości w Wariancie A ponad limit.","")&amp;
IF(S368&gt;Limity!$D$10," Abonament za zwiększenie przepustowości w Wariancie B ponad limit.","")&amp;
IF(J368=""," Nie wskazano PWR. ",IF(ISERROR(VLOOKUP(J368,'Listy punktów styku'!$B$11:$B$41,1,FALSE))," Nie wskazano PWR z listy.",""))&amp;
IF(P368=""," Nie wskazano FPS. ",IF(ISERROR(VLOOKUP(P368,'Listy punktów styku'!$B$44:$B$61,1,FALSE))," Nie wskazano FPS z listy.","")))</f>
        <v/>
      </c>
    </row>
    <row r="369" spans="1:22" s="8" customFormat="1" x14ac:dyDescent="0.3">
      <c r="A369" s="112">
        <v>355</v>
      </c>
      <c r="B369" s="113">
        <v>27512865</v>
      </c>
      <c r="C369" s="114">
        <v>50292</v>
      </c>
      <c r="D369" s="116" t="s">
        <v>1764</v>
      </c>
      <c r="E369" s="116"/>
      <c r="F369" s="116">
        <v>57</v>
      </c>
      <c r="G369" s="24"/>
      <c r="H369" s="3"/>
      <c r="I369" s="93">
        <f t="shared" si="43"/>
        <v>0</v>
      </c>
      <c r="J369" s="2"/>
      <c r="K369" s="3"/>
      <c r="L369" s="94">
        <f t="shared" si="39"/>
        <v>0</v>
      </c>
      <c r="M369" s="4"/>
      <c r="N369" s="94">
        <f t="shared" si="40"/>
        <v>0</v>
      </c>
      <c r="O369" s="94">
        <f t="shared" si="41"/>
        <v>0</v>
      </c>
      <c r="P369" s="2"/>
      <c r="Q369" s="3"/>
      <c r="R369" s="94">
        <f t="shared" si="42"/>
        <v>0</v>
      </c>
      <c r="S369" s="3"/>
      <c r="T369" s="94">
        <f t="shared" si="44"/>
        <v>0</v>
      </c>
      <c r="U369" s="93">
        <f t="shared" si="45"/>
        <v>0</v>
      </c>
      <c r="V369" s="5" t="str">
        <f>IF(COUNTBLANK(G369:H369)+COUNTBLANK(J369:K369)+COUNTBLANK(M369:M369)+COUNTBLANK(P369:Q369)+COUNTBLANK(S369:S369)=8,"",
IF(G369&lt;Limity!$C$5," Data gotowości zbyt wczesna lub nie uzupełniona.","")&amp;
IF(G369&gt;Limity!$D$5," Data gotowości zbyt późna lub wypełnona nieprawidłowo.","")&amp;
IF(OR(ROUND(K369,2)&lt;=0,ROUND(Q369,2)&lt;=0,ROUND(M369,2)&lt;=0,ROUND(S369,2)&lt;=0,ROUND(H369,2)&lt;=0)," Co najmniej jedna wartość nie jest większa od zera.","")&amp;
IF(K369&gt;Limity!$D$6," Abonament za Usługę TD w Wariancie A ponad limit.","")&amp;
IF(Q369&gt;Limity!$D$7," Abonament za Usługę TD w Wariancie B ponad limit.","")&amp;
IF(Q369-K369&gt;Limity!$D$8," Różnica wartości abonamentów za Usługę TD wariantów A i B ponad limit.","")&amp;
IF(M369&gt;Limity!$D$9," Abonament za zwiększenie przepustowości w Wariancie A ponad limit.","")&amp;
IF(S369&gt;Limity!$D$10," Abonament za zwiększenie przepustowości w Wariancie B ponad limit.","")&amp;
IF(J369=""," Nie wskazano PWR. ",IF(ISERROR(VLOOKUP(J369,'Listy punktów styku'!$B$11:$B$41,1,FALSE))," Nie wskazano PWR z listy.",""))&amp;
IF(P369=""," Nie wskazano FPS. ",IF(ISERROR(VLOOKUP(P369,'Listy punktów styku'!$B$44:$B$61,1,FALSE))," Nie wskazano FPS z listy.","")))</f>
        <v/>
      </c>
    </row>
    <row r="370" spans="1:22" s="8" customFormat="1" x14ac:dyDescent="0.3">
      <c r="A370" s="112">
        <v>356</v>
      </c>
      <c r="B370" s="113">
        <v>98416414</v>
      </c>
      <c r="C370" s="114" t="s">
        <v>2052</v>
      </c>
      <c r="D370" s="116" t="s">
        <v>2401</v>
      </c>
      <c r="E370" s="116" t="s">
        <v>2229</v>
      </c>
      <c r="F370" s="116" t="s">
        <v>2230</v>
      </c>
      <c r="G370" s="24"/>
      <c r="H370" s="3"/>
      <c r="I370" s="93">
        <f t="shared" si="43"/>
        <v>0</v>
      </c>
      <c r="J370" s="2"/>
      <c r="K370" s="3"/>
      <c r="L370" s="94">
        <f t="shared" si="39"/>
        <v>0</v>
      </c>
      <c r="M370" s="4"/>
      <c r="N370" s="94">
        <f t="shared" si="40"/>
        <v>0</v>
      </c>
      <c r="O370" s="94">
        <f t="shared" si="41"/>
        <v>0</v>
      </c>
      <c r="P370" s="2"/>
      <c r="Q370" s="3"/>
      <c r="R370" s="94">
        <f t="shared" si="42"/>
        <v>0</v>
      </c>
      <c r="S370" s="3"/>
      <c r="T370" s="94">
        <f t="shared" si="44"/>
        <v>0</v>
      </c>
      <c r="U370" s="93">
        <f t="shared" si="45"/>
        <v>0</v>
      </c>
      <c r="V370" s="5" t="str">
        <f>IF(COUNTBLANK(G370:H370)+COUNTBLANK(J370:K370)+COUNTBLANK(M370:M370)+COUNTBLANK(P370:Q370)+COUNTBLANK(S370:S370)=8,"",
IF(G370&lt;Limity!$C$5," Data gotowości zbyt wczesna lub nie uzupełniona.","")&amp;
IF(G370&gt;Limity!$D$5," Data gotowości zbyt późna lub wypełnona nieprawidłowo.","")&amp;
IF(OR(ROUND(K370,2)&lt;=0,ROUND(Q370,2)&lt;=0,ROUND(M370,2)&lt;=0,ROUND(S370,2)&lt;=0,ROUND(H370,2)&lt;=0)," Co najmniej jedna wartość nie jest większa od zera.","")&amp;
IF(K370&gt;Limity!$D$6," Abonament za Usługę TD w Wariancie A ponad limit.","")&amp;
IF(Q370&gt;Limity!$D$7," Abonament za Usługę TD w Wariancie B ponad limit.","")&amp;
IF(Q370-K370&gt;Limity!$D$8," Różnica wartości abonamentów za Usługę TD wariantów A i B ponad limit.","")&amp;
IF(M370&gt;Limity!$D$9," Abonament za zwiększenie przepustowości w Wariancie A ponad limit.","")&amp;
IF(S370&gt;Limity!$D$10," Abonament za zwiększenie przepustowości w Wariancie B ponad limit.","")&amp;
IF(J370=""," Nie wskazano PWR. ",IF(ISERROR(VLOOKUP(J370,'Listy punktów styku'!$B$11:$B$41,1,FALSE))," Nie wskazano PWR z listy.",""))&amp;
IF(P370=""," Nie wskazano FPS. ",IF(ISERROR(VLOOKUP(P370,'Listy punktów styku'!$B$44:$B$61,1,FALSE))," Nie wskazano FPS z listy.","")))</f>
        <v/>
      </c>
    </row>
    <row r="371" spans="1:22" s="8" customFormat="1" x14ac:dyDescent="0.3">
      <c r="A371" s="112">
        <v>357</v>
      </c>
      <c r="B371" s="113">
        <v>4402716</v>
      </c>
      <c r="C371" s="114">
        <v>103516</v>
      </c>
      <c r="D371" s="116" t="s">
        <v>1074</v>
      </c>
      <c r="E371" s="116" t="s">
        <v>100</v>
      </c>
      <c r="F371" s="116">
        <v>25</v>
      </c>
      <c r="G371" s="24"/>
      <c r="H371" s="3"/>
      <c r="I371" s="93">
        <f t="shared" si="43"/>
        <v>0</v>
      </c>
      <c r="J371" s="2"/>
      <c r="K371" s="3"/>
      <c r="L371" s="94">
        <f t="shared" si="39"/>
        <v>0</v>
      </c>
      <c r="M371" s="4"/>
      <c r="N371" s="94">
        <f t="shared" si="40"/>
        <v>0</v>
      </c>
      <c r="O371" s="94">
        <f t="shared" si="41"/>
        <v>0</v>
      </c>
      <c r="P371" s="2"/>
      <c r="Q371" s="3"/>
      <c r="R371" s="94">
        <f t="shared" si="42"/>
        <v>0</v>
      </c>
      <c r="S371" s="3"/>
      <c r="T371" s="94">
        <f t="shared" si="44"/>
        <v>0</v>
      </c>
      <c r="U371" s="93">
        <f t="shared" si="45"/>
        <v>0</v>
      </c>
      <c r="V371" s="5" t="str">
        <f>IF(COUNTBLANK(G371:H371)+COUNTBLANK(J371:K371)+COUNTBLANK(M371:M371)+COUNTBLANK(P371:Q371)+COUNTBLANK(S371:S371)=8,"",
IF(G371&lt;Limity!$C$5," Data gotowości zbyt wczesna lub nie uzupełniona.","")&amp;
IF(G371&gt;Limity!$D$5," Data gotowości zbyt późna lub wypełnona nieprawidłowo.","")&amp;
IF(OR(ROUND(K371,2)&lt;=0,ROUND(Q371,2)&lt;=0,ROUND(M371,2)&lt;=0,ROUND(S371,2)&lt;=0,ROUND(H371,2)&lt;=0)," Co najmniej jedna wartość nie jest większa od zera.","")&amp;
IF(K371&gt;Limity!$D$6," Abonament za Usługę TD w Wariancie A ponad limit.","")&amp;
IF(Q371&gt;Limity!$D$7," Abonament za Usługę TD w Wariancie B ponad limit.","")&amp;
IF(Q371-K371&gt;Limity!$D$8," Różnica wartości abonamentów za Usługę TD wariantów A i B ponad limit.","")&amp;
IF(M371&gt;Limity!$D$9," Abonament za zwiększenie przepustowości w Wariancie A ponad limit.","")&amp;
IF(S371&gt;Limity!$D$10," Abonament za zwiększenie przepustowości w Wariancie B ponad limit.","")&amp;
IF(J371=""," Nie wskazano PWR. ",IF(ISERROR(VLOOKUP(J371,'Listy punktów styku'!$B$11:$B$41,1,FALSE))," Nie wskazano PWR z listy.",""))&amp;
IF(P371=""," Nie wskazano FPS. ",IF(ISERROR(VLOOKUP(P371,'Listy punktów styku'!$B$44:$B$61,1,FALSE))," Nie wskazano FPS z listy.","")))</f>
        <v/>
      </c>
    </row>
    <row r="372" spans="1:22" s="8" customFormat="1" x14ac:dyDescent="0.3">
      <c r="A372" s="112">
        <v>358</v>
      </c>
      <c r="B372" s="113">
        <v>26771994</v>
      </c>
      <c r="C372" s="114">
        <v>70846</v>
      </c>
      <c r="D372" s="116" t="s">
        <v>2109</v>
      </c>
      <c r="E372" s="116" t="s">
        <v>2203</v>
      </c>
      <c r="F372" s="116" t="s">
        <v>2161</v>
      </c>
      <c r="G372" s="24"/>
      <c r="H372" s="3"/>
      <c r="I372" s="93">
        <f t="shared" si="43"/>
        <v>0</v>
      </c>
      <c r="J372" s="2"/>
      <c r="K372" s="3"/>
      <c r="L372" s="94">
        <f t="shared" si="39"/>
        <v>0</v>
      </c>
      <c r="M372" s="4"/>
      <c r="N372" s="94">
        <f t="shared" si="40"/>
        <v>0</v>
      </c>
      <c r="O372" s="94">
        <f t="shared" si="41"/>
        <v>0</v>
      </c>
      <c r="P372" s="2"/>
      <c r="Q372" s="3"/>
      <c r="R372" s="94">
        <f t="shared" si="42"/>
        <v>0</v>
      </c>
      <c r="S372" s="3"/>
      <c r="T372" s="94">
        <f t="shared" si="44"/>
        <v>0</v>
      </c>
      <c r="U372" s="93">
        <f t="shared" si="45"/>
        <v>0</v>
      </c>
      <c r="V372" s="5" t="str">
        <f>IF(COUNTBLANK(G372:H372)+COUNTBLANK(J372:K372)+COUNTBLANK(M372:M372)+COUNTBLANK(P372:Q372)+COUNTBLANK(S372:S372)=8,"",
IF(G372&lt;Limity!$C$5," Data gotowości zbyt wczesna lub nie uzupełniona.","")&amp;
IF(G372&gt;Limity!$D$5," Data gotowości zbyt późna lub wypełnona nieprawidłowo.","")&amp;
IF(OR(ROUND(K372,2)&lt;=0,ROUND(Q372,2)&lt;=0,ROUND(M372,2)&lt;=0,ROUND(S372,2)&lt;=0,ROUND(H372,2)&lt;=0)," Co najmniej jedna wartość nie jest większa od zera.","")&amp;
IF(K372&gt;Limity!$D$6," Abonament za Usługę TD w Wariancie A ponad limit.","")&amp;
IF(Q372&gt;Limity!$D$7," Abonament za Usługę TD w Wariancie B ponad limit.","")&amp;
IF(Q372-K372&gt;Limity!$D$8," Różnica wartości abonamentów za Usługę TD wariantów A i B ponad limit.","")&amp;
IF(M372&gt;Limity!$D$9," Abonament za zwiększenie przepustowości w Wariancie A ponad limit.","")&amp;
IF(S372&gt;Limity!$D$10," Abonament za zwiększenie przepustowości w Wariancie B ponad limit.","")&amp;
IF(J372=""," Nie wskazano PWR. ",IF(ISERROR(VLOOKUP(J372,'Listy punktów styku'!$B$11:$B$41,1,FALSE))," Nie wskazano PWR z listy.",""))&amp;
IF(P372=""," Nie wskazano FPS. ",IF(ISERROR(VLOOKUP(P372,'Listy punktów styku'!$B$44:$B$61,1,FALSE))," Nie wskazano FPS z listy.","")))</f>
        <v/>
      </c>
    </row>
    <row r="373" spans="1:22" s="8" customFormat="1" x14ac:dyDescent="0.3">
      <c r="A373" s="112">
        <v>359</v>
      </c>
      <c r="B373" s="113">
        <v>8040177</v>
      </c>
      <c r="C373" s="114" t="s">
        <v>2040</v>
      </c>
      <c r="D373" s="116" t="s">
        <v>2098</v>
      </c>
      <c r="E373" s="116" t="s">
        <v>763</v>
      </c>
      <c r="F373" s="116" t="s">
        <v>2187</v>
      </c>
      <c r="G373" s="24"/>
      <c r="H373" s="3"/>
      <c r="I373" s="93">
        <f t="shared" si="43"/>
        <v>0</v>
      </c>
      <c r="J373" s="2"/>
      <c r="K373" s="3"/>
      <c r="L373" s="94">
        <f t="shared" si="39"/>
        <v>0</v>
      </c>
      <c r="M373" s="4"/>
      <c r="N373" s="94">
        <f t="shared" si="40"/>
        <v>0</v>
      </c>
      <c r="O373" s="94">
        <f t="shared" si="41"/>
        <v>0</v>
      </c>
      <c r="P373" s="2"/>
      <c r="Q373" s="3"/>
      <c r="R373" s="94">
        <f t="shared" si="42"/>
        <v>0</v>
      </c>
      <c r="S373" s="3"/>
      <c r="T373" s="94">
        <f t="shared" si="44"/>
        <v>0</v>
      </c>
      <c r="U373" s="93">
        <f t="shared" si="45"/>
        <v>0</v>
      </c>
      <c r="V373" s="5" t="str">
        <f>IF(COUNTBLANK(G373:H373)+COUNTBLANK(J373:K373)+COUNTBLANK(M373:M373)+COUNTBLANK(P373:Q373)+COUNTBLANK(S373:S373)=8,"",
IF(G373&lt;Limity!$C$5," Data gotowości zbyt wczesna lub nie uzupełniona.","")&amp;
IF(G373&gt;Limity!$D$5," Data gotowości zbyt późna lub wypełnona nieprawidłowo.","")&amp;
IF(OR(ROUND(K373,2)&lt;=0,ROUND(Q373,2)&lt;=0,ROUND(M373,2)&lt;=0,ROUND(S373,2)&lt;=0,ROUND(H373,2)&lt;=0)," Co najmniej jedna wartość nie jest większa od zera.","")&amp;
IF(K373&gt;Limity!$D$6," Abonament za Usługę TD w Wariancie A ponad limit.","")&amp;
IF(Q373&gt;Limity!$D$7," Abonament za Usługę TD w Wariancie B ponad limit.","")&amp;
IF(Q373-K373&gt;Limity!$D$8," Różnica wartości abonamentów za Usługę TD wariantów A i B ponad limit.","")&amp;
IF(M373&gt;Limity!$D$9," Abonament za zwiększenie przepustowości w Wariancie A ponad limit.","")&amp;
IF(S373&gt;Limity!$D$10," Abonament za zwiększenie przepustowości w Wariancie B ponad limit.","")&amp;
IF(J373=""," Nie wskazano PWR. ",IF(ISERROR(VLOOKUP(J373,'Listy punktów styku'!$B$11:$B$41,1,FALSE))," Nie wskazano PWR z listy.",""))&amp;
IF(P373=""," Nie wskazano FPS. ",IF(ISERROR(VLOOKUP(P373,'Listy punktów styku'!$B$44:$B$61,1,FALSE))," Nie wskazano FPS z listy.","")))</f>
        <v/>
      </c>
    </row>
    <row r="374" spans="1:22" s="8" customFormat="1" x14ac:dyDescent="0.3">
      <c r="A374" s="112">
        <v>360</v>
      </c>
      <c r="B374" s="113">
        <v>74543788</v>
      </c>
      <c r="C374" s="114">
        <v>49625</v>
      </c>
      <c r="D374" s="116" t="s">
        <v>1749</v>
      </c>
      <c r="E374" s="116"/>
      <c r="F374" s="116">
        <v>316</v>
      </c>
      <c r="G374" s="24"/>
      <c r="H374" s="3"/>
      <c r="I374" s="93">
        <f t="shared" si="43"/>
        <v>0</v>
      </c>
      <c r="J374" s="2"/>
      <c r="K374" s="3"/>
      <c r="L374" s="94">
        <f t="shared" si="39"/>
        <v>0</v>
      </c>
      <c r="M374" s="4"/>
      <c r="N374" s="94">
        <f t="shared" si="40"/>
        <v>0</v>
      </c>
      <c r="O374" s="94">
        <f t="shared" si="41"/>
        <v>0</v>
      </c>
      <c r="P374" s="2"/>
      <c r="Q374" s="3"/>
      <c r="R374" s="94">
        <f t="shared" si="42"/>
        <v>0</v>
      </c>
      <c r="S374" s="3"/>
      <c r="T374" s="94">
        <f t="shared" si="44"/>
        <v>0</v>
      </c>
      <c r="U374" s="93">
        <f t="shared" si="45"/>
        <v>0</v>
      </c>
      <c r="V374" s="5" t="str">
        <f>IF(COUNTBLANK(G374:H374)+COUNTBLANK(J374:K374)+COUNTBLANK(M374:M374)+COUNTBLANK(P374:Q374)+COUNTBLANK(S374:S374)=8,"",
IF(G374&lt;Limity!$C$5," Data gotowości zbyt wczesna lub nie uzupełniona.","")&amp;
IF(G374&gt;Limity!$D$5," Data gotowości zbyt późna lub wypełnona nieprawidłowo.","")&amp;
IF(OR(ROUND(K374,2)&lt;=0,ROUND(Q374,2)&lt;=0,ROUND(M374,2)&lt;=0,ROUND(S374,2)&lt;=0,ROUND(H374,2)&lt;=0)," Co najmniej jedna wartość nie jest większa od zera.","")&amp;
IF(K374&gt;Limity!$D$6," Abonament za Usługę TD w Wariancie A ponad limit.","")&amp;
IF(Q374&gt;Limity!$D$7," Abonament za Usługę TD w Wariancie B ponad limit.","")&amp;
IF(Q374-K374&gt;Limity!$D$8," Różnica wartości abonamentów za Usługę TD wariantów A i B ponad limit.","")&amp;
IF(M374&gt;Limity!$D$9," Abonament za zwiększenie przepustowości w Wariancie A ponad limit.","")&amp;
IF(S374&gt;Limity!$D$10," Abonament za zwiększenie przepustowości w Wariancie B ponad limit.","")&amp;
IF(J374=""," Nie wskazano PWR. ",IF(ISERROR(VLOOKUP(J374,'Listy punktów styku'!$B$11:$B$41,1,FALSE))," Nie wskazano PWR z listy.",""))&amp;
IF(P374=""," Nie wskazano FPS. ",IF(ISERROR(VLOOKUP(P374,'Listy punktów styku'!$B$44:$B$61,1,FALSE))," Nie wskazano FPS z listy.","")))</f>
        <v/>
      </c>
    </row>
    <row r="375" spans="1:22" s="8" customFormat="1" x14ac:dyDescent="0.3">
      <c r="A375" s="112">
        <v>361</v>
      </c>
      <c r="B375" s="113">
        <v>4495722</v>
      </c>
      <c r="C375" s="114">
        <v>23782</v>
      </c>
      <c r="D375" s="116" t="s">
        <v>1078</v>
      </c>
      <c r="E375" s="116"/>
      <c r="F375" s="116">
        <v>81</v>
      </c>
      <c r="G375" s="24"/>
      <c r="H375" s="3"/>
      <c r="I375" s="93">
        <f t="shared" si="43"/>
        <v>0</v>
      </c>
      <c r="J375" s="2"/>
      <c r="K375" s="3"/>
      <c r="L375" s="94">
        <f t="shared" si="39"/>
        <v>0</v>
      </c>
      <c r="M375" s="4"/>
      <c r="N375" s="94">
        <f t="shared" si="40"/>
        <v>0</v>
      </c>
      <c r="O375" s="94">
        <f t="shared" si="41"/>
        <v>0</v>
      </c>
      <c r="P375" s="2"/>
      <c r="Q375" s="3"/>
      <c r="R375" s="94">
        <f t="shared" si="42"/>
        <v>0</v>
      </c>
      <c r="S375" s="3"/>
      <c r="T375" s="94">
        <f t="shared" si="44"/>
        <v>0</v>
      </c>
      <c r="U375" s="93">
        <f t="shared" si="45"/>
        <v>0</v>
      </c>
      <c r="V375" s="5" t="str">
        <f>IF(COUNTBLANK(G375:H375)+COUNTBLANK(J375:K375)+COUNTBLANK(M375:M375)+COUNTBLANK(P375:Q375)+COUNTBLANK(S375:S375)=8,"",
IF(G375&lt;Limity!$C$5," Data gotowości zbyt wczesna lub nie uzupełniona.","")&amp;
IF(G375&gt;Limity!$D$5," Data gotowości zbyt późna lub wypełnona nieprawidłowo.","")&amp;
IF(OR(ROUND(K375,2)&lt;=0,ROUND(Q375,2)&lt;=0,ROUND(M375,2)&lt;=0,ROUND(S375,2)&lt;=0,ROUND(H375,2)&lt;=0)," Co najmniej jedna wartość nie jest większa od zera.","")&amp;
IF(K375&gt;Limity!$D$6," Abonament za Usługę TD w Wariancie A ponad limit.","")&amp;
IF(Q375&gt;Limity!$D$7," Abonament za Usługę TD w Wariancie B ponad limit.","")&amp;
IF(Q375-K375&gt;Limity!$D$8," Różnica wartości abonamentów za Usługę TD wariantów A i B ponad limit.","")&amp;
IF(M375&gt;Limity!$D$9," Abonament za zwiększenie przepustowości w Wariancie A ponad limit.","")&amp;
IF(S375&gt;Limity!$D$10," Abonament za zwiększenie przepustowości w Wariancie B ponad limit.","")&amp;
IF(J375=""," Nie wskazano PWR. ",IF(ISERROR(VLOOKUP(J375,'Listy punktów styku'!$B$11:$B$41,1,FALSE))," Nie wskazano PWR z listy.",""))&amp;
IF(P375=""," Nie wskazano FPS. ",IF(ISERROR(VLOOKUP(P375,'Listy punktów styku'!$B$44:$B$61,1,FALSE))," Nie wskazano FPS z listy.","")))</f>
        <v/>
      </c>
    </row>
    <row r="376" spans="1:22" s="8" customFormat="1" x14ac:dyDescent="0.3">
      <c r="A376" s="112">
        <v>362</v>
      </c>
      <c r="B376" s="113">
        <v>9633185</v>
      </c>
      <c r="C376" s="114">
        <v>89399</v>
      </c>
      <c r="D376" s="116" t="s">
        <v>1488</v>
      </c>
      <c r="E376" s="116" t="s">
        <v>291</v>
      </c>
      <c r="F376" s="116">
        <v>21</v>
      </c>
      <c r="G376" s="24"/>
      <c r="H376" s="3"/>
      <c r="I376" s="93">
        <f t="shared" si="43"/>
        <v>0</v>
      </c>
      <c r="J376" s="2"/>
      <c r="K376" s="3"/>
      <c r="L376" s="94">
        <f t="shared" si="39"/>
        <v>0</v>
      </c>
      <c r="M376" s="4"/>
      <c r="N376" s="94">
        <f t="shared" si="40"/>
        <v>0</v>
      </c>
      <c r="O376" s="94">
        <f t="shared" si="41"/>
        <v>0</v>
      </c>
      <c r="P376" s="2"/>
      <c r="Q376" s="3"/>
      <c r="R376" s="94">
        <f t="shared" si="42"/>
        <v>0</v>
      </c>
      <c r="S376" s="3"/>
      <c r="T376" s="94">
        <f t="shared" si="44"/>
        <v>0</v>
      </c>
      <c r="U376" s="93">
        <f t="shared" si="45"/>
        <v>0</v>
      </c>
      <c r="V376" s="5" t="str">
        <f>IF(COUNTBLANK(G376:H376)+COUNTBLANK(J376:K376)+COUNTBLANK(M376:M376)+COUNTBLANK(P376:Q376)+COUNTBLANK(S376:S376)=8,"",
IF(G376&lt;Limity!$C$5," Data gotowości zbyt wczesna lub nie uzupełniona.","")&amp;
IF(G376&gt;Limity!$D$5," Data gotowości zbyt późna lub wypełnona nieprawidłowo.","")&amp;
IF(OR(ROUND(K376,2)&lt;=0,ROUND(Q376,2)&lt;=0,ROUND(M376,2)&lt;=0,ROUND(S376,2)&lt;=0,ROUND(H376,2)&lt;=0)," Co najmniej jedna wartość nie jest większa od zera.","")&amp;
IF(K376&gt;Limity!$D$6," Abonament za Usługę TD w Wariancie A ponad limit.","")&amp;
IF(Q376&gt;Limity!$D$7," Abonament za Usługę TD w Wariancie B ponad limit.","")&amp;
IF(Q376-K376&gt;Limity!$D$8," Różnica wartości abonamentów za Usługę TD wariantów A i B ponad limit.","")&amp;
IF(M376&gt;Limity!$D$9," Abonament za zwiększenie przepustowości w Wariancie A ponad limit.","")&amp;
IF(S376&gt;Limity!$D$10," Abonament za zwiększenie przepustowości w Wariancie B ponad limit.","")&amp;
IF(J376=""," Nie wskazano PWR. ",IF(ISERROR(VLOOKUP(J376,'Listy punktów styku'!$B$11:$B$41,1,FALSE))," Nie wskazano PWR z listy.",""))&amp;
IF(P376=""," Nie wskazano FPS. ",IF(ISERROR(VLOOKUP(P376,'Listy punktów styku'!$B$44:$B$61,1,FALSE))," Nie wskazano FPS z listy.","")))</f>
        <v/>
      </c>
    </row>
    <row r="377" spans="1:22" s="8" customFormat="1" x14ac:dyDescent="0.3">
      <c r="A377" s="112">
        <v>363</v>
      </c>
      <c r="B377" s="113">
        <v>6258683</v>
      </c>
      <c r="C377" s="114">
        <v>47131</v>
      </c>
      <c r="D377" s="116" t="s">
        <v>2132</v>
      </c>
      <c r="E377" s="116" t="s">
        <v>100</v>
      </c>
      <c r="F377" s="116" t="s">
        <v>2175</v>
      </c>
      <c r="G377" s="24"/>
      <c r="H377" s="3"/>
      <c r="I377" s="93">
        <f t="shared" si="43"/>
        <v>0</v>
      </c>
      <c r="J377" s="2"/>
      <c r="K377" s="3"/>
      <c r="L377" s="94">
        <f t="shared" si="39"/>
        <v>0</v>
      </c>
      <c r="M377" s="4"/>
      <c r="N377" s="94">
        <f t="shared" si="40"/>
        <v>0</v>
      </c>
      <c r="O377" s="94">
        <f t="shared" si="41"/>
        <v>0</v>
      </c>
      <c r="P377" s="2"/>
      <c r="Q377" s="3"/>
      <c r="R377" s="94">
        <f t="shared" si="42"/>
        <v>0</v>
      </c>
      <c r="S377" s="3"/>
      <c r="T377" s="94">
        <f t="shared" si="44"/>
        <v>0</v>
      </c>
      <c r="U377" s="93">
        <f t="shared" si="45"/>
        <v>0</v>
      </c>
      <c r="V377" s="5" t="str">
        <f>IF(COUNTBLANK(G377:H377)+COUNTBLANK(J377:K377)+COUNTBLANK(M377:M377)+COUNTBLANK(P377:Q377)+COUNTBLANK(S377:S377)=8,"",
IF(G377&lt;Limity!$C$5," Data gotowości zbyt wczesna lub nie uzupełniona.","")&amp;
IF(G377&gt;Limity!$D$5," Data gotowości zbyt późna lub wypełnona nieprawidłowo.","")&amp;
IF(OR(ROUND(K377,2)&lt;=0,ROUND(Q377,2)&lt;=0,ROUND(M377,2)&lt;=0,ROUND(S377,2)&lt;=0,ROUND(H377,2)&lt;=0)," Co najmniej jedna wartość nie jest większa od zera.","")&amp;
IF(K377&gt;Limity!$D$6," Abonament za Usługę TD w Wariancie A ponad limit.","")&amp;
IF(Q377&gt;Limity!$D$7," Abonament za Usługę TD w Wariancie B ponad limit.","")&amp;
IF(Q377-K377&gt;Limity!$D$8," Różnica wartości abonamentów za Usługę TD wariantów A i B ponad limit.","")&amp;
IF(M377&gt;Limity!$D$9," Abonament za zwiększenie przepustowości w Wariancie A ponad limit.","")&amp;
IF(S377&gt;Limity!$D$10," Abonament za zwiększenie przepustowości w Wariancie B ponad limit.","")&amp;
IF(J377=""," Nie wskazano PWR. ",IF(ISERROR(VLOOKUP(J377,'Listy punktów styku'!$B$11:$B$41,1,FALSE))," Nie wskazano PWR z listy.",""))&amp;
IF(P377=""," Nie wskazano FPS. ",IF(ISERROR(VLOOKUP(P377,'Listy punktów styku'!$B$44:$B$61,1,FALSE))," Nie wskazano FPS z listy.","")))</f>
        <v/>
      </c>
    </row>
    <row r="378" spans="1:22" s="8" customFormat="1" x14ac:dyDescent="0.3">
      <c r="A378" s="112">
        <v>364</v>
      </c>
      <c r="B378" s="113">
        <v>138176</v>
      </c>
      <c r="C378" s="114">
        <v>272532</v>
      </c>
      <c r="D378" s="116" t="s">
        <v>1080</v>
      </c>
      <c r="E378" s="116" t="s">
        <v>1084</v>
      </c>
      <c r="F378" s="116">
        <v>8</v>
      </c>
      <c r="G378" s="24"/>
      <c r="H378" s="3"/>
      <c r="I378" s="93">
        <f t="shared" si="43"/>
        <v>0</v>
      </c>
      <c r="J378" s="2"/>
      <c r="K378" s="3"/>
      <c r="L378" s="94">
        <f t="shared" si="39"/>
        <v>0</v>
      </c>
      <c r="M378" s="4"/>
      <c r="N378" s="94">
        <f t="shared" si="40"/>
        <v>0</v>
      </c>
      <c r="O378" s="94">
        <f t="shared" si="41"/>
        <v>0</v>
      </c>
      <c r="P378" s="2"/>
      <c r="Q378" s="3"/>
      <c r="R378" s="94">
        <f t="shared" si="42"/>
        <v>0</v>
      </c>
      <c r="S378" s="3"/>
      <c r="T378" s="94">
        <f t="shared" si="44"/>
        <v>0</v>
      </c>
      <c r="U378" s="93">
        <f t="shared" si="45"/>
        <v>0</v>
      </c>
      <c r="V378" s="5" t="str">
        <f>IF(COUNTBLANK(G378:H378)+COUNTBLANK(J378:K378)+COUNTBLANK(M378:M378)+COUNTBLANK(P378:Q378)+COUNTBLANK(S378:S378)=8,"",
IF(G378&lt;Limity!$C$5," Data gotowości zbyt wczesna lub nie uzupełniona.","")&amp;
IF(G378&gt;Limity!$D$5," Data gotowości zbyt późna lub wypełnona nieprawidłowo.","")&amp;
IF(OR(ROUND(K378,2)&lt;=0,ROUND(Q378,2)&lt;=0,ROUND(M378,2)&lt;=0,ROUND(S378,2)&lt;=0,ROUND(H378,2)&lt;=0)," Co najmniej jedna wartość nie jest większa od zera.","")&amp;
IF(K378&gt;Limity!$D$6," Abonament za Usługę TD w Wariancie A ponad limit.","")&amp;
IF(Q378&gt;Limity!$D$7," Abonament za Usługę TD w Wariancie B ponad limit.","")&amp;
IF(Q378-K378&gt;Limity!$D$8," Różnica wartości abonamentów za Usługę TD wariantów A i B ponad limit.","")&amp;
IF(M378&gt;Limity!$D$9," Abonament za zwiększenie przepustowości w Wariancie A ponad limit.","")&amp;
IF(S378&gt;Limity!$D$10," Abonament za zwiększenie przepustowości w Wariancie B ponad limit.","")&amp;
IF(J378=""," Nie wskazano PWR. ",IF(ISERROR(VLOOKUP(J378,'Listy punktów styku'!$B$11:$B$41,1,FALSE))," Nie wskazano PWR z listy.",""))&amp;
IF(P378=""," Nie wskazano FPS. ",IF(ISERROR(VLOOKUP(P378,'Listy punktów styku'!$B$44:$B$61,1,FALSE))," Nie wskazano FPS z listy.","")))</f>
        <v/>
      </c>
    </row>
    <row r="379" spans="1:22" s="8" customFormat="1" x14ac:dyDescent="0.3">
      <c r="A379" s="112">
        <v>365</v>
      </c>
      <c r="B379" s="113">
        <v>4729026</v>
      </c>
      <c r="C379" s="114" t="s">
        <v>1824</v>
      </c>
      <c r="D379" s="116" t="s">
        <v>1080</v>
      </c>
      <c r="E379" s="116" t="s">
        <v>1722</v>
      </c>
      <c r="F379" s="116">
        <v>1</v>
      </c>
      <c r="G379" s="24"/>
      <c r="H379" s="3"/>
      <c r="I379" s="93">
        <f t="shared" si="43"/>
        <v>0</v>
      </c>
      <c r="J379" s="2"/>
      <c r="K379" s="3"/>
      <c r="L379" s="94">
        <f t="shared" si="39"/>
        <v>0</v>
      </c>
      <c r="M379" s="4"/>
      <c r="N379" s="94">
        <f t="shared" si="40"/>
        <v>0</v>
      </c>
      <c r="O379" s="94">
        <f t="shared" si="41"/>
        <v>0</v>
      </c>
      <c r="P379" s="2"/>
      <c r="Q379" s="3"/>
      <c r="R379" s="94">
        <f t="shared" si="42"/>
        <v>0</v>
      </c>
      <c r="S379" s="3"/>
      <c r="T379" s="94">
        <f t="shared" si="44"/>
        <v>0</v>
      </c>
      <c r="U379" s="93">
        <f t="shared" si="45"/>
        <v>0</v>
      </c>
      <c r="V379" s="5" t="str">
        <f>IF(COUNTBLANK(G379:H379)+COUNTBLANK(J379:K379)+COUNTBLANK(M379:M379)+COUNTBLANK(P379:Q379)+COUNTBLANK(S379:S379)=8,"",
IF(G379&lt;Limity!$C$5," Data gotowości zbyt wczesna lub nie uzupełniona.","")&amp;
IF(G379&gt;Limity!$D$5," Data gotowości zbyt późna lub wypełnona nieprawidłowo.","")&amp;
IF(OR(ROUND(K379,2)&lt;=0,ROUND(Q379,2)&lt;=0,ROUND(M379,2)&lt;=0,ROUND(S379,2)&lt;=0,ROUND(H379,2)&lt;=0)," Co najmniej jedna wartość nie jest większa od zera.","")&amp;
IF(K379&gt;Limity!$D$6," Abonament za Usługę TD w Wariancie A ponad limit.","")&amp;
IF(Q379&gt;Limity!$D$7," Abonament za Usługę TD w Wariancie B ponad limit.","")&amp;
IF(Q379-K379&gt;Limity!$D$8," Różnica wartości abonamentów za Usługę TD wariantów A i B ponad limit.","")&amp;
IF(M379&gt;Limity!$D$9," Abonament za zwiększenie przepustowości w Wariancie A ponad limit.","")&amp;
IF(S379&gt;Limity!$D$10," Abonament za zwiększenie przepustowości w Wariancie B ponad limit.","")&amp;
IF(J379=""," Nie wskazano PWR. ",IF(ISERROR(VLOOKUP(J379,'Listy punktów styku'!$B$11:$B$41,1,FALSE))," Nie wskazano PWR z listy.",""))&amp;
IF(P379=""," Nie wskazano FPS. ",IF(ISERROR(VLOOKUP(P379,'Listy punktów styku'!$B$44:$B$61,1,FALSE))," Nie wskazano FPS z listy.","")))</f>
        <v/>
      </c>
    </row>
    <row r="380" spans="1:22" s="8" customFormat="1" x14ac:dyDescent="0.3">
      <c r="A380" s="112">
        <v>366</v>
      </c>
      <c r="B380" s="113">
        <v>821856569</v>
      </c>
      <c r="C380" s="114" t="s">
        <v>1828</v>
      </c>
      <c r="D380" s="116" t="s">
        <v>1729</v>
      </c>
      <c r="E380" s="116"/>
      <c r="F380" s="116">
        <v>346</v>
      </c>
      <c r="G380" s="24"/>
      <c r="H380" s="3"/>
      <c r="I380" s="93">
        <f t="shared" si="43"/>
        <v>0</v>
      </c>
      <c r="J380" s="2"/>
      <c r="K380" s="3"/>
      <c r="L380" s="94">
        <f t="shared" si="39"/>
        <v>0</v>
      </c>
      <c r="M380" s="4"/>
      <c r="N380" s="94">
        <f t="shared" si="40"/>
        <v>0</v>
      </c>
      <c r="O380" s="94">
        <f t="shared" si="41"/>
        <v>0</v>
      </c>
      <c r="P380" s="2"/>
      <c r="Q380" s="3"/>
      <c r="R380" s="94">
        <f t="shared" si="42"/>
        <v>0</v>
      </c>
      <c r="S380" s="3"/>
      <c r="T380" s="94">
        <f t="shared" si="44"/>
        <v>0</v>
      </c>
      <c r="U380" s="93">
        <f t="shared" si="45"/>
        <v>0</v>
      </c>
      <c r="V380" s="5" t="str">
        <f>IF(COUNTBLANK(G380:H380)+COUNTBLANK(J380:K380)+COUNTBLANK(M380:M380)+COUNTBLANK(P380:Q380)+COUNTBLANK(S380:S380)=8,"",
IF(G380&lt;Limity!$C$5," Data gotowości zbyt wczesna lub nie uzupełniona.","")&amp;
IF(G380&gt;Limity!$D$5," Data gotowości zbyt późna lub wypełnona nieprawidłowo.","")&amp;
IF(OR(ROUND(K380,2)&lt;=0,ROUND(Q380,2)&lt;=0,ROUND(M380,2)&lt;=0,ROUND(S380,2)&lt;=0,ROUND(H380,2)&lt;=0)," Co najmniej jedna wartość nie jest większa od zera.","")&amp;
IF(K380&gt;Limity!$D$6," Abonament za Usługę TD w Wariancie A ponad limit.","")&amp;
IF(Q380&gt;Limity!$D$7," Abonament za Usługę TD w Wariancie B ponad limit.","")&amp;
IF(Q380-K380&gt;Limity!$D$8," Różnica wartości abonamentów za Usługę TD wariantów A i B ponad limit.","")&amp;
IF(M380&gt;Limity!$D$9," Abonament za zwiększenie przepustowości w Wariancie A ponad limit.","")&amp;
IF(S380&gt;Limity!$D$10," Abonament za zwiększenie przepustowości w Wariancie B ponad limit.","")&amp;
IF(J380=""," Nie wskazano PWR. ",IF(ISERROR(VLOOKUP(J380,'Listy punktów styku'!$B$11:$B$41,1,FALSE))," Nie wskazano PWR z listy.",""))&amp;
IF(P380=""," Nie wskazano FPS. ",IF(ISERROR(VLOOKUP(P380,'Listy punktów styku'!$B$44:$B$61,1,FALSE))," Nie wskazano FPS z listy.","")))</f>
        <v/>
      </c>
    </row>
    <row r="381" spans="1:22" s="8" customFormat="1" x14ac:dyDescent="0.3">
      <c r="A381" s="112">
        <v>367</v>
      </c>
      <c r="B381" s="113">
        <v>1562814</v>
      </c>
      <c r="C381" s="114">
        <v>43312</v>
      </c>
      <c r="D381" s="116" t="s">
        <v>2127</v>
      </c>
      <c r="E381" s="116" t="s">
        <v>100</v>
      </c>
      <c r="F381" s="116" t="s">
        <v>2151</v>
      </c>
      <c r="G381" s="24"/>
      <c r="H381" s="3"/>
      <c r="I381" s="93">
        <f t="shared" si="43"/>
        <v>0</v>
      </c>
      <c r="J381" s="2"/>
      <c r="K381" s="3"/>
      <c r="L381" s="94">
        <f t="shared" si="39"/>
        <v>0</v>
      </c>
      <c r="M381" s="4"/>
      <c r="N381" s="94">
        <f t="shared" si="40"/>
        <v>0</v>
      </c>
      <c r="O381" s="94">
        <f t="shared" si="41"/>
        <v>0</v>
      </c>
      <c r="P381" s="2"/>
      <c r="Q381" s="3"/>
      <c r="R381" s="94">
        <f t="shared" si="42"/>
        <v>0</v>
      </c>
      <c r="S381" s="3"/>
      <c r="T381" s="94">
        <f t="shared" si="44"/>
        <v>0</v>
      </c>
      <c r="U381" s="93">
        <f t="shared" si="45"/>
        <v>0</v>
      </c>
      <c r="V381" s="5" t="str">
        <f>IF(COUNTBLANK(G381:H381)+COUNTBLANK(J381:K381)+COUNTBLANK(M381:M381)+COUNTBLANK(P381:Q381)+COUNTBLANK(S381:S381)=8,"",
IF(G381&lt;Limity!$C$5," Data gotowości zbyt wczesna lub nie uzupełniona.","")&amp;
IF(G381&gt;Limity!$D$5," Data gotowości zbyt późna lub wypełnona nieprawidłowo.","")&amp;
IF(OR(ROUND(K381,2)&lt;=0,ROUND(Q381,2)&lt;=0,ROUND(M381,2)&lt;=0,ROUND(S381,2)&lt;=0,ROUND(H381,2)&lt;=0)," Co najmniej jedna wartość nie jest większa od zera.","")&amp;
IF(K381&gt;Limity!$D$6," Abonament za Usługę TD w Wariancie A ponad limit.","")&amp;
IF(Q381&gt;Limity!$D$7," Abonament za Usługę TD w Wariancie B ponad limit.","")&amp;
IF(Q381-K381&gt;Limity!$D$8," Różnica wartości abonamentów za Usługę TD wariantów A i B ponad limit.","")&amp;
IF(M381&gt;Limity!$D$9," Abonament za zwiększenie przepustowości w Wariancie A ponad limit.","")&amp;
IF(S381&gt;Limity!$D$10," Abonament za zwiększenie przepustowości w Wariancie B ponad limit.","")&amp;
IF(J381=""," Nie wskazano PWR. ",IF(ISERROR(VLOOKUP(J381,'Listy punktów styku'!$B$11:$B$41,1,FALSE))," Nie wskazano PWR z listy.",""))&amp;
IF(P381=""," Nie wskazano FPS. ",IF(ISERROR(VLOOKUP(P381,'Listy punktów styku'!$B$44:$B$61,1,FALSE))," Nie wskazano FPS z listy.","")))</f>
        <v/>
      </c>
    </row>
    <row r="382" spans="1:22" s="8" customFormat="1" x14ac:dyDescent="0.3">
      <c r="A382" s="112">
        <v>368</v>
      </c>
      <c r="B382" s="113">
        <v>29169931</v>
      </c>
      <c r="C382" s="114">
        <v>17130</v>
      </c>
      <c r="D382" s="116" t="s">
        <v>2141</v>
      </c>
      <c r="E382" s="116" t="s">
        <v>100</v>
      </c>
      <c r="F382" s="116" t="s">
        <v>2205</v>
      </c>
      <c r="G382" s="24"/>
      <c r="H382" s="3"/>
      <c r="I382" s="93">
        <f t="shared" si="43"/>
        <v>0</v>
      </c>
      <c r="J382" s="2"/>
      <c r="K382" s="3"/>
      <c r="L382" s="94">
        <f t="shared" si="39"/>
        <v>0</v>
      </c>
      <c r="M382" s="4"/>
      <c r="N382" s="94">
        <f t="shared" si="40"/>
        <v>0</v>
      </c>
      <c r="O382" s="94">
        <f t="shared" si="41"/>
        <v>0</v>
      </c>
      <c r="P382" s="2"/>
      <c r="Q382" s="3"/>
      <c r="R382" s="94">
        <f t="shared" si="42"/>
        <v>0</v>
      </c>
      <c r="S382" s="3"/>
      <c r="T382" s="94">
        <f t="shared" si="44"/>
        <v>0</v>
      </c>
      <c r="U382" s="93">
        <f t="shared" si="45"/>
        <v>0</v>
      </c>
      <c r="V382" s="5" t="str">
        <f>IF(COUNTBLANK(G382:H382)+COUNTBLANK(J382:K382)+COUNTBLANK(M382:M382)+COUNTBLANK(P382:Q382)+COUNTBLANK(S382:S382)=8,"",
IF(G382&lt;Limity!$C$5," Data gotowości zbyt wczesna lub nie uzupełniona.","")&amp;
IF(G382&gt;Limity!$D$5," Data gotowości zbyt późna lub wypełnona nieprawidłowo.","")&amp;
IF(OR(ROUND(K382,2)&lt;=0,ROUND(Q382,2)&lt;=0,ROUND(M382,2)&lt;=0,ROUND(S382,2)&lt;=0,ROUND(H382,2)&lt;=0)," Co najmniej jedna wartość nie jest większa od zera.","")&amp;
IF(K382&gt;Limity!$D$6," Abonament za Usługę TD w Wariancie A ponad limit.","")&amp;
IF(Q382&gt;Limity!$D$7," Abonament za Usługę TD w Wariancie B ponad limit.","")&amp;
IF(Q382-K382&gt;Limity!$D$8," Różnica wartości abonamentów za Usługę TD wariantów A i B ponad limit.","")&amp;
IF(M382&gt;Limity!$D$9," Abonament za zwiększenie przepustowości w Wariancie A ponad limit.","")&amp;
IF(S382&gt;Limity!$D$10," Abonament za zwiększenie przepustowości w Wariancie B ponad limit.","")&amp;
IF(J382=""," Nie wskazano PWR. ",IF(ISERROR(VLOOKUP(J382,'Listy punktów styku'!$B$11:$B$41,1,FALSE))," Nie wskazano PWR z listy.",""))&amp;
IF(P382=""," Nie wskazano FPS. ",IF(ISERROR(VLOOKUP(P382,'Listy punktów styku'!$B$44:$B$61,1,FALSE))," Nie wskazano FPS z listy.","")))</f>
        <v/>
      </c>
    </row>
    <row r="383" spans="1:22" s="8" customFormat="1" x14ac:dyDescent="0.3">
      <c r="A383" s="112">
        <v>369</v>
      </c>
      <c r="B383" s="113">
        <v>4778527</v>
      </c>
      <c r="C383" s="114">
        <v>262289</v>
      </c>
      <c r="D383" s="116" t="s">
        <v>1694</v>
      </c>
      <c r="E383" s="116" t="s">
        <v>786</v>
      </c>
      <c r="F383" s="116">
        <v>1</v>
      </c>
      <c r="G383" s="24"/>
      <c r="H383" s="3"/>
      <c r="I383" s="93">
        <f t="shared" si="43"/>
        <v>0</v>
      </c>
      <c r="J383" s="2"/>
      <c r="K383" s="3"/>
      <c r="L383" s="94">
        <f t="shared" si="39"/>
        <v>0</v>
      </c>
      <c r="M383" s="4"/>
      <c r="N383" s="94">
        <f t="shared" ref="N383" si="46">ROUND(M383*(1+$C$10),2)</f>
        <v>0</v>
      </c>
      <c r="O383" s="94">
        <f t="shared" ref="O383" si="47">60*ROUND(K383*(1+$C$10),2)</f>
        <v>0</v>
      </c>
      <c r="P383" s="2"/>
      <c r="Q383" s="3"/>
      <c r="R383" s="94">
        <f t="shared" si="42"/>
        <v>0</v>
      </c>
      <c r="S383" s="3"/>
      <c r="T383" s="94">
        <f t="shared" ref="T383" si="48">ROUND(S383*(1+$C$10),2)</f>
        <v>0</v>
      </c>
      <c r="U383" s="93">
        <f t="shared" ref="U383" si="49">60*ROUND(Q383*(1+$C$10),2)</f>
        <v>0</v>
      </c>
      <c r="V383" s="5" t="str">
        <f>IF(COUNTBLANK(G383:H383)+COUNTBLANK(J383:K383)+COUNTBLANK(M383:M383)+COUNTBLANK(P383:Q383)+COUNTBLANK(S383:S383)=8,"",
IF(G383&lt;Limity!$C$5," Data gotowości zbyt wczesna lub nie uzupełniona.","")&amp;
IF(G383&gt;Limity!$D$5," Data gotowości zbyt późna lub wypełnona nieprawidłowo.","")&amp;
IF(OR(ROUND(K383,2)&lt;=0,ROUND(Q383,2)&lt;=0,ROUND(M383,2)&lt;=0,ROUND(S383,2)&lt;=0,ROUND(H383,2)&lt;=0)," Co najmniej jedna wartość nie jest większa od zera.","")&amp;
IF(K383&gt;Limity!$D$6," Abonament za Usługę TD w Wariancie A ponad limit.","")&amp;
IF(Q383&gt;Limity!$D$7," Abonament za Usługę TD w Wariancie B ponad limit.","")&amp;
IF(Q383-K383&gt;Limity!$D$8," Różnica wartości abonamentów za Usługę TD wariantów A i B ponad limit.","")&amp;
IF(M383&gt;Limity!$D$9," Abonament za zwiększenie przepustowości w Wariancie A ponad limit.","")&amp;
IF(S383&gt;Limity!$D$10," Abonament za zwiększenie przepustowości w Wariancie B ponad limit.","")&amp;
IF(J383=""," Nie wskazano PWR. ",IF(ISERROR(VLOOKUP(J383,'Listy punktów styku'!$B$11:$B$41,1,FALSE))," Nie wskazano PWR z listy.",""))&amp;
IF(P383=""," Nie wskazano FPS. ",IF(ISERROR(VLOOKUP(P383,'Listy punktów styku'!$B$44:$B$61,1,FALSE))," Nie wskazano FPS z listy.","")))</f>
        <v/>
      </c>
    </row>
    <row r="384" spans="1:22" s="8" customFormat="1" x14ac:dyDescent="0.3">
      <c r="A384" s="112">
        <v>370</v>
      </c>
      <c r="B384" s="113">
        <v>4782381</v>
      </c>
      <c r="C384" s="114">
        <v>51815</v>
      </c>
      <c r="D384" s="116" t="s">
        <v>298</v>
      </c>
      <c r="E384" s="116" t="s">
        <v>100</v>
      </c>
      <c r="F384" s="116">
        <v>127</v>
      </c>
      <c r="G384" s="24"/>
      <c r="H384" s="3"/>
      <c r="I384" s="93">
        <f t="shared" si="43"/>
        <v>0</v>
      </c>
      <c r="J384" s="2"/>
      <c r="K384" s="3"/>
      <c r="L384" s="94">
        <f t="shared" si="39"/>
        <v>0</v>
      </c>
      <c r="M384" s="4"/>
      <c r="N384" s="94">
        <f t="shared" si="40"/>
        <v>0</v>
      </c>
      <c r="O384" s="94">
        <f t="shared" si="41"/>
        <v>0</v>
      </c>
      <c r="P384" s="2"/>
      <c r="Q384" s="3"/>
      <c r="R384" s="94">
        <f t="shared" si="42"/>
        <v>0</v>
      </c>
      <c r="S384" s="3"/>
      <c r="T384" s="94">
        <f t="shared" si="44"/>
        <v>0</v>
      </c>
      <c r="U384" s="93">
        <f t="shared" si="45"/>
        <v>0</v>
      </c>
      <c r="V384" s="5" t="str">
        <f>IF(COUNTBLANK(G384:H384)+COUNTBLANK(J384:K384)+COUNTBLANK(M384:M384)+COUNTBLANK(P384:Q384)+COUNTBLANK(S384:S384)=8,"",
IF(G384&lt;Limity!$C$5," Data gotowości zbyt wczesna lub nie uzupełniona.","")&amp;
IF(G384&gt;Limity!$D$5," Data gotowości zbyt późna lub wypełnona nieprawidłowo.","")&amp;
IF(OR(ROUND(K384,2)&lt;=0,ROUND(Q384,2)&lt;=0,ROUND(M384,2)&lt;=0,ROUND(S384,2)&lt;=0,ROUND(H384,2)&lt;=0)," Co najmniej jedna wartość nie jest większa od zera.","")&amp;
IF(K384&gt;Limity!$D$6," Abonament za Usługę TD w Wariancie A ponad limit.","")&amp;
IF(Q384&gt;Limity!$D$7," Abonament za Usługę TD w Wariancie B ponad limit.","")&amp;
IF(Q384-K384&gt;Limity!$D$8," Różnica wartości abonamentów za Usługę TD wariantów A i B ponad limit.","")&amp;
IF(M384&gt;Limity!$D$9," Abonament za zwiększenie przepustowości w Wariancie A ponad limit.","")&amp;
IF(S384&gt;Limity!$D$10," Abonament za zwiększenie przepustowości w Wariancie B ponad limit.","")&amp;
IF(J384=""," Nie wskazano PWR. ",IF(ISERROR(VLOOKUP(J384,'Listy punktów styku'!$B$11:$B$41,1,FALSE))," Nie wskazano PWR z listy.",""))&amp;
IF(P384=""," Nie wskazano FPS. ",IF(ISERROR(VLOOKUP(P384,'Listy punktów styku'!$B$44:$B$61,1,FALSE))," Nie wskazano FPS z listy.","")))</f>
        <v/>
      </c>
    </row>
    <row r="385" spans="1:22" s="8" customFormat="1" x14ac:dyDescent="0.3">
      <c r="A385" s="112">
        <v>371</v>
      </c>
      <c r="B385" s="113">
        <v>4785275</v>
      </c>
      <c r="C385" s="114">
        <v>62077</v>
      </c>
      <c r="D385" s="116" t="s">
        <v>1089</v>
      </c>
      <c r="E385" s="116" t="s">
        <v>100</v>
      </c>
      <c r="F385" s="116">
        <v>5</v>
      </c>
      <c r="G385" s="24"/>
      <c r="H385" s="3"/>
      <c r="I385" s="93">
        <f t="shared" si="43"/>
        <v>0</v>
      </c>
      <c r="J385" s="2"/>
      <c r="K385" s="3"/>
      <c r="L385" s="94">
        <f t="shared" si="39"/>
        <v>0</v>
      </c>
      <c r="M385" s="4"/>
      <c r="N385" s="94">
        <f t="shared" si="40"/>
        <v>0</v>
      </c>
      <c r="O385" s="94">
        <f t="shared" si="41"/>
        <v>0</v>
      </c>
      <c r="P385" s="2"/>
      <c r="Q385" s="3"/>
      <c r="R385" s="94">
        <f t="shared" si="42"/>
        <v>0</v>
      </c>
      <c r="S385" s="3"/>
      <c r="T385" s="94">
        <f t="shared" si="44"/>
        <v>0</v>
      </c>
      <c r="U385" s="93">
        <f t="shared" si="45"/>
        <v>0</v>
      </c>
      <c r="V385" s="5" t="str">
        <f>IF(COUNTBLANK(G385:H385)+COUNTBLANK(J385:K385)+COUNTBLANK(M385:M385)+COUNTBLANK(P385:Q385)+COUNTBLANK(S385:S385)=8,"",
IF(G385&lt;Limity!$C$5," Data gotowości zbyt wczesna lub nie uzupełniona.","")&amp;
IF(G385&gt;Limity!$D$5," Data gotowości zbyt późna lub wypełnona nieprawidłowo.","")&amp;
IF(OR(ROUND(K385,2)&lt;=0,ROUND(Q385,2)&lt;=0,ROUND(M385,2)&lt;=0,ROUND(S385,2)&lt;=0,ROUND(H385,2)&lt;=0)," Co najmniej jedna wartość nie jest większa od zera.","")&amp;
IF(K385&gt;Limity!$D$6," Abonament za Usługę TD w Wariancie A ponad limit.","")&amp;
IF(Q385&gt;Limity!$D$7," Abonament za Usługę TD w Wariancie B ponad limit.","")&amp;
IF(Q385-K385&gt;Limity!$D$8," Różnica wartości abonamentów za Usługę TD wariantów A i B ponad limit.","")&amp;
IF(M385&gt;Limity!$D$9," Abonament za zwiększenie przepustowości w Wariancie A ponad limit.","")&amp;
IF(S385&gt;Limity!$D$10," Abonament za zwiększenie przepustowości w Wariancie B ponad limit.","")&amp;
IF(J385=""," Nie wskazano PWR. ",IF(ISERROR(VLOOKUP(J385,'Listy punktów styku'!$B$11:$B$41,1,FALSE))," Nie wskazano PWR z listy.",""))&amp;
IF(P385=""," Nie wskazano FPS. ",IF(ISERROR(VLOOKUP(P385,'Listy punktów styku'!$B$44:$B$61,1,FALSE))," Nie wskazano FPS z listy.","")))</f>
        <v/>
      </c>
    </row>
    <row r="386" spans="1:22" s="8" customFormat="1" x14ac:dyDescent="0.3">
      <c r="A386" s="112">
        <v>372</v>
      </c>
      <c r="B386" s="113">
        <v>1388865</v>
      </c>
      <c r="C386" s="114">
        <v>58564</v>
      </c>
      <c r="D386" s="116" t="s">
        <v>1091</v>
      </c>
      <c r="E386" s="116"/>
      <c r="F386" s="116" t="s">
        <v>2149</v>
      </c>
      <c r="G386" s="24"/>
      <c r="H386" s="3"/>
      <c r="I386" s="93">
        <f t="shared" si="43"/>
        <v>0</v>
      </c>
      <c r="J386" s="2"/>
      <c r="K386" s="3"/>
      <c r="L386" s="94">
        <f t="shared" si="39"/>
        <v>0</v>
      </c>
      <c r="M386" s="4"/>
      <c r="N386" s="94">
        <f t="shared" si="40"/>
        <v>0</v>
      </c>
      <c r="O386" s="94">
        <f t="shared" si="41"/>
        <v>0</v>
      </c>
      <c r="P386" s="2"/>
      <c r="Q386" s="3"/>
      <c r="R386" s="94">
        <f t="shared" si="42"/>
        <v>0</v>
      </c>
      <c r="S386" s="3"/>
      <c r="T386" s="94">
        <f t="shared" si="44"/>
        <v>0</v>
      </c>
      <c r="U386" s="93">
        <f t="shared" si="45"/>
        <v>0</v>
      </c>
      <c r="V386" s="5" t="str">
        <f>IF(COUNTBLANK(G386:H386)+COUNTBLANK(J386:K386)+COUNTBLANK(M386:M386)+COUNTBLANK(P386:Q386)+COUNTBLANK(S386:S386)=8,"",
IF(G386&lt;Limity!$C$5," Data gotowości zbyt wczesna lub nie uzupełniona.","")&amp;
IF(G386&gt;Limity!$D$5," Data gotowości zbyt późna lub wypełnona nieprawidłowo.","")&amp;
IF(OR(ROUND(K386,2)&lt;=0,ROUND(Q386,2)&lt;=0,ROUND(M386,2)&lt;=0,ROUND(S386,2)&lt;=0,ROUND(H386,2)&lt;=0)," Co najmniej jedna wartość nie jest większa od zera.","")&amp;
IF(K386&gt;Limity!$D$6," Abonament za Usługę TD w Wariancie A ponad limit.","")&amp;
IF(Q386&gt;Limity!$D$7," Abonament za Usługę TD w Wariancie B ponad limit.","")&amp;
IF(Q386-K386&gt;Limity!$D$8," Różnica wartości abonamentów za Usługę TD wariantów A i B ponad limit.","")&amp;
IF(M386&gt;Limity!$D$9," Abonament za zwiększenie przepustowości w Wariancie A ponad limit.","")&amp;
IF(S386&gt;Limity!$D$10," Abonament za zwiększenie przepustowości w Wariancie B ponad limit.","")&amp;
IF(J386=""," Nie wskazano PWR. ",IF(ISERROR(VLOOKUP(J386,'Listy punktów styku'!$B$11:$B$41,1,FALSE))," Nie wskazano PWR z listy.",""))&amp;
IF(P386=""," Nie wskazano FPS. ",IF(ISERROR(VLOOKUP(P386,'Listy punktów styku'!$B$44:$B$61,1,FALSE))," Nie wskazano FPS z listy.","")))</f>
        <v/>
      </c>
    </row>
    <row r="387" spans="1:22" s="8" customFormat="1" x14ac:dyDescent="0.3">
      <c r="A387" s="112">
        <v>373</v>
      </c>
      <c r="B387" s="113">
        <v>4809184</v>
      </c>
      <c r="C387" s="114">
        <v>74598</v>
      </c>
      <c r="D387" s="116" t="s">
        <v>1091</v>
      </c>
      <c r="E387" s="116" t="s">
        <v>1094</v>
      </c>
      <c r="F387" s="116">
        <v>4</v>
      </c>
      <c r="G387" s="24"/>
      <c r="H387" s="3"/>
      <c r="I387" s="93">
        <f t="shared" si="43"/>
        <v>0</v>
      </c>
      <c r="J387" s="2"/>
      <c r="K387" s="3"/>
      <c r="L387" s="94">
        <f t="shared" si="39"/>
        <v>0</v>
      </c>
      <c r="M387" s="4"/>
      <c r="N387" s="94">
        <f t="shared" si="40"/>
        <v>0</v>
      </c>
      <c r="O387" s="94">
        <f t="shared" si="41"/>
        <v>0</v>
      </c>
      <c r="P387" s="2"/>
      <c r="Q387" s="3"/>
      <c r="R387" s="94">
        <f t="shared" si="42"/>
        <v>0</v>
      </c>
      <c r="S387" s="3"/>
      <c r="T387" s="94">
        <f t="shared" si="44"/>
        <v>0</v>
      </c>
      <c r="U387" s="93">
        <f t="shared" si="45"/>
        <v>0</v>
      </c>
      <c r="V387" s="5" t="str">
        <f>IF(COUNTBLANK(G387:H387)+COUNTBLANK(J387:K387)+COUNTBLANK(M387:M387)+COUNTBLANK(P387:Q387)+COUNTBLANK(S387:S387)=8,"",
IF(G387&lt;Limity!$C$5," Data gotowości zbyt wczesna lub nie uzupełniona.","")&amp;
IF(G387&gt;Limity!$D$5," Data gotowości zbyt późna lub wypełnona nieprawidłowo.","")&amp;
IF(OR(ROUND(K387,2)&lt;=0,ROUND(Q387,2)&lt;=0,ROUND(M387,2)&lt;=0,ROUND(S387,2)&lt;=0,ROUND(H387,2)&lt;=0)," Co najmniej jedna wartość nie jest większa od zera.","")&amp;
IF(K387&gt;Limity!$D$6," Abonament za Usługę TD w Wariancie A ponad limit.","")&amp;
IF(Q387&gt;Limity!$D$7," Abonament za Usługę TD w Wariancie B ponad limit.","")&amp;
IF(Q387-K387&gt;Limity!$D$8," Różnica wartości abonamentów za Usługę TD wariantów A i B ponad limit.","")&amp;
IF(M387&gt;Limity!$D$9," Abonament za zwiększenie przepustowości w Wariancie A ponad limit.","")&amp;
IF(S387&gt;Limity!$D$10," Abonament za zwiększenie przepustowości w Wariancie B ponad limit.","")&amp;
IF(J387=""," Nie wskazano PWR. ",IF(ISERROR(VLOOKUP(J387,'Listy punktów styku'!$B$11:$B$41,1,FALSE))," Nie wskazano PWR z listy.",""))&amp;
IF(P387=""," Nie wskazano FPS. ",IF(ISERROR(VLOOKUP(P387,'Listy punktów styku'!$B$44:$B$61,1,FALSE))," Nie wskazano FPS z listy.","")))</f>
        <v/>
      </c>
    </row>
    <row r="388" spans="1:22" s="8" customFormat="1" x14ac:dyDescent="0.3">
      <c r="A388" s="112">
        <v>374</v>
      </c>
      <c r="B388" s="113">
        <v>73487550</v>
      </c>
      <c r="C388" s="114">
        <v>58564</v>
      </c>
      <c r="D388" s="116" t="s">
        <v>1779</v>
      </c>
      <c r="E388" s="116"/>
      <c r="F388" s="116">
        <v>6</v>
      </c>
      <c r="G388" s="24"/>
      <c r="H388" s="3"/>
      <c r="I388" s="93">
        <f t="shared" si="43"/>
        <v>0</v>
      </c>
      <c r="J388" s="2"/>
      <c r="K388" s="3"/>
      <c r="L388" s="94">
        <f t="shared" si="39"/>
        <v>0</v>
      </c>
      <c r="M388" s="4"/>
      <c r="N388" s="94">
        <f t="shared" si="40"/>
        <v>0</v>
      </c>
      <c r="O388" s="94">
        <f t="shared" si="41"/>
        <v>0</v>
      </c>
      <c r="P388" s="2"/>
      <c r="Q388" s="3"/>
      <c r="R388" s="94">
        <f t="shared" si="42"/>
        <v>0</v>
      </c>
      <c r="S388" s="3"/>
      <c r="T388" s="94">
        <f t="shared" si="44"/>
        <v>0</v>
      </c>
      <c r="U388" s="93">
        <f t="shared" si="45"/>
        <v>0</v>
      </c>
      <c r="V388" s="5" t="str">
        <f>IF(COUNTBLANK(G388:H388)+COUNTBLANK(J388:K388)+COUNTBLANK(M388:M388)+COUNTBLANK(P388:Q388)+COUNTBLANK(S388:S388)=8,"",
IF(G388&lt;Limity!$C$5," Data gotowości zbyt wczesna lub nie uzupełniona.","")&amp;
IF(G388&gt;Limity!$D$5," Data gotowości zbyt późna lub wypełnona nieprawidłowo.","")&amp;
IF(OR(ROUND(K388,2)&lt;=0,ROUND(Q388,2)&lt;=0,ROUND(M388,2)&lt;=0,ROUND(S388,2)&lt;=0,ROUND(H388,2)&lt;=0)," Co najmniej jedna wartość nie jest większa od zera.","")&amp;
IF(K388&gt;Limity!$D$6," Abonament za Usługę TD w Wariancie A ponad limit.","")&amp;
IF(Q388&gt;Limity!$D$7," Abonament za Usługę TD w Wariancie B ponad limit.","")&amp;
IF(Q388-K388&gt;Limity!$D$8," Różnica wartości abonamentów za Usługę TD wariantów A i B ponad limit.","")&amp;
IF(M388&gt;Limity!$D$9," Abonament za zwiększenie przepustowości w Wariancie A ponad limit.","")&amp;
IF(S388&gt;Limity!$D$10," Abonament za zwiększenie przepustowości w Wariancie B ponad limit.","")&amp;
IF(J388=""," Nie wskazano PWR. ",IF(ISERROR(VLOOKUP(J388,'Listy punktów styku'!$B$11:$B$41,1,FALSE))," Nie wskazano PWR z listy.",""))&amp;
IF(P388=""," Nie wskazano FPS. ",IF(ISERROR(VLOOKUP(P388,'Listy punktów styku'!$B$44:$B$61,1,FALSE))," Nie wskazano FPS z listy.","")))</f>
        <v/>
      </c>
    </row>
    <row r="389" spans="1:22" s="8" customFormat="1" x14ac:dyDescent="0.3">
      <c r="A389" s="112">
        <v>375</v>
      </c>
      <c r="B389" s="113">
        <v>72059921</v>
      </c>
      <c r="C389" s="114">
        <v>130333</v>
      </c>
      <c r="D389" s="116" t="s">
        <v>1095</v>
      </c>
      <c r="E389" s="116" t="s">
        <v>2427</v>
      </c>
      <c r="F389" s="116">
        <v>10</v>
      </c>
      <c r="G389" s="24"/>
      <c r="H389" s="3"/>
      <c r="I389" s="93">
        <f t="shared" si="43"/>
        <v>0</v>
      </c>
      <c r="J389" s="2"/>
      <c r="K389" s="3"/>
      <c r="L389" s="94">
        <f t="shared" si="39"/>
        <v>0</v>
      </c>
      <c r="M389" s="4"/>
      <c r="N389" s="94">
        <f t="shared" si="40"/>
        <v>0</v>
      </c>
      <c r="O389" s="94">
        <f t="shared" si="41"/>
        <v>0</v>
      </c>
      <c r="P389" s="2"/>
      <c r="Q389" s="3"/>
      <c r="R389" s="94">
        <f t="shared" si="42"/>
        <v>0</v>
      </c>
      <c r="S389" s="3"/>
      <c r="T389" s="94">
        <f t="shared" si="44"/>
        <v>0</v>
      </c>
      <c r="U389" s="93">
        <f t="shared" si="45"/>
        <v>0</v>
      </c>
      <c r="V389" s="5" t="str">
        <f>IF(COUNTBLANK(G389:H389)+COUNTBLANK(J389:K389)+COUNTBLANK(M389:M389)+COUNTBLANK(P389:Q389)+COUNTBLANK(S389:S389)=8,"",
IF(G389&lt;Limity!$C$5," Data gotowości zbyt wczesna lub nie uzupełniona.","")&amp;
IF(G389&gt;Limity!$D$5," Data gotowości zbyt późna lub wypełnona nieprawidłowo.","")&amp;
IF(OR(ROUND(K389,2)&lt;=0,ROUND(Q389,2)&lt;=0,ROUND(M389,2)&lt;=0,ROUND(S389,2)&lt;=0,ROUND(H389,2)&lt;=0)," Co najmniej jedna wartość nie jest większa od zera.","")&amp;
IF(K389&gt;Limity!$D$6," Abonament za Usługę TD w Wariancie A ponad limit.","")&amp;
IF(Q389&gt;Limity!$D$7," Abonament za Usługę TD w Wariancie B ponad limit.","")&amp;
IF(Q389-K389&gt;Limity!$D$8," Różnica wartości abonamentów za Usługę TD wariantów A i B ponad limit.","")&amp;
IF(M389&gt;Limity!$D$9," Abonament za zwiększenie przepustowości w Wariancie A ponad limit.","")&amp;
IF(S389&gt;Limity!$D$10," Abonament za zwiększenie przepustowości w Wariancie B ponad limit.","")&amp;
IF(J389=""," Nie wskazano PWR. ",IF(ISERROR(VLOOKUP(J389,'Listy punktów styku'!$B$11:$B$41,1,FALSE))," Nie wskazano PWR z listy.",""))&amp;
IF(P389=""," Nie wskazano FPS. ",IF(ISERROR(VLOOKUP(P389,'Listy punktów styku'!$B$44:$B$61,1,FALSE))," Nie wskazano FPS z listy.","")))</f>
        <v/>
      </c>
    </row>
    <row r="390" spans="1:22" s="8" customFormat="1" x14ac:dyDescent="0.3">
      <c r="A390" s="112">
        <v>376</v>
      </c>
      <c r="B390" s="113">
        <v>12832868</v>
      </c>
      <c r="C390" s="114" t="s">
        <v>2043</v>
      </c>
      <c r="D390" s="116" t="s">
        <v>2066</v>
      </c>
      <c r="E390" s="116" t="s">
        <v>187</v>
      </c>
      <c r="F390" s="116" t="s">
        <v>2170</v>
      </c>
      <c r="G390" s="24"/>
      <c r="H390" s="3"/>
      <c r="I390" s="93">
        <f t="shared" si="43"/>
        <v>0</v>
      </c>
      <c r="J390" s="2"/>
      <c r="K390" s="3"/>
      <c r="L390" s="94">
        <f t="shared" si="39"/>
        <v>0</v>
      </c>
      <c r="M390" s="4"/>
      <c r="N390" s="94">
        <f t="shared" si="40"/>
        <v>0</v>
      </c>
      <c r="O390" s="94">
        <f t="shared" si="41"/>
        <v>0</v>
      </c>
      <c r="P390" s="2"/>
      <c r="Q390" s="3"/>
      <c r="R390" s="94">
        <f t="shared" si="42"/>
        <v>0</v>
      </c>
      <c r="S390" s="3"/>
      <c r="T390" s="94">
        <f t="shared" si="44"/>
        <v>0</v>
      </c>
      <c r="U390" s="93">
        <f t="shared" si="45"/>
        <v>0</v>
      </c>
      <c r="V390" s="5" t="str">
        <f>IF(COUNTBLANK(G390:H390)+COUNTBLANK(J390:K390)+COUNTBLANK(M390:M390)+COUNTBLANK(P390:Q390)+COUNTBLANK(S390:S390)=8,"",
IF(G390&lt;Limity!$C$5," Data gotowości zbyt wczesna lub nie uzupełniona.","")&amp;
IF(G390&gt;Limity!$D$5," Data gotowości zbyt późna lub wypełnona nieprawidłowo.","")&amp;
IF(OR(ROUND(K390,2)&lt;=0,ROUND(Q390,2)&lt;=0,ROUND(M390,2)&lt;=0,ROUND(S390,2)&lt;=0,ROUND(H390,2)&lt;=0)," Co najmniej jedna wartość nie jest większa od zera.","")&amp;
IF(K390&gt;Limity!$D$6," Abonament za Usługę TD w Wariancie A ponad limit.","")&amp;
IF(Q390&gt;Limity!$D$7," Abonament za Usługę TD w Wariancie B ponad limit.","")&amp;
IF(Q390-K390&gt;Limity!$D$8," Różnica wartości abonamentów za Usługę TD wariantów A i B ponad limit.","")&amp;
IF(M390&gt;Limity!$D$9," Abonament za zwiększenie przepustowości w Wariancie A ponad limit.","")&amp;
IF(S390&gt;Limity!$D$10," Abonament za zwiększenie przepustowości w Wariancie B ponad limit.","")&amp;
IF(J390=""," Nie wskazano PWR. ",IF(ISERROR(VLOOKUP(J390,'Listy punktów styku'!$B$11:$B$41,1,FALSE))," Nie wskazano PWR z listy.",""))&amp;
IF(P390=""," Nie wskazano FPS. ",IF(ISERROR(VLOOKUP(P390,'Listy punktów styku'!$B$44:$B$61,1,FALSE))," Nie wskazano FPS z listy.","")))</f>
        <v/>
      </c>
    </row>
    <row r="391" spans="1:22" s="8" customFormat="1" x14ac:dyDescent="0.3">
      <c r="A391" s="112">
        <v>377</v>
      </c>
      <c r="B391" s="113">
        <v>31707274</v>
      </c>
      <c r="C391" s="114">
        <v>262700</v>
      </c>
      <c r="D391" s="116" t="s">
        <v>2066</v>
      </c>
      <c r="E391" s="116" t="s">
        <v>2206</v>
      </c>
      <c r="F391" s="116" t="s">
        <v>2207</v>
      </c>
      <c r="G391" s="24"/>
      <c r="H391" s="3"/>
      <c r="I391" s="93">
        <f t="shared" si="43"/>
        <v>0</v>
      </c>
      <c r="J391" s="2"/>
      <c r="K391" s="3"/>
      <c r="L391" s="94">
        <f t="shared" si="39"/>
        <v>0</v>
      </c>
      <c r="M391" s="4"/>
      <c r="N391" s="94">
        <f t="shared" si="40"/>
        <v>0</v>
      </c>
      <c r="O391" s="94">
        <f t="shared" si="41"/>
        <v>0</v>
      </c>
      <c r="P391" s="2"/>
      <c r="Q391" s="3"/>
      <c r="R391" s="94">
        <f t="shared" si="42"/>
        <v>0</v>
      </c>
      <c r="S391" s="3"/>
      <c r="T391" s="94">
        <f t="shared" si="44"/>
        <v>0</v>
      </c>
      <c r="U391" s="93">
        <f t="shared" si="45"/>
        <v>0</v>
      </c>
      <c r="V391" s="5" t="str">
        <f>IF(COUNTBLANK(G391:H391)+COUNTBLANK(J391:K391)+COUNTBLANK(M391:M391)+COUNTBLANK(P391:Q391)+COUNTBLANK(S391:S391)=8,"",
IF(G391&lt;Limity!$C$5," Data gotowości zbyt wczesna lub nie uzupełniona.","")&amp;
IF(G391&gt;Limity!$D$5," Data gotowości zbyt późna lub wypełnona nieprawidłowo.","")&amp;
IF(OR(ROUND(K391,2)&lt;=0,ROUND(Q391,2)&lt;=0,ROUND(M391,2)&lt;=0,ROUND(S391,2)&lt;=0,ROUND(H391,2)&lt;=0)," Co najmniej jedna wartość nie jest większa od zera.","")&amp;
IF(K391&gt;Limity!$D$6," Abonament za Usługę TD w Wariancie A ponad limit.","")&amp;
IF(Q391&gt;Limity!$D$7," Abonament za Usługę TD w Wariancie B ponad limit.","")&amp;
IF(Q391-K391&gt;Limity!$D$8," Różnica wartości abonamentów za Usługę TD wariantów A i B ponad limit.","")&amp;
IF(M391&gt;Limity!$D$9," Abonament za zwiększenie przepustowości w Wariancie A ponad limit.","")&amp;
IF(S391&gt;Limity!$D$10," Abonament za zwiększenie przepustowości w Wariancie B ponad limit.","")&amp;
IF(J391=""," Nie wskazano PWR. ",IF(ISERROR(VLOOKUP(J391,'Listy punktów styku'!$B$11:$B$41,1,FALSE))," Nie wskazano PWR z listy.",""))&amp;
IF(P391=""," Nie wskazano FPS. ",IF(ISERROR(VLOOKUP(P391,'Listy punktów styku'!$B$44:$B$61,1,FALSE))," Nie wskazano FPS z listy.","")))</f>
        <v/>
      </c>
    </row>
    <row r="392" spans="1:22" s="8" customFormat="1" x14ac:dyDescent="0.3">
      <c r="A392" s="112">
        <v>378</v>
      </c>
      <c r="B392" s="113">
        <v>29835319</v>
      </c>
      <c r="C392" s="114">
        <v>277058</v>
      </c>
      <c r="D392" s="116" t="s">
        <v>2066</v>
      </c>
      <c r="E392" s="116" t="s">
        <v>779</v>
      </c>
      <c r="F392" s="116">
        <v>15</v>
      </c>
      <c r="G392" s="24"/>
      <c r="H392" s="3"/>
      <c r="I392" s="93">
        <f t="shared" si="43"/>
        <v>0</v>
      </c>
      <c r="J392" s="2"/>
      <c r="K392" s="3"/>
      <c r="L392" s="94">
        <f t="shared" si="39"/>
        <v>0</v>
      </c>
      <c r="M392" s="4"/>
      <c r="N392" s="94">
        <f t="shared" si="40"/>
        <v>0</v>
      </c>
      <c r="O392" s="94">
        <f t="shared" si="41"/>
        <v>0</v>
      </c>
      <c r="P392" s="2"/>
      <c r="Q392" s="3"/>
      <c r="R392" s="94">
        <f t="shared" si="42"/>
        <v>0</v>
      </c>
      <c r="S392" s="3"/>
      <c r="T392" s="94">
        <f t="shared" si="44"/>
        <v>0</v>
      </c>
      <c r="U392" s="93">
        <f t="shared" si="45"/>
        <v>0</v>
      </c>
      <c r="V392" s="5" t="str">
        <f>IF(COUNTBLANK(G392:H392)+COUNTBLANK(J392:K392)+COUNTBLANK(M392:M392)+COUNTBLANK(P392:Q392)+COUNTBLANK(S392:S392)=8,"",
IF(G392&lt;Limity!$C$5," Data gotowości zbyt wczesna lub nie uzupełniona.","")&amp;
IF(G392&gt;Limity!$D$5," Data gotowości zbyt późna lub wypełnona nieprawidłowo.","")&amp;
IF(OR(ROUND(K392,2)&lt;=0,ROUND(Q392,2)&lt;=0,ROUND(M392,2)&lt;=0,ROUND(S392,2)&lt;=0,ROUND(H392,2)&lt;=0)," Co najmniej jedna wartość nie jest większa od zera.","")&amp;
IF(K392&gt;Limity!$D$6," Abonament za Usługę TD w Wariancie A ponad limit.","")&amp;
IF(Q392&gt;Limity!$D$7," Abonament za Usługę TD w Wariancie B ponad limit.","")&amp;
IF(Q392-K392&gt;Limity!$D$8," Różnica wartości abonamentów za Usługę TD wariantów A i B ponad limit.","")&amp;
IF(M392&gt;Limity!$D$9," Abonament za zwiększenie przepustowości w Wariancie A ponad limit.","")&amp;
IF(S392&gt;Limity!$D$10," Abonament za zwiększenie przepustowości w Wariancie B ponad limit.","")&amp;
IF(J392=""," Nie wskazano PWR. ",IF(ISERROR(VLOOKUP(J392,'Listy punktów styku'!$B$11:$B$41,1,FALSE))," Nie wskazano PWR z listy.",""))&amp;
IF(P392=""," Nie wskazano FPS. ",IF(ISERROR(VLOOKUP(P392,'Listy punktów styku'!$B$44:$B$61,1,FALSE))," Nie wskazano FPS z listy.","")))</f>
        <v/>
      </c>
    </row>
    <row r="393" spans="1:22" s="8" customFormat="1" x14ac:dyDescent="0.3">
      <c r="A393" s="112">
        <v>379</v>
      </c>
      <c r="B393" s="113">
        <v>4856284</v>
      </c>
      <c r="C393" s="114">
        <v>26426</v>
      </c>
      <c r="D393" s="116" t="s">
        <v>1099</v>
      </c>
      <c r="E393" s="116" t="s">
        <v>1102</v>
      </c>
      <c r="F393" s="116" t="s">
        <v>347</v>
      </c>
      <c r="G393" s="24"/>
      <c r="H393" s="3"/>
      <c r="I393" s="93">
        <f t="shared" si="43"/>
        <v>0</v>
      </c>
      <c r="J393" s="2"/>
      <c r="K393" s="3"/>
      <c r="L393" s="94">
        <f t="shared" ref="L393:L454" si="50">ROUND(K393*(1+$C$10),2)</f>
        <v>0</v>
      </c>
      <c r="M393" s="4"/>
      <c r="N393" s="94">
        <f t="shared" ref="N393:N454" si="51">ROUND(M393*(1+$C$10),2)</f>
        <v>0</v>
      </c>
      <c r="O393" s="94">
        <f t="shared" ref="O393:O454" si="52">60*ROUND(K393*(1+$C$10),2)</f>
        <v>0</v>
      </c>
      <c r="P393" s="2"/>
      <c r="Q393" s="3"/>
      <c r="R393" s="94">
        <f t="shared" ref="R393:R454" si="53">ROUND(Q393*(1+$C$10),2)</f>
        <v>0</v>
      </c>
      <c r="S393" s="3"/>
      <c r="T393" s="94">
        <f t="shared" si="44"/>
        <v>0</v>
      </c>
      <c r="U393" s="93">
        <f t="shared" si="45"/>
        <v>0</v>
      </c>
      <c r="V393" s="5" t="str">
        <f>IF(COUNTBLANK(G393:H393)+COUNTBLANK(J393:K393)+COUNTBLANK(M393:M393)+COUNTBLANK(P393:Q393)+COUNTBLANK(S393:S393)=8,"",
IF(G393&lt;Limity!$C$5," Data gotowości zbyt wczesna lub nie uzupełniona.","")&amp;
IF(G393&gt;Limity!$D$5," Data gotowości zbyt późna lub wypełnona nieprawidłowo.","")&amp;
IF(OR(ROUND(K393,2)&lt;=0,ROUND(Q393,2)&lt;=0,ROUND(M393,2)&lt;=0,ROUND(S393,2)&lt;=0,ROUND(H393,2)&lt;=0)," Co najmniej jedna wartość nie jest większa od zera.","")&amp;
IF(K393&gt;Limity!$D$6," Abonament za Usługę TD w Wariancie A ponad limit.","")&amp;
IF(Q393&gt;Limity!$D$7," Abonament za Usługę TD w Wariancie B ponad limit.","")&amp;
IF(Q393-K393&gt;Limity!$D$8," Różnica wartości abonamentów za Usługę TD wariantów A i B ponad limit.","")&amp;
IF(M393&gt;Limity!$D$9," Abonament za zwiększenie przepustowości w Wariancie A ponad limit.","")&amp;
IF(S393&gt;Limity!$D$10," Abonament za zwiększenie przepustowości w Wariancie B ponad limit.","")&amp;
IF(J393=""," Nie wskazano PWR. ",IF(ISERROR(VLOOKUP(J393,'Listy punktów styku'!$B$11:$B$41,1,FALSE))," Nie wskazano PWR z listy.",""))&amp;
IF(P393=""," Nie wskazano FPS. ",IF(ISERROR(VLOOKUP(P393,'Listy punktów styku'!$B$44:$B$61,1,FALSE))," Nie wskazano FPS z listy.","")))</f>
        <v/>
      </c>
    </row>
    <row r="394" spans="1:22" s="8" customFormat="1" x14ac:dyDescent="0.3">
      <c r="A394" s="112">
        <v>380</v>
      </c>
      <c r="B394" s="113">
        <v>4856157</v>
      </c>
      <c r="C394" s="114">
        <v>23014</v>
      </c>
      <c r="D394" s="116" t="s">
        <v>1099</v>
      </c>
      <c r="E394" s="116" t="s">
        <v>1630</v>
      </c>
      <c r="F394" s="116">
        <v>2</v>
      </c>
      <c r="G394" s="24"/>
      <c r="H394" s="3"/>
      <c r="I394" s="93">
        <f t="shared" ref="I394:I456" si="54">ROUND(H394*(1+$C$10),2)</f>
        <v>0</v>
      </c>
      <c r="J394" s="2"/>
      <c r="K394" s="3"/>
      <c r="L394" s="94">
        <f t="shared" si="50"/>
        <v>0</v>
      </c>
      <c r="M394" s="4"/>
      <c r="N394" s="94">
        <f t="shared" si="51"/>
        <v>0</v>
      </c>
      <c r="O394" s="94">
        <f t="shared" si="52"/>
        <v>0</v>
      </c>
      <c r="P394" s="2"/>
      <c r="Q394" s="3"/>
      <c r="R394" s="94">
        <f t="shared" si="53"/>
        <v>0</v>
      </c>
      <c r="S394" s="3"/>
      <c r="T394" s="94">
        <f t="shared" ref="T394:T455" si="55">ROUND(S394*(1+$C$10),2)</f>
        <v>0</v>
      </c>
      <c r="U394" s="93">
        <f t="shared" ref="U394:U455" si="56">60*ROUND(Q394*(1+$C$10),2)</f>
        <v>0</v>
      </c>
      <c r="V394" s="5" t="str">
        <f>IF(COUNTBLANK(G394:H394)+COUNTBLANK(J394:K394)+COUNTBLANK(M394:M394)+COUNTBLANK(P394:Q394)+COUNTBLANK(S394:S394)=8,"",
IF(G394&lt;Limity!$C$5," Data gotowości zbyt wczesna lub nie uzupełniona.","")&amp;
IF(G394&gt;Limity!$D$5," Data gotowości zbyt późna lub wypełnona nieprawidłowo.","")&amp;
IF(OR(ROUND(K394,2)&lt;=0,ROUND(Q394,2)&lt;=0,ROUND(M394,2)&lt;=0,ROUND(S394,2)&lt;=0,ROUND(H394,2)&lt;=0)," Co najmniej jedna wartość nie jest większa od zera.","")&amp;
IF(K394&gt;Limity!$D$6," Abonament za Usługę TD w Wariancie A ponad limit.","")&amp;
IF(Q394&gt;Limity!$D$7," Abonament za Usługę TD w Wariancie B ponad limit.","")&amp;
IF(Q394-K394&gt;Limity!$D$8," Różnica wartości abonamentów za Usługę TD wariantów A i B ponad limit.","")&amp;
IF(M394&gt;Limity!$D$9," Abonament za zwiększenie przepustowości w Wariancie A ponad limit.","")&amp;
IF(S394&gt;Limity!$D$10," Abonament za zwiększenie przepustowości w Wariancie B ponad limit.","")&amp;
IF(J394=""," Nie wskazano PWR. ",IF(ISERROR(VLOOKUP(J394,'Listy punktów styku'!$B$11:$B$41,1,FALSE))," Nie wskazano PWR z listy.",""))&amp;
IF(P394=""," Nie wskazano FPS. ",IF(ISERROR(VLOOKUP(P394,'Listy punktów styku'!$B$44:$B$61,1,FALSE))," Nie wskazano FPS z listy.","")))</f>
        <v/>
      </c>
    </row>
    <row r="395" spans="1:22" s="8" customFormat="1" x14ac:dyDescent="0.3">
      <c r="A395" s="112">
        <v>381</v>
      </c>
      <c r="B395" s="113">
        <v>4862572</v>
      </c>
      <c r="C395" s="114">
        <v>119481</v>
      </c>
      <c r="D395" s="116" t="s">
        <v>1107</v>
      </c>
      <c r="E395" s="116" t="s">
        <v>100</v>
      </c>
      <c r="F395" s="116">
        <v>2</v>
      </c>
      <c r="G395" s="24"/>
      <c r="H395" s="3"/>
      <c r="I395" s="93">
        <f t="shared" si="54"/>
        <v>0</v>
      </c>
      <c r="J395" s="2"/>
      <c r="K395" s="3"/>
      <c r="L395" s="94">
        <f t="shared" si="50"/>
        <v>0</v>
      </c>
      <c r="M395" s="4"/>
      <c r="N395" s="94">
        <f t="shared" si="51"/>
        <v>0</v>
      </c>
      <c r="O395" s="94">
        <f t="shared" si="52"/>
        <v>0</v>
      </c>
      <c r="P395" s="2"/>
      <c r="Q395" s="3"/>
      <c r="R395" s="94">
        <f t="shared" si="53"/>
        <v>0</v>
      </c>
      <c r="S395" s="3"/>
      <c r="T395" s="94">
        <f t="shared" si="55"/>
        <v>0</v>
      </c>
      <c r="U395" s="93">
        <f t="shared" si="56"/>
        <v>0</v>
      </c>
      <c r="V395" s="5" t="str">
        <f>IF(COUNTBLANK(G395:H395)+COUNTBLANK(J395:K395)+COUNTBLANK(M395:M395)+COUNTBLANK(P395:Q395)+COUNTBLANK(S395:S395)=8,"",
IF(G395&lt;Limity!$C$5," Data gotowości zbyt wczesna lub nie uzupełniona.","")&amp;
IF(G395&gt;Limity!$D$5," Data gotowości zbyt późna lub wypełnona nieprawidłowo.","")&amp;
IF(OR(ROUND(K395,2)&lt;=0,ROUND(Q395,2)&lt;=0,ROUND(M395,2)&lt;=0,ROUND(S395,2)&lt;=0,ROUND(H395,2)&lt;=0)," Co najmniej jedna wartość nie jest większa od zera.","")&amp;
IF(K395&gt;Limity!$D$6," Abonament za Usługę TD w Wariancie A ponad limit.","")&amp;
IF(Q395&gt;Limity!$D$7," Abonament za Usługę TD w Wariancie B ponad limit.","")&amp;
IF(Q395-K395&gt;Limity!$D$8," Różnica wartości abonamentów za Usługę TD wariantów A i B ponad limit.","")&amp;
IF(M395&gt;Limity!$D$9," Abonament za zwiększenie przepustowości w Wariancie A ponad limit.","")&amp;
IF(S395&gt;Limity!$D$10," Abonament za zwiększenie przepustowości w Wariancie B ponad limit.","")&amp;
IF(J395=""," Nie wskazano PWR. ",IF(ISERROR(VLOOKUP(J395,'Listy punktów styku'!$B$11:$B$41,1,FALSE))," Nie wskazano PWR z listy.",""))&amp;
IF(P395=""," Nie wskazano FPS. ",IF(ISERROR(VLOOKUP(P395,'Listy punktów styku'!$B$44:$B$61,1,FALSE))," Nie wskazano FPS z listy.","")))</f>
        <v/>
      </c>
    </row>
    <row r="396" spans="1:22" s="8" customFormat="1" x14ac:dyDescent="0.3">
      <c r="A396" s="112">
        <v>382</v>
      </c>
      <c r="B396" s="113">
        <v>60691153</v>
      </c>
      <c r="C396" s="114">
        <v>13779</v>
      </c>
      <c r="D396" s="116" t="s">
        <v>1768</v>
      </c>
      <c r="E396" s="116" t="s">
        <v>1769</v>
      </c>
      <c r="F396" s="116" t="s">
        <v>892</v>
      </c>
      <c r="G396" s="24"/>
      <c r="H396" s="3"/>
      <c r="I396" s="93">
        <f t="shared" si="54"/>
        <v>0</v>
      </c>
      <c r="J396" s="2"/>
      <c r="K396" s="3"/>
      <c r="L396" s="94">
        <f t="shared" si="50"/>
        <v>0</v>
      </c>
      <c r="M396" s="4"/>
      <c r="N396" s="94">
        <f t="shared" si="51"/>
        <v>0</v>
      </c>
      <c r="O396" s="94">
        <f t="shared" si="52"/>
        <v>0</v>
      </c>
      <c r="P396" s="2"/>
      <c r="Q396" s="3"/>
      <c r="R396" s="94">
        <f t="shared" si="53"/>
        <v>0</v>
      </c>
      <c r="S396" s="3"/>
      <c r="T396" s="94">
        <f t="shared" si="55"/>
        <v>0</v>
      </c>
      <c r="U396" s="93">
        <f t="shared" si="56"/>
        <v>0</v>
      </c>
      <c r="V396" s="5" t="str">
        <f>IF(COUNTBLANK(G396:H396)+COUNTBLANK(J396:K396)+COUNTBLANK(M396:M396)+COUNTBLANK(P396:Q396)+COUNTBLANK(S396:S396)=8,"",
IF(G396&lt;Limity!$C$5," Data gotowości zbyt wczesna lub nie uzupełniona.","")&amp;
IF(G396&gt;Limity!$D$5," Data gotowości zbyt późna lub wypełnona nieprawidłowo.","")&amp;
IF(OR(ROUND(K396,2)&lt;=0,ROUND(Q396,2)&lt;=0,ROUND(M396,2)&lt;=0,ROUND(S396,2)&lt;=0,ROUND(H396,2)&lt;=0)," Co najmniej jedna wartość nie jest większa od zera.","")&amp;
IF(K396&gt;Limity!$D$6," Abonament za Usługę TD w Wariancie A ponad limit.","")&amp;
IF(Q396&gt;Limity!$D$7," Abonament za Usługę TD w Wariancie B ponad limit.","")&amp;
IF(Q396-K396&gt;Limity!$D$8," Różnica wartości abonamentów za Usługę TD wariantów A i B ponad limit.","")&amp;
IF(M396&gt;Limity!$D$9," Abonament za zwiększenie przepustowości w Wariancie A ponad limit.","")&amp;
IF(S396&gt;Limity!$D$10," Abonament za zwiększenie przepustowości w Wariancie B ponad limit.","")&amp;
IF(J396=""," Nie wskazano PWR. ",IF(ISERROR(VLOOKUP(J396,'Listy punktów styku'!$B$11:$B$41,1,FALSE))," Nie wskazano PWR z listy.",""))&amp;
IF(P396=""," Nie wskazano FPS. ",IF(ISERROR(VLOOKUP(P396,'Listy punktów styku'!$B$44:$B$61,1,FALSE))," Nie wskazano FPS z listy.","")))</f>
        <v/>
      </c>
    </row>
    <row r="397" spans="1:22" s="8" customFormat="1" x14ac:dyDescent="0.3">
      <c r="A397" s="112">
        <v>383</v>
      </c>
      <c r="B397" s="113">
        <v>14385109</v>
      </c>
      <c r="C397" s="114" t="s">
        <v>1108</v>
      </c>
      <c r="D397" s="116" t="s">
        <v>1111</v>
      </c>
      <c r="E397" s="116" t="s">
        <v>1114</v>
      </c>
      <c r="F397" s="116">
        <v>4</v>
      </c>
      <c r="G397" s="24"/>
      <c r="H397" s="3"/>
      <c r="I397" s="93">
        <f t="shared" si="54"/>
        <v>0</v>
      </c>
      <c r="J397" s="2"/>
      <c r="K397" s="3"/>
      <c r="L397" s="94">
        <f t="shared" si="50"/>
        <v>0</v>
      </c>
      <c r="M397" s="4"/>
      <c r="N397" s="94">
        <f t="shared" si="51"/>
        <v>0</v>
      </c>
      <c r="O397" s="94">
        <f t="shared" si="52"/>
        <v>0</v>
      </c>
      <c r="P397" s="2"/>
      <c r="Q397" s="3"/>
      <c r="R397" s="94">
        <f t="shared" si="53"/>
        <v>0</v>
      </c>
      <c r="S397" s="3"/>
      <c r="T397" s="94">
        <f t="shared" si="55"/>
        <v>0</v>
      </c>
      <c r="U397" s="93">
        <f t="shared" si="56"/>
        <v>0</v>
      </c>
      <c r="V397" s="5" t="str">
        <f>IF(COUNTBLANK(G397:H397)+COUNTBLANK(J397:K397)+COUNTBLANK(M397:M397)+COUNTBLANK(P397:Q397)+COUNTBLANK(S397:S397)=8,"",
IF(G397&lt;Limity!$C$5," Data gotowości zbyt wczesna lub nie uzupełniona.","")&amp;
IF(G397&gt;Limity!$D$5," Data gotowości zbyt późna lub wypełnona nieprawidłowo.","")&amp;
IF(OR(ROUND(K397,2)&lt;=0,ROUND(Q397,2)&lt;=0,ROUND(M397,2)&lt;=0,ROUND(S397,2)&lt;=0,ROUND(H397,2)&lt;=0)," Co najmniej jedna wartość nie jest większa od zera.","")&amp;
IF(K397&gt;Limity!$D$6," Abonament za Usługę TD w Wariancie A ponad limit.","")&amp;
IF(Q397&gt;Limity!$D$7," Abonament za Usługę TD w Wariancie B ponad limit.","")&amp;
IF(Q397-K397&gt;Limity!$D$8," Różnica wartości abonamentów za Usługę TD wariantów A i B ponad limit.","")&amp;
IF(M397&gt;Limity!$D$9," Abonament za zwiększenie przepustowości w Wariancie A ponad limit.","")&amp;
IF(S397&gt;Limity!$D$10," Abonament za zwiększenie przepustowości w Wariancie B ponad limit.","")&amp;
IF(J397=""," Nie wskazano PWR. ",IF(ISERROR(VLOOKUP(J397,'Listy punktów styku'!$B$11:$B$41,1,FALSE))," Nie wskazano PWR z listy.",""))&amp;
IF(P397=""," Nie wskazano FPS. ",IF(ISERROR(VLOOKUP(P397,'Listy punktów styku'!$B$44:$B$61,1,FALSE))," Nie wskazano FPS z listy.","")))</f>
        <v/>
      </c>
    </row>
    <row r="398" spans="1:22" s="8" customFormat="1" x14ac:dyDescent="0.3">
      <c r="A398" s="112">
        <v>384</v>
      </c>
      <c r="B398" s="113">
        <v>4917219</v>
      </c>
      <c r="C398" s="114">
        <v>265709</v>
      </c>
      <c r="D398" s="116" t="s">
        <v>1631</v>
      </c>
      <c r="E398" s="116" t="s">
        <v>100</v>
      </c>
      <c r="F398" s="116">
        <v>2</v>
      </c>
      <c r="G398" s="24"/>
      <c r="H398" s="3"/>
      <c r="I398" s="93">
        <f t="shared" si="54"/>
        <v>0</v>
      </c>
      <c r="J398" s="2"/>
      <c r="K398" s="3"/>
      <c r="L398" s="94">
        <f t="shared" si="50"/>
        <v>0</v>
      </c>
      <c r="M398" s="4"/>
      <c r="N398" s="94">
        <f t="shared" si="51"/>
        <v>0</v>
      </c>
      <c r="O398" s="94">
        <f t="shared" si="52"/>
        <v>0</v>
      </c>
      <c r="P398" s="2"/>
      <c r="Q398" s="3"/>
      <c r="R398" s="94">
        <f t="shared" si="53"/>
        <v>0</v>
      </c>
      <c r="S398" s="3"/>
      <c r="T398" s="94">
        <f t="shared" si="55"/>
        <v>0</v>
      </c>
      <c r="U398" s="93">
        <f t="shared" si="56"/>
        <v>0</v>
      </c>
      <c r="V398" s="5" t="str">
        <f>IF(COUNTBLANK(G398:H398)+COUNTBLANK(J398:K398)+COUNTBLANK(M398:M398)+COUNTBLANK(P398:Q398)+COUNTBLANK(S398:S398)=8,"",
IF(G398&lt;Limity!$C$5," Data gotowości zbyt wczesna lub nie uzupełniona.","")&amp;
IF(G398&gt;Limity!$D$5," Data gotowości zbyt późna lub wypełnona nieprawidłowo.","")&amp;
IF(OR(ROUND(K398,2)&lt;=0,ROUND(Q398,2)&lt;=0,ROUND(M398,2)&lt;=0,ROUND(S398,2)&lt;=0,ROUND(H398,2)&lt;=0)," Co najmniej jedna wartość nie jest większa od zera.","")&amp;
IF(K398&gt;Limity!$D$6," Abonament za Usługę TD w Wariancie A ponad limit.","")&amp;
IF(Q398&gt;Limity!$D$7," Abonament za Usługę TD w Wariancie B ponad limit.","")&amp;
IF(Q398-K398&gt;Limity!$D$8," Różnica wartości abonamentów za Usługę TD wariantów A i B ponad limit.","")&amp;
IF(M398&gt;Limity!$D$9," Abonament za zwiększenie przepustowości w Wariancie A ponad limit.","")&amp;
IF(S398&gt;Limity!$D$10," Abonament za zwiększenie przepustowości w Wariancie B ponad limit.","")&amp;
IF(J398=""," Nie wskazano PWR. ",IF(ISERROR(VLOOKUP(J398,'Listy punktów styku'!$B$11:$B$41,1,FALSE))," Nie wskazano PWR z listy.",""))&amp;
IF(P398=""," Nie wskazano FPS. ",IF(ISERROR(VLOOKUP(P398,'Listy punktów styku'!$B$44:$B$61,1,FALSE))," Nie wskazano FPS z listy.","")))</f>
        <v/>
      </c>
    </row>
    <row r="399" spans="1:22" s="8" customFormat="1" x14ac:dyDescent="0.3">
      <c r="A399" s="112">
        <v>385</v>
      </c>
      <c r="B399" s="113">
        <v>4916328</v>
      </c>
      <c r="C399" s="114">
        <v>119205</v>
      </c>
      <c r="D399" s="116" t="s">
        <v>1117</v>
      </c>
      <c r="E399" s="116" t="s">
        <v>100</v>
      </c>
      <c r="F399" s="116">
        <v>12</v>
      </c>
      <c r="G399" s="24"/>
      <c r="H399" s="3"/>
      <c r="I399" s="93">
        <f t="shared" si="54"/>
        <v>0</v>
      </c>
      <c r="J399" s="2"/>
      <c r="K399" s="3"/>
      <c r="L399" s="94">
        <f t="shared" si="50"/>
        <v>0</v>
      </c>
      <c r="M399" s="4"/>
      <c r="N399" s="94">
        <f t="shared" si="51"/>
        <v>0</v>
      </c>
      <c r="O399" s="94">
        <f t="shared" si="52"/>
        <v>0</v>
      </c>
      <c r="P399" s="2"/>
      <c r="Q399" s="3"/>
      <c r="R399" s="94">
        <f t="shared" si="53"/>
        <v>0</v>
      </c>
      <c r="S399" s="3"/>
      <c r="T399" s="94">
        <f t="shared" si="55"/>
        <v>0</v>
      </c>
      <c r="U399" s="93">
        <f t="shared" si="56"/>
        <v>0</v>
      </c>
      <c r="V399" s="5" t="str">
        <f>IF(COUNTBLANK(G399:H399)+COUNTBLANK(J399:K399)+COUNTBLANK(M399:M399)+COUNTBLANK(P399:Q399)+COUNTBLANK(S399:S399)=8,"",
IF(G399&lt;Limity!$C$5," Data gotowości zbyt wczesna lub nie uzupełniona.","")&amp;
IF(G399&gt;Limity!$D$5," Data gotowości zbyt późna lub wypełnona nieprawidłowo.","")&amp;
IF(OR(ROUND(K399,2)&lt;=0,ROUND(Q399,2)&lt;=0,ROUND(M399,2)&lt;=0,ROUND(S399,2)&lt;=0,ROUND(H399,2)&lt;=0)," Co najmniej jedna wartość nie jest większa od zera.","")&amp;
IF(K399&gt;Limity!$D$6," Abonament za Usługę TD w Wariancie A ponad limit.","")&amp;
IF(Q399&gt;Limity!$D$7," Abonament za Usługę TD w Wariancie B ponad limit.","")&amp;
IF(Q399-K399&gt;Limity!$D$8," Różnica wartości abonamentów za Usługę TD wariantów A i B ponad limit.","")&amp;
IF(M399&gt;Limity!$D$9," Abonament za zwiększenie przepustowości w Wariancie A ponad limit.","")&amp;
IF(S399&gt;Limity!$D$10," Abonament za zwiększenie przepustowości w Wariancie B ponad limit.","")&amp;
IF(J399=""," Nie wskazano PWR. ",IF(ISERROR(VLOOKUP(J399,'Listy punktów styku'!$B$11:$B$41,1,FALSE))," Nie wskazano PWR z listy.",""))&amp;
IF(P399=""," Nie wskazano FPS. ",IF(ISERROR(VLOOKUP(P399,'Listy punktów styku'!$B$44:$B$61,1,FALSE))," Nie wskazano FPS z listy.","")))</f>
        <v/>
      </c>
    </row>
    <row r="400" spans="1:22" s="8" customFormat="1" x14ac:dyDescent="0.3">
      <c r="A400" s="112">
        <v>386</v>
      </c>
      <c r="B400" s="113">
        <v>55282785</v>
      </c>
      <c r="C400" s="114">
        <v>7021</v>
      </c>
      <c r="D400" s="116" t="s">
        <v>1763</v>
      </c>
      <c r="E400" s="116"/>
      <c r="F400" s="116">
        <v>20</v>
      </c>
      <c r="G400" s="24"/>
      <c r="H400" s="3"/>
      <c r="I400" s="93">
        <f t="shared" si="54"/>
        <v>0</v>
      </c>
      <c r="J400" s="2"/>
      <c r="K400" s="3"/>
      <c r="L400" s="94">
        <f t="shared" si="50"/>
        <v>0</v>
      </c>
      <c r="M400" s="4"/>
      <c r="N400" s="94">
        <f t="shared" si="51"/>
        <v>0</v>
      </c>
      <c r="O400" s="94">
        <f t="shared" si="52"/>
        <v>0</v>
      </c>
      <c r="P400" s="2"/>
      <c r="Q400" s="3"/>
      <c r="R400" s="94">
        <f t="shared" si="53"/>
        <v>0</v>
      </c>
      <c r="S400" s="3"/>
      <c r="T400" s="94">
        <f t="shared" si="55"/>
        <v>0</v>
      </c>
      <c r="U400" s="93">
        <f t="shared" si="56"/>
        <v>0</v>
      </c>
      <c r="V400" s="5" t="str">
        <f>IF(COUNTBLANK(G400:H400)+COUNTBLANK(J400:K400)+COUNTBLANK(M400:M400)+COUNTBLANK(P400:Q400)+COUNTBLANK(S400:S400)=8,"",
IF(G400&lt;Limity!$C$5," Data gotowości zbyt wczesna lub nie uzupełniona.","")&amp;
IF(G400&gt;Limity!$D$5," Data gotowości zbyt późna lub wypełnona nieprawidłowo.","")&amp;
IF(OR(ROUND(K400,2)&lt;=0,ROUND(Q400,2)&lt;=0,ROUND(M400,2)&lt;=0,ROUND(S400,2)&lt;=0,ROUND(H400,2)&lt;=0)," Co najmniej jedna wartość nie jest większa od zera.","")&amp;
IF(K400&gt;Limity!$D$6," Abonament za Usługę TD w Wariancie A ponad limit.","")&amp;
IF(Q400&gt;Limity!$D$7," Abonament za Usługę TD w Wariancie B ponad limit.","")&amp;
IF(Q400-K400&gt;Limity!$D$8," Różnica wartości abonamentów za Usługę TD wariantów A i B ponad limit.","")&amp;
IF(M400&gt;Limity!$D$9," Abonament za zwiększenie przepustowości w Wariancie A ponad limit.","")&amp;
IF(S400&gt;Limity!$D$10," Abonament za zwiększenie przepustowości w Wariancie B ponad limit.","")&amp;
IF(J400=""," Nie wskazano PWR. ",IF(ISERROR(VLOOKUP(J400,'Listy punktów styku'!$B$11:$B$41,1,FALSE))," Nie wskazano PWR z listy.",""))&amp;
IF(P400=""," Nie wskazano FPS. ",IF(ISERROR(VLOOKUP(P400,'Listy punktów styku'!$B$44:$B$61,1,FALSE))," Nie wskazano FPS z listy.","")))</f>
        <v/>
      </c>
    </row>
    <row r="401" spans="1:22" s="8" customFormat="1" x14ac:dyDescent="0.3">
      <c r="A401" s="112">
        <v>387</v>
      </c>
      <c r="B401" s="113">
        <v>4970656</v>
      </c>
      <c r="C401" s="114">
        <v>92424</v>
      </c>
      <c r="D401" s="116" t="s">
        <v>1121</v>
      </c>
      <c r="E401" s="116" t="s">
        <v>100</v>
      </c>
      <c r="F401" s="116">
        <v>2</v>
      </c>
      <c r="G401" s="24"/>
      <c r="H401" s="3"/>
      <c r="I401" s="93">
        <f t="shared" si="54"/>
        <v>0</v>
      </c>
      <c r="J401" s="2"/>
      <c r="K401" s="3"/>
      <c r="L401" s="94">
        <f t="shared" si="50"/>
        <v>0</v>
      </c>
      <c r="M401" s="4"/>
      <c r="N401" s="94">
        <f t="shared" si="51"/>
        <v>0</v>
      </c>
      <c r="O401" s="94">
        <f t="shared" si="52"/>
        <v>0</v>
      </c>
      <c r="P401" s="2"/>
      <c r="Q401" s="3"/>
      <c r="R401" s="94">
        <f t="shared" si="53"/>
        <v>0</v>
      </c>
      <c r="S401" s="3"/>
      <c r="T401" s="94">
        <f t="shared" si="55"/>
        <v>0</v>
      </c>
      <c r="U401" s="93">
        <f t="shared" si="56"/>
        <v>0</v>
      </c>
      <c r="V401" s="5" t="str">
        <f>IF(COUNTBLANK(G401:H401)+COUNTBLANK(J401:K401)+COUNTBLANK(M401:M401)+COUNTBLANK(P401:Q401)+COUNTBLANK(S401:S401)=8,"",
IF(G401&lt;Limity!$C$5," Data gotowości zbyt wczesna lub nie uzupełniona.","")&amp;
IF(G401&gt;Limity!$D$5," Data gotowości zbyt późna lub wypełnona nieprawidłowo.","")&amp;
IF(OR(ROUND(K401,2)&lt;=0,ROUND(Q401,2)&lt;=0,ROUND(M401,2)&lt;=0,ROUND(S401,2)&lt;=0,ROUND(H401,2)&lt;=0)," Co najmniej jedna wartość nie jest większa od zera.","")&amp;
IF(K401&gt;Limity!$D$6," Abonament za Usługę TD w Wariancie A ponad limit.","")&amp;
IF(Q401&gt;Limity!$D$7," Abonament za Usługę TD w Wariancie B ponad limit.","")&amp;
IF(Q401-K401&gt;Limity!$D$8," Różnica wartości abonamentów za Usługę TD wariantów A i B ponad limit.","")&amp;
IF(M401&gt;Limity!$D$9," Abonament za zwiększenie przepustowości w Wariancie A ponad limit.","")&amp;
IF(S401&gt;Limity!$D$10," Abonament za zwiększenie przepustowości w Wariancie B ponad limit.","")&amp;
IF(J401=""," Nie wskazano PWR. ",IF(ISERROR(VLOOKUP(J401,'Listy punktów styku'!$B$11:$B$41,1,FALSE))," Nie wskazano PWR z listy.",""))&amp;
IF(P401=""," Nie wskazano FPS. ",IF(ISERROR(VLOOKUP(P401,'Listy punktów styku'!$B$44:$B$61,1,FALSE))," Nie wskazano FPS z listy.","")))</f>
        <v/>
      </c>
    </row>
    <row r="402" spans="1:22" s="8" customFormat="1" x14ac:dyDescent="0.3">
      <c r="A402" s="112">
        <v>388</v>
      </c>
      <c r="B402" s="113">
        <v>4971577</v>
      </c>
      <c r="C402" s="114">
        <v>11401</v>
      </c>
      <c r="D402" s="116" t="s">
        <v>1123</v>
      </c>
      <c r="E402" s="116" t="s">
        <v>354</v>
      </c>
      <c r="F402" s="116">
        <v>17</v>
      </c>
      <c r="G402" s="24"/>
      <c r="H402" s="3"/>
      <c r="I402" s="93">
        <f t="shared" si="54"/>
        <v>0</v>
      </c>
      <c r="J402" s="2"/>
      <c r="K402" s="3"/>
      <c r="L402" s="94">
        <f t="shared" si="50"/>
        <v>0</v>
      </c>
      <c r="M402" s="4"/>
      <c r="N402" s="94">
        <f t="shared" si="51"/>
        <v>0</v>
      </c>
      <c r="O402" s="94">
        <f t="shared" si="52"/>
        <v>0</v>
      </c>
      <c r="P402" s="2"/>
      <c r="Q402" s="3"/>
      <c r="R402" s="94">
        <f t="shared" si="53"/>
        <v>0</v>
      </c>
      <c r="S402" s="3"/>
      <c r="T402" s="94">
        <f t="shared" si="55"/>
        <v>0</v>
      </c>
      <c r="U402" s="93">
        <f t="shared" si="56"/>
        <v>0</v>
      </c>
      <c r="V402" s="5" t="str">
        <f>IF(COUNTBLANK(G402:H402)+COUNTBLANK(J402:K402)+COUNTBLANK(M402:M402)+COUNTBLANK(P402:Q402)+COUNTBLANK(S402:S402)=8,"",
IF(G402&lt;Limity!$C$5," Data gotowości zbyt wczesna lub nie uzupełniona.","")&amp;
IF(G402&gt;Limity!$D$5," Data gotowości zbyt późna lub wypełnona nieprawidłowo.","")&amp;
IF(OR(ROUND(K402,2)&lt;=0,ROUND(Q402,2)&lt;=0,ROUND(M402,2)&lt;=0,ROUND(S402,2)&lt;=0,ROUND(H402,2)&lt;=0)," Co najmniej jedna wartość nie jest większa od zera.","")&amp;
IF(K402&gt;Limity!$D$6," Abonament za Usługę TD w Wariancie A ponad limit.","")&amp;
IF(Q402&gt;Limity!$D$7," Abonament za Usługę TD w Wariancie B ponad limit.","")&amp;
IF(Q402-K402&gt;Limity!$D$8," Różnica wartości abonamentów za Usługę TD wariantów A i B ponad limit.","")&amp;
IF(M402&gt;Limity!$D$9," Abonament za zwiększenie przepustowości w Wariancie A ponad limit.","")&amp;
IF(S402&gt;Limity!$D$10," Abonament za zwiększenie przepustowości w Wariancie B ponad limit.","")&amp;
IF(J402=""," Nie wskazano PWR. ",IF(ISERROR(VLOOKUP(J402,'Listy punktów styku'!$B$11:$B$41,1,FALSE))," Nie wskazano PWR z listy.",""))&amp;
IF(P402=""," Nie wskazano FPS. ",IF(ISERROR(VLOOKUP(P402,'Listy punktów styku'!$B$44:$B$61,1,FALSE))," Nie wskazano FPS z listy.","")))</f>
        <v/>
      </c>
    </row>
    <row r="403" spans="1:22" s="8" customFormat="1" x14ac:dyDescent="0.3">
      <c r="A403" s="112">
        <v>389</v>
      </c>
      <c r="B403" s="113">
        <v>4972379</v>
      </c>
      <c r="C403" s="114">
        <v>5572</v>
      </c>
      <c r="D403" s="116" t="s">
        <v>1126</v>
      </c>
      <c r="E403" s="116" t="s">
        <v>100</v>
      </c>
      <c r="F403" s="116">
        <v>37</v>
      </c>
      <c r="G403" s="24"/>
      <c r="H403" s="3"/>
      <c r="I403" s="93">
        <f t="shared" si="54"/>
        <v>0</v>
      </c>
      <c r="J403" s="2"/>
      <c r="K403" s="3"/>
      <c r="L403" s="94">
        <f t="shared" si="50"/>
        <v>0</v>
      </c>
      <c r="M403" s="4"/>
      <c r="N403" s="94">
        <f t="shared" si="51"/>
        <v>0</v>
      </c>
      <c r="O403" s="94">
        <f t="shared" si="52"/>
        <v>0</v>
      </c>
      <c r="P403" s="2"/>
      <c r="Q403" s="3"/>
      <c r="R403" s="94">
        <f t="shared" si="53"/>
        <v>0</v>
      </c>
      <c r="S403" s="3"/>
      <c r="T403" s="94">
        <f t="shared" si="55"/>
        <v>0</v>
      </c>
      <c r="U403" s="93">
        <f t="shared" si="56"/>
        <v>0</v>
      </c>
      <c r="V403" s="5" t="str">
        <f>IF(COUNTBLANK(G403:H403)+COUNTBLANK(J403:K403)+COUNTBLANK(M403:M403)+COUNTBLANK(P403:Q403)+COUNTBLANK(S403:S403)=8,"",
IF(G403&lt;Limity!$C$5," Data gotowości zbyt wczesna lub nie uzupełniona.","")&amp;
IF(G403&gt;Limity!$D$5," Data gotowości zbyt późna lub wypełnona nieprawidłowo.","")&amp;
IF(OR(ROUND(K403,2)&lt;=0,ROUND(Q403,2)&lt;=0,ROUND(M403,2)&lt;=0,ROUND(S403,2)&lt;=0,ROUND(H403,2)&lt;=0)," Co najmniej jedna wartość nie jest większa od zera.","")&amp;
IF(K403&gt;Limity!$D$6," Abonament za Usługę TD w Wariancie A ponad limit.","")&amp;
IF(Q403&gt;Limity!$D$7," Abonament za Usługę TD w Wariancie B ponad limit.","")&amp;
IF(Q403-K403&gt;Limity!$D$8," Różnica wartości abonamentów za Usługę TD wariantów A i B ponad limit.","")&amp;
IF(M403&gt;Limity!$D$9," Abonament za zwiększenie przepustowości w Wariancie A ponad limit.","")&amp;
IF(S403&gt;Limity!$D$10," Abonament za zwiększenie przepustowości w Wariancie B ponad limit.","")&amp;
IF(J403=""," Nie wskazano PWR. ",IF(ISERROR(VLOOKUP(J403,'Listy punktów styku'!$B$11:$B$41,1,FALSE))," Nie wskazano PWR z listy.",""))&amp;
IF(P403=""," Nie wskazano FPS. ",IF(ISERROR(VLOOKUP(P403,'Listy punktów styku'!$B$44:$B$61,1,FALSE))," Nie wskazano FPS z listy.","")))</f>
        <v/>
      </c>
    </row>
    <row r="404" spans="1:22" s="8" customFormat="1" x14ac:dyDescent="0.3">
      <c r="A404" s="112">
        <v>390</v>
      </c>
      <c r="B404" s="113">
        <v>4974234</v>
      </c>
      <c r="C404" s="114">
        <v>13687</v>
      </c>
      <c r="D404" s="116" t="s">
        <v>1128</v>
      </c>
      <c r="E404" s="116" t="s">
        <v>104</v>
      </c>
      <c r="F404" s="116">
        <v>3</v>
      </c>
      <c r="G404" s="24"/>
      <c r="H404" s="3"/>
      <c r="I404" s="93">
        <f t="shared" si="54"/>
        <v>0</v>
      </c>
      <c r="J404" s="2"/>
      <c r="K404" s="3"/>
      <c r="L404" s="94">
        <f t="shared" si="50"/>
        <v>0</v>
      </c>
      <c r="M404" s="4"/>
      <c r="N404" s="94">
        <f t="shared" si="51"/>
        <v>0</v>
      </c>
      <c r="O404" s="94">
        <f t="shared" si="52"/>
        <v>0</v>
      </c>
      <c r="P404" s="2"/>
      <c r="Q404" s="3"/>
      <c r="R404" s="94">
        <f t="shared" si="53"/>
        <v>0</v>
      </c>
      <c r="S404" s="3"/>
      <c r="T404" s="94">
        <f t="shared" si="55"/>
        <v>0</v>
      </c>
      <c r="U404" s="93">
        <f t="shared" si="56"/>
        <v>0</v>
      </c>
      <c r="V404" s="5" t="str">
        <f>IF(COUNTBLANK(G404:H404)+COUNTBLANK(J404:K404)+COUNTBLANK(M404:M404)+COUNTBLANK(P404:Q404)+COUNTBLANK(S404:S404)=8,"",
IF(G404&lt;Limity!$C$5," Data gotowości zbyt wczesna lub nie uzupełniona.","")&amp;
IF(G404&gt;Limity!$D$5," Data gotowości zbyt późna lub wypełnona nieprawidłowo.","")&amp;
IF(OR(ROUND(K404,2)&lt;=0,ROUND(Q404,2)&lt;=0,ROUND(M404,2)&lt;=0,ROUND(S404,2)&lt;=0,ROUND(H404,2)&lt;=0)," Co najmniej jedna wartość nie jest większa od zera.","")&amp;
IF(K404&gt;Limity!$D$6," Abonament za Usługę TD w Wariancie A ponad limit.","")&amp;
IF(Q404&gt;Limity!$D$7," Abonament za Usługę TD w Wariancie B ponad limit.","")&amp;
IF(Q404-K404&gt;Limity!$D$8," Różnica wartości abonamentów za Usługę TD wariantów A i B ponad limit.","")&amp;
IF(M404&gt;Limity!$D$9," Abonament za zwiększenie przepustowości w Wariancie A ponad limit.","")&amp;
IF(S404&gt;Limity!$D$10," Abonament za zwiększenie przepustowości w Wariancie B ponad limit.","")&amp;
IF(J404=""," Nie wskazano PWR. ",IF(ISERROR(VLOOKUP(J404,'Listy punktów styku'!$B$11:$B$41,1,FALSE))," Nie wskazano PWR z listy.",""))&amp;
IF(P404=""," Nie wskazano FPS. ",IF(ISERROR(VLOOKUP(P404,'Listy punktów styku'!$B$44:$B$61,1,FALSE))," Nie wskazano FPS z listy.","")))</f>
        <v/>
      </c>
    </row>
    <row r="405" spans="1:22" s="8" customFormat="1" x14ac:dyDescent="0.3">
      <c r="A405" s="112">
        <v>391</v>
      </c>
      <c r="B405" s="113">
        <v>4973543</v>
      </c>
      <c r="C405" s="114">
        <v>13689</v>
      </c>
      <c r="D405" s="116" t="s">
        <v>1130</v>
      </c>
      <c r="E405" s="116" t="s">
        <v>1132</v>
      </c>
      <c r="F405" s="116">
        <v>1</v>
      </c>
      <c r="G405" s="24"/>
      <c r="H405" s="3"/>
      <c r="I405" s="93">
        <f t="shared" si="54"/>
        <v>0</v>
      </c>
      <c r="J405" s="2"/>
      <c r="K405" s="3"/>
      <c r="L405" s="94">
        <f t="shared" si="50"/>
        <v>0</v>
      </c>
      <c r="M405" s="4"/>
      <c r="N405" s="94">
        <f t="shared" si="51"/>
        <v>0</v>
      </c>
      <c r="O405" s="94">
        <f t="shared" si="52"/>
        <v>0</v>
      </c>
      <c r="P405" s="2"/>
      <c r="Q405" s="3"/>
      <c r="R405" s="94">
        <f t="shared" si="53"/>
        <v>0</v>
      </c>
      <c r="S405" s="3"/>
      <c r="T405" s="94">
        <f t="shared" si="55"/>
        <v>0</v>
      </c>
      <c r="U405" s="93">
        <f t="shared" si="56"/>
        <v>0</v>
      </c>
      <c r="V405" s="5" t="str">
        <f>IF(COUNTBLANK(G405:H405)+COUNTBLANK(J405:K405)+COUNTBLANK(M405:M405)+COUNTBLANK(P405:Q405)+COUNTBLANK(S405:S405)=8,"",
IF(G405&lt;Limity!$C$5," Data gotowości zbyt wczesna lub nie uzupełniona.","")&amp;
IF(G405&gt;Limity!$D$5," Data gotowości zbyt późna lub wypełnona nieprawidłowo.","")&amp;
IF(OR(ROUND(K405,2)&lt;=0,ROUND(Q405,2)&lt;=0,ROUND(M405,2)&lt;=0,ROUND(S405,2)&lt;=0,ROUND(H405,2)&lt;=0)," Co najmniej jedna wartość nie jest większa od zera.","")&amp;
IF(K405&gt;Limity!$D$6," Abonament za Usługę TD w Wariancie A ponad limit.","")&amp;
IF(Q405&gt;Limity!$D$7," Abonament za Usługę TD w Wariancie B ponad limit.","")&amp;
IF(Q405-K405&gt;Limity!$D$8," Różnica wartości abonamentów za Usługę TD wariantów A i B ponad limit.","")&amp;
IF(M405&gt;Limity!$D$9," Abonament za zwiększenie przepustowości w Wariancie A ponad limit.","")&amp;
IF(S405&gt;Limity!$D$10," Abonament za zwiększenie przepustowości w Wariancie B ponad limit.","")&amp;
IF(J405=""," Nie wskazano PWR. ",IF(ISERROR(VLOOKUP(J405,'Listy punktów styku'!$B$11:$B$41,1,FALSE))," Nie wskazano PWR z listy.",""))&amp;
IF(P405=""," Nie wskazano FPS. ",IF(ISERROR(VLOOKUP(P405,'Listy punktów styku'!$B$44:$B$61,1,FALSE))," Nie wskazano FPS z listy.","")))</f>
        <v/>
      </c>
    </row>
    <row r="406" spans="1:22" s="8" customFormat="1" x14ac:dyDescent="0.3">
      <c r="A406" s="112">
        <v>392</v>
      </c>
      <c r="B406" s="113">
        <v>62400848</v>
      </c>
      <c r="C406" s="114">
        <v>123336</v>
      </c>
      <c r="D406" s="116" t="s">
        <v>2416</v>
      </c>
      <c r="E406" s="116" t="s">
        <v>2417</v>
      </c>
      <c r="F406" s="116" t="s">
        <v>2418</v>
      </c>
      <c r="G406" s="24"/>
      <c r="H406" s="3"/>
      <c r="I406" s="93">
        <f t="shared" si="54"/>
        <v>0</v>
      </c>
      <c r="J406" s="2"/>
      <c r="K406" s="3"/>
      <c r="L406" s="94">
        <f t="shared" si="50"/>
        <v>0</v>
      </c>
      <c r="M406" s="4"/>
      <c r="N406" s="94">
        <f t="shared" si="51"/>
        <v>0</v>
      </c>
      <c r="O406" s="94">
        <f t="shared" si="52"/>
        <v>0</v>
      </c>
      <c r="P406" s="2"/>
      <c r="Q406" s="3"/>
      <c r="R406" s="94">
        <f t="shared" si="53"/>
        <v>0</v>
      </c>
      <c r="S406" s="3"/>
      <c r="T406" s="94">
        <f t="shared" si="55"/>
        <v>0</v>
      </c>
      <c r="U406" s="93">
        <f t="shared" si="56"/>
        <v>0</v>
      </c>
      <c r="V406" s="5" t="str">
        <f>IF(COUNTBLANK(G406:H406)+COUNTBLANK(J406:K406)+COUNTBLANK(M406:M406)+COUNTBLANK(P406:Q406)+COUNTBLANK(S406:S406)=8,"",
IF(G406&lt;Limity!$C$5," Data gotowości zbyt wczesna lub nie uzupełniona.","")&amp;
IF(G406&gt;Limity!$D$5," Data gotowości zbyt późna lub wypełnona nieprawidłowo.","")&amp;
IF(OR(ROUND(K406,2)&lt;=0,ROUND(Q406,2)&lt;=0,ROUND(M406,2)&lt;=0,ROUND(S406,2)&lt;=0,ROUND(H406,2)&lt;=0)," Co najmniej jedna wartość nie jest większa od zera.","")&amp;
IF(K406&gt;Limity!$D$6," Abonament za Usługę TD w Wariancie A ponad limit.","")&amp;
IF(Q406&gt;Limity!$D$7," Abonament za Usługę TD w Wariancie B ponad limit.","")&amp;
IF(Q406-K406&gt;Limity!$D$8," Różnica wartości abonamentów za Usługę TD wariantów A i B ponad limit.","")&amp;
IF(M406&gt;Limity!$D$9," Abonament za zwiększenie przepustowości w Wariancie A ponad limit.","")&amp;
IF(S406&gt;Limity!$D$10," Abonament za zwiększenie przepustowości w Wariancie B ponad limit.","")&amp;
IF(J406=""," Nie wskazano PWR. ",IF(ISERROR(VLOOKUP(J406,'Listy punktów styku'!$B$11:$B$41,1,FALSE))," Nie wskazano PWR z listy.",""))&amp;
IF(P406=""," Nie wskazano FPS. ",IF(ISERROR(VLOOKUP(P406,'Listy punktów styku'!$B$44:$B$61,1,FALSE))," Nie wskazano FPS z listy.","")))</f>
        <v/>
      </c>
    </row>
    <row r="407" spans="1:22" s="8" customFormat="1" x14ac:dyDescent="0.3">
      <c r="A407" s="112">
        <v>393</v>
      </c>
      <c r="B407" s="113">
        <v>5046929</v>
      </c>
      <c r="C407" s="114">
        <v>80939</v>
      </c>
      <c r="D407" s="116" t="s">
        <v>1139</v>
      </c>
      <c r="E407" s="116" t="s">
        <v>104</v>
      </c>
      <c r="F407" s="116">
        <v>46</v>
      </c>
      <c r="G407" s="24"/>
      <c r="H407" s="3"/>
      <c r="I407" s="93">
        <f t="shared" si="54"/>
        <v>0</v>
      </c>
      <c r="J407" s="2"/>
      <c r="K407" s="3"/>
      <c r="L407" s="94">
        <f t="shared" si="50"/>
        <v>0</v>
      </c>
      <c r="M407" s="4"/>
      <c r="N407" s="94">
        <f t="shared" si="51"/>
        <v>0</v>
      </c>
      <c r="O407" s="94">
        <f t="shared" si="52"/>
        <v>0</v>
      </c>
      <c r="P407" s="2"/>
      <c r="Q407" s="3"/>
      <c r="R407" s="94">
        <f t="shared" si="53"/>
        <v>0</v>
      </c>
      <c r="S407" s="3"/>
      <c r="T407" s="94">
        <f t="shared" si="55"/>
        <v>0</v>
      </c>
      <c r="U407" s="93">
        <f t="shared" si="56"/>
        <v>0</v>
      </c>
      <c r="V407" s="5" t="str">
        <f>IF(COUNTBLANK(G407:H407)+COUNTBLANK(J407:K407)+COUNTBLANK(M407:M407)+COUNTBLANK(P407:Q407)+COUNTBLANK(S407:S407)=8,"",
IF(G407&lt;Limity!$C$5," Data gotowości zbyt wczesna lub nie uzupełniona.","")&amp;
IF(G407&gt;Limity!$D$5," Data gotowości zbyt późna lub wypełnona nieprawidłowo.","")&amp;
IF(OR(ROUND(K407,2)&lt;=0,ROUND(Q407,2)&lt;=0,ROUND(M407,2)&lt;=0,ROUND(S407,2)&lt;=0,ROUND(H407,2)&lt;=0)," Co najmniej jedna wartość nie jest większa od zera.","")&amp;
IF(K407&gt;Limity!$D$6," Abonament za Usługę TD w Wariancie A ponad limit.","")&amp;
IF(Q407&gt;Limity!$D$7," Abonament za Usługę TD w Wariancie B ponad limit.","")&amp;
IF(Q407-K407&gt;Limity!$D$8," Różnica wartości abonamentów za Usługę TD wariantów A i B ponad limit.","")&amp;
IF(M407&gt;Limity!$D$9," Abonament za zwiększenie przepustowości w Wariancie A ponad limit.","")&amp;
IF(S407&gt;Limity!$D$10," Abonament za zwiększenie przepustowości w Wariancie B ponad limit.","")&amp;
IF(J407=""," Nie wskazano PWR. ",IF(ISERROR(VLOOKUP(J407,'Listy punktów styku'!$B$11:$B$41,1,FALSE))," Nie wskazano PWR z listy.",""))&amp;
IF(P407=""," Nie wskazano FPS. ",IF(ISERROR(VLOOKUP(P407,'Listy punktów styku'!$B$44:$B$61,1,FALSE))," Nie wskazano FPS z listy.","")))</f>
        <v/>
      </c>
    </row>
    <row r="408" spans="1:22" s="8" customFormat="1" x14ac:dyDescent="0.3">
      <c r="A408" s="112">
        <v>394</v>
      </c>
      <c r="B408" s="113">
        <v>5048179</v>
      </c>
      <c r="C408" s="114">
        <v>64691</v>
      </c>
      <c r="D408" s="116" t="s">
        <v>1141</v>
      </c>
      <c r="E408" s="116" t="s">
        <v>109</v>
      </c>
      <c r="F408" s="116">
        <v>7</v>
      </c>
      <c r="G408" s="24"/>
      <c r="H408" s="3"/>
      <c r="I408" s="93">
        <f t="shared" si="54"/>
        <v>0</v>
      </c>
      <c r="J408" s="2"/>
      <c r="K408" s="3"/>
      <c r="L408" s="94">
        <f t="shared" si="50"/>
        <v>0</v>
      </c>
      <c r="M408" s="4"/>
      <c r="N408" s="94">
        <f t="shared" si="51"/>
        <v>0</v>
      </c>
      <c r="O408" s="94">
        <f t="shared" si="52"/>
        <v>0</v>
      </c>
      <c r="P408" s="2"/>
      <c r="Q408" s="3"/>
      <c r="R408" s="94">
        <f t="shared" si="53"/>
        <v>0</v>
      </c>
      <c r="S408" s="3"/>
      <c r="T408" s="94">
        <f t="shared" si="55"/>
        <v>0</v>
      </c>
      <c r="U408" s="93">
        <f t="shared" si="56"/>
        <v>0</v>
      </c>
      <c r="V408" s="5" t="str">
        <f>IF(COUNTBLANK(G408:H408)+COUNTBLANK(J408:K408)+COUNTBLANK(M408:M408)+COUNTBLANK(P408:Q408)+COUNTBLANK(S408:S408)=8,"",
IF(G408&lt;Limity!$C$5," Data gotowości zbyt wczesna lub nie uzupełniona.","")&amp;
IF(G408&gt;Limity!$D$5," Data gotowości zbyt późna lub wypełnona nieprawidłowo.","")&amp;
IF(OR(ROUND(K408,2)&lt;=0,ROUND(Q408,2)&lt;=0,ROUND(M408,2)&lt;=0,ROUND(S408,2)&lt;=0,ROUND(H408,2)&lt;=0)," Co najmniej jedna wartość nie jest większa od zera.","")&amp;
IF(K408&gt;Limity!$D$6," Abonament za Usługę TD w Wariancie A ponad limit.","")&amp;
IF(Q408&gt;Limity!$D$7," Abonament za Usługę TD w Wariancie B ponad limit.","")&amp;
IF(Q408-K408&gt;Limity!$D$8," Różnica wartości abonamentów za Usługę TD wariantów A i B ponad limit.","")&amp;
IF(M408&gt;Limity!$D$9," Abonament za zwiększenie przepustowości w Wariancie A ponad limit.","")&amp;
IF(S408&gt;Limity!$D$10," Abonament za zwiększenie przepustowości w Wariancie B ponad limit.","")&amp;
IF(J408=""," Nie wskazano PWR. ",IF(ISERROR(VLOOKUP(J408,'Listy punktów styku'!$B$11:$B$41,1,FALSE))," Nie wskazano PWR z listy.",""))&amp;
IF(P408=""," Nie wskazano FPS. ",IF(ISERROR(VLOOKUP(P408,'Listy punktów styku'!$B$44:$B$61,1,FALSE))," Nie wskazano FPS z listy.","")))</f>
        <v/>
      </c>
    </row>
    <row r="409" spans="1:22" s="8" customFormat="1" x14ac:dyDescent="0.3">
      <c r="A409" s="112">
        <v>395</v>
      </c>
      <c r="B409" s="113">
        <v>5047881</v>
      </c>
      <c r="C409" s="114">
        <v>80936</v>
      </c>
      <c r="D409" s="116" t="s">
        <v>1539</v>
      </c>
      <c r="E409" s="116" t="s">
        <v>109</v>
      </c>
      <c r="F409" s="116">
        <v>13</v>
      </c>
      <c r="G409" s="24"/>
      <c r="H409" s="3"/>
      <c r="I409" s="93">
        <f t="shared" si="54"/>
        <v>0</v>
      </c>
      <c r="J409" s="2"/>
      <c r="K409" s="3"/>
      <c r="L409" s="94">
        <f t="shared" si="50"/>
        <v>0</v>
      </c>
      <c r="M409" s="4"/>
      <c r="N409" s="94">
        <f t="shared" si="51"/>
        <v>0</v>
      </c>
      <c r="O409" s="94">
        <f t="shared" si="52"/>
        <v>0</v>
      </c>
      <c r="P409" s="2"/>
      <c r="Q409" s="3"/>
      <c r="R409" s="94">
        <f t="shared" si="53"/>
        <v>0</v>
      </c>
      <c r="S409" s="3"/>
      <c r="T409" s="94">
        <f t="shared" si="55"/>
        <v>0</v>
      </c>
      <c r="U409" s="93">
        <f t="shared" si="56"/>
        <v>0</v>
      </c>
      <c r="V409" s="5" t="str">
        <f>IF(COUNTBLANK(G409:H409)+COUNTBLANK(J409:K409)+COUNTBLANK(M409:M409)+COUNTBLANK(P409:Q409)+COUNTBLANK(S409:S409)=8,"",
IF(G409&lt;Limity!$C$5," Data gotowości zbyt wczesna lub nie uzupełniona.","")&amp;
IF(G409&gt;Limity!$D$5," Data gotowości zbyt późna lub wypełnona nieprawidłowo.","")&amp;
IF(OR(ROUND(K409,2)&lt;=0,ROUND(Q409,2)&lt;=0,ROUND(M409,2)&lt;=0,ROUND(S409,2)&lt;=0,ROUND(H409,2)&lt;=0)," Co najmniej jedna wartość nie jest większa od zera.","")&amp;
IF(K409&gt;Limity!$D$6," Abonament za Usługę TD w Wariancie A ponad limit.","")&amp;
IF(Q409&gt;Limity!$D$7," Abonament za Usługę TD w Wariancie B ponad limit.","")&amp;
IF(Q409-K409&gt;Limity!$D$8," Różnica wartości abonamentów za Usługę TD wariantów A i B ponad limit.","")&amp;
IF(M409&gt;Limity!$D$9," Abonament za zwiększenie przepustowości w Wariancie A ponad limit.","")&amp;
IF(S409&gt;Limity!$D$10," Abonament za zwiększenie przepustowości w Wariancie B ponad limit.","")&amp;
IF(J409=""," Nie wskazano PWR. ",IF(ISERROR(VLOOKUP(J409,'Listy punktów styku'!$B$11:$B$41,1,FALSE))," Nie wskazano PWR z listy.",""))&amp;
IF(P409=""," Nie wskazano FPS. ",IF(ISERROR(VLOOKUP(P409,'Listy punktów styku'!$B$44:$B$61,1,FALSE))," Nie wskazano FPS z listy.","")))</f>
        <v/>
      </c>
    </row>
    <row r="410" spans="1:22" s="8" customFormat="1" x14ac:dyDescent="0.3">
      <c r="A410" s="112">
        <v>396</v>
      </c>
      <c r="B410" s="113">
        <v>5047655</v>
      </c>
      <c r="C410" s="114">
        <v>60262</v>
      </c>
      <c r="D410" s="116" t="s">
        <v>1535</v>
      </c>
      <c r="E410" s="116" t="s">
        <v>1537</v>
      </c>
      <c r="F410" s="116">
        <v>15</v>
      </c>
      <c r="G410" s="24"/>
      <c r="H410" s="3"/>
      <c r="I410" s="93">
        <f t="shared" si="54"/>
        <v>0</v>
      </c>
      <c r="J410" s="2"/>
      <c r="K410" s="3"/>
      <c r="L410" s="94">
        <f t="shared" si="50"/>
        <v>0</v>
      </c>
      <c r="M410" s="4"/>
      <c r="N410" s="94">
        <f t="shared" si="51"/>
        <v>0</v>
      </c>
      <c r="O410" s="94">
        <f t="shared" si="52"/>
        <v>0</v>
      </c>
      <c r="P410" s="2"/>
      <c r="Q410" s="3"/>
      <c r="R410" s="94">
        <f t="shared" si="53"/>
        <v>0</v>
      </c>
      <c r="S410" s="3"/>
      <c r="T410" s="94">
        <f t="shared" si="55"/>
        <v>0</v>
      </c>
      <c r="U410" s="93">
        <f t="shared" si="56"/>
        <v>0</v>
      </c>
      <c r="V410" s="5" t="str">
        <f>IF(COUNTBLANK(G410:H410)+COUNTBLANK(J410:K410)+COUNTBLANK(M410:M410)+COUNTBLANK(P410:Q410)+COUNTBLANK(S410:S410)=8,"",
IF(G410&lt;Limity!$C$5," Data gotowości zbyt wczesna lub nie uzupełniona.","")&amp;
IF(G410&gt;Limity!$D$5," Data gotowości zbyt późna lub wypełnona nieprawidłowo.","")&amp;
IF(OR(ROUND(K410,2)&lt;=0,ROUND(Q410,2)&lt;=0,ROUND(M410,2)&lt;=0,ROUND(S410,2)&lt;=0,ROUND(H410,2)&lt;=0)," Co najmniej jedna wartość nie jest większa od zera.","")&amp;
IF(K410&gt;Limity!$D$6," Abonament za Usługę TD w Wariancie A ponad limit.","")&amp;
IF(Q410&gt;Limity!$D$7," Abonament za Usługę TD w Wariancie B ponad limit.","")&amp;
IF(Q410-K410&gt;Limity!$D$8," Różnica wartości abonamentów za Usługę TD wariantów A i B ponad limit.","")&amp;
IF(M410&gt;Limity!$D$9," Abonament za zwiększenie przepustowości w Wariancie A ponad limit.","")&amp;
IF(S410&gt;Limity!$D$10," Abonament za zwiększenie przepustowości w Wariancie B ponad limit.","")&amp;
IF(J410=""," Nie wskazano PWR. ",IF(ISERROR(VLOOKUP(J410,'Listy punktów styku'!$B$11:$B$41,1,FALSE))," Nie wskazano PWR z listy.",""))&amp;
IF(P410=""," Nie wskazano FPS. ",IF(ISERROR(VLOOKUP(P410,'Listy punktów styku'!$B$44:$B$61,1,FALSE))," Nie wskazano FPS z listy.","")))</f>
        <v/>
      </c>
    </row>
    <row r="411" spans="1:22" s="8" customFormat="1" x14ac:dyDescent="0.3">
      <c r="A411" s="112">
        <v>397</v>
      </c>
      <c r="B411" s="113">
        <v>5048456</v>
      </c>
      <c r="C411" s="114">
        <v>92622</v>
      </c>
      <c r="D411" s="116" t="s">
        <v>1143</v>
      </c>
      <c r="E411" s="116" t="s">
        <v>100</v>
      </c>
      <c r="F411" s="116">
        <v>4</v>
      </c>
      <c r="G411" s="24"/>
      <c r="H411" s="3"/>
      <c r="I411" s="93">
        <f t="shared" si="54"/>
        <v>0</v>
      </c>
      <c r="J411" s="2"/>
      <c r="K411" s="3"/>
      <c r="L411" s="94">
        <f t="shared" si="50"/>
        <v>0</v>
      </c>
      <c r="M411" s="4"/>
      <c r="N411" s="94">
        <f t="shared" si="51"/>
        <v>0</v>
      </c>
      <c r="O411" s="94">
        <f t="shared" si="52"/>
        <v>0</v>
      </c>
      <c r="P411" s="2"/>
      <c r="Q411" s="3"/>
      <c r="R411" s="94">
        <f t="shared" si="53"/>
        <v>0</v>
      </c>
      <c r="S411" s="3"/>
      <c r="T411" s="94">
        <f t="shared" si="55"/>
        <v>0</v>
      </c>
      <c r="U411" s="93">
        <f t="shared" si="56"/>
        <v>0</v>
      </c>
      <c r="V411" s="5" t="str">
        <f>IF(COUNTBLANK(G411:H411)+COUNTBLANK(J411:K411)+COUNTBLANK(M411:M411)+COUNTBLANK(P411:Q411)+COUNTBLANK(S411:S411)=8,"",
IF(G411&lt;Limity!$C$5," Data gotowości zbyt wczesna lub nie uzupełniona.","")&amp;
IF(G411&gt;Limity!$D$5," Data gotowości zbyt późna lub wypełnona nieprawidłowo.","")&amp;
IF(OR(ROUND(K411,2)&lt;=0,ROUND(Q411,2)&lt;=0,ROUND(M411,2)&lt;=0,ROUND(S411,2)&lt;=0,ROUND(H411,2)&lt;=0)," Co najmniej jedna wartość nie jest większa od zera.","")&amp;
IF(K411&gt;Limity!$D$6," Abonament za Usługę TD w Wariancie A ponad limit.","")&amp;
IF(Q411&gt;Limity!$D$7," Abonament za Usługę TD w Wariancie B ponad limit.","")&amp;
IF(Q411-K411&gt;Limity!$D$8," Różnica wartości abonamentów za Usługę TD wariantów A i B ponad limit.","")&amp;
IF(M411&gt;Limity!$D$9," Abonament za zwiększenie przepustowości w Wariancie A ponad limit.","")&amp;
IF(S411&gt;Limity!$D$10," Abonament za zwiększenie przepustowości w Wariancie B ponad limit.","")&amp;
IF(J411=""," Nie wskazano PWR. ",IF(ISERROR(VLOOKUP(J411,'Listy punktów styku'!$B$11:$B$41,1,FALSE))," Nie wskazano PWR z listy.",""))&amp;
IF(P411=""," Nie wskazano FPS. ",IF(ISERROR(VLOOKUP(P411,'Listy punktów styku'!$B$44:$B$61,1,FALSE))," Nie wskazano FPS z listy.","")))</f>
        <v/>
      </c>
    </row>
    <row r="412" spans="1:22" s="8" customFormat="1" x14ac:dyDescent="0.3">
      <c r="A412" s="112">
        <v>398</v>
      </c>
      <c r="B412" s="113">
        <v>5046624</v>
      </c>
      <c r="C412" s="114">
        <v>80937</v>
      </c>
      <c r="D412" s="116" t="s">
        <v>1137</v>
      </c>
      <c r="E412" s="116" t="s">
        <v>100</v>
      </c>
      <c r="F412" s="116">
        <v>22</v>
      </c>
      <c r="G412" s="24"/>
      <c r="H412" s="3"/>
      <c r="I412" s="93">
        <f t="shared" si="54"/>
        <v>0</v>
      </c>
      <c r="J412" s="2"/>
      <c r="K412" s="3"/>
      <c r="L412" s="94">
        <f t="shared" si="50"/>
        <v>0</v>
      </c>
      <c r="M412" s="4"/>
      <c r="N412" s="94">
        <f t="shared" si="51"/>
        <v>0</v>
      </c>
      <c r="O412" s="94">
        <f t="shared" si="52"/>
        <v>0</v>
      </c>
      <c r="P412" s="2"/>
      <c r="Q412" s="3"/>
      <c r="R412" s="94">
        <f t="shared" si="53"/>
        <v>0</v>
      </c>
      <c r="S412" s="3"/>
      <c r="T412" s="94">
        <f t="shared" si="55"/>
        <v>0</v>
      </c>
      <c r="U412" s="93">
        <f t="shared" si="56"/>
        <v>0</v>
      </c>
      <c r="V412" s="5" t="str">
        <f>IF(COUNTBLANK(G412:H412)+COUNTBLANK(J412:K412)+COUNTBLANK(M412:M412)+COUNTBLANK(P412:Q412)+COUNTBLANK(S412:S412)=8,"",
IF(G412&lt;Limity!$C$5," Data gotowości zbyt wczesna lub nie uzupełniona.","")&amp;
IF(G412&gt;Limity!$D$5," Data gotowości zbyt późna lub wypełnona nieprawidłowo.","")&amp;
IF(OR(ROUND(K412,2)&lt;=0,ROUND(Q412,2)&lt;=0,ROUND(M412,2)&lt;=0,ROUND(S412,2)&lt;=0,ROUND(H412,2)&lt;=0)," Co najmniej jedna wartość nie jest większa od zera.","")&amp;
IF(K412&gt;Limity!$D$6," Abonament za Usługę TD w Wariancie A ponad limit.","")&amp;
IF(Q412&gt;Limity!$D$7," Abonament za Usługę TD w Wariancie B ponad limit.","")&amp;
IF(Q412-K412&gt;Limity!$D$8," Różnica wartości abonamentów za Usługę TD wariantów A i B ponad limit.","")&amp;
IF(M412&gt;Limity!$D$9," Abonament za zwiększenie przepustowości w Wariancie A ponad limit.","")&amp;
IF(S412&gt;Limity!$D$10," Abonament za zwiększenie przepustowości w Wariancie B ponad limit.","")&amp;
IF(J412=""," Nie wskazano PWR. ",IF(ISERROR(VLOOKUP(J412,'Listy punktów styku'!$B$11:$B$41,1,FALSE))," Nie wskazano PWR z listy.",""))&amp;
IF(P412=""," Nie wskazano FPS. ",IF(ISERROR(VLOOKUP(P412,'Listy punktów styku'!$B$44:$B$61,1,FALSE))," Nie wskazano FPS z listy.","")))</f>
        <v/>
      </c>
    </row>
    <row r="413" spans="1:22" s="8" customFormat="1" x14ac:dyDescent="0.3">
      <c r="A413" s="112">
        <v>399</v>
      </c>
      <c r="B413" s="113">
        <v>8602174</v>
      </c>
      <c r="C413" s="114">
        <v>14463</v>
      </c>
      <c r="D413" s="116" t="s">
        <v>1547</v>
      </c>
      <c r="E413" s="116" t="s">
        <v>104</v>
      </c>
      <c r="F413" s="116">
        <v>39</v>
      </c>
      <c r="G413" s="24"/>
      <c r="H413" s="3"/>
      <c r="I413" s="93">
        <f t="shared" si="54"/>
        <v>0</v>
      </c>
      <c r="J413" s="2"/>
      <c r="K413" s="3"/>
      <c r="L413" s="94">
        <f t="shared" si="50"/>
        <v>0</v>
      </c>
      <c r="M413" s="4"/>
      <c r="N413" s="94">
        <f t="shared" si="51"/>
        <v>0</v>
      </c>
      <c r="O413" s="94">
        <f t="shared" si="52"/>
        <v>0</v>
      </c>
      <c r="P413" s="2"/>
      <c r="Q413" s="3"/>
      <c r="R413" s="94">
        <f t="shared" si="53"/>
        <v>0</v>
      </c>
      <c r="S413" s="3"/>
      <c r="T413" s="94">
        <f t="shared" si="55"/>
        <v>0</v>
      </c>
      <c r="U413" s="93">
        <f t="shared" si="56"/>
        <v>0</v>
      </c>
      <c r="V413" s="5" t="str">
        <f>IF(COUNTBLANK(G413:H413)+COUNTBLANK(J413:K413)+COUNTBLANK(M413:M413)+COUNTBLANK(P413:Q413)+COUNTBLANK(S413:S413)=8,"",
IF(G413&lt;Limity!$C$5," Data gotowości zbyt wczesna lub nie uzupełniona.","")&amp;
IF(G413&gt;Limity!$D$5," Data gotowości zbyt późna lub wypełnona nieprawidłowo.","")&amp;
IF(OR(ROUND(K413,2)&lt;=0,ROUND(Q413,2)&lt;=0,ROUND(M413,2)&lt;=0,ROUND(S413,2)&lt;=0,ROUND(H413,2)&lt;=0)," Co najmniej jedna wartość nie jest większa od zera.","")&amp;
IF(K413&gt;Limity!$D$6," Abonament za Usługę TD w Wariancie A ponad limit.","")&amp;
IF(Q413&gt;Limity!$D$7," Abonament za Usługę TD w Wariancie B ponad limit.","")&amp;
IF(Q413-K413&gt;Limity!$D$8," Różnica wartości abonamentów za Usługę TD wariantów A i B ponad limit.","")&amp;
IF(M413&gt;Limity!$D$9," Abonament za zwiększenie przepustowości w Wariancie A ponad limit.","")&amp;
IF(S413&gt;Limity!$D$10," Abonament za zwiększenie przepustowości w Wariancie B ponad limit.","")&amp;
IF(J413=""," Nie wskazano PWR. ",IF(ISERROR(VLOOKUP(J413,'Listy punktów styku'!$B$11:$B$41,1,FALSE))," Nie wskazano PWR z listy.",""))&amp;
IF(P413=""," Nie wskazano FPS. ",IF(ISERROR(VLOOKUP(P413,'Listy punktów styku'!$B$44:$B$61,1,FALSE))," Nie wskazano FPS z listy.","")))</f>
        <v/>
      </c>
    </row>
    <row r="414" spans="1:22" s="8" customFormat="1" x14ac:dyDescent="0.3">
      <c r="A414" s="112">
        <v>400</v>
      </c>
      <c r="B414" s="113">
        <v>5043361</v>
      </c>
      <c r="C414" s="114" t="s">
        <v>1542</v>
      </c>
      <c r="D414" s="116" t="s">
        <v>300</v>
      </c>
      <c r="E414" s="116" t="s">
        <v>187</v>
      </c>
      <c r="F414" s="116">
        <v>1</v>
      </c>
      <c r="G414" s="24"/>
      <c r="H414" s="3"/>
      <c r="I414" s="93">
        <f t="shared" si="54"/>
        <v>0</v>
      </c>
      <c r="J414" s="2"/>
      <c r="K414" s="3"/>
      <c r="L414" s="94">
        <f t="shared" si="50"/>
        <v>0</v>
      </c>
      <c r="M414" s="4"/>
      <c r="N414" s="94">
        <f t="shared" si="51"/>
        <v>0</v>
      </c>
      <c r="O414" s="94">
        <f t="shared" si="52"/>
        <v>0</v>
      </c>
      <c r="P414" s="2"/>
      <c r="Q414" s="3"/>
      <c r="R414" s="94">
        <f t="shared" si="53"/>
        <v>0</v>
      </c>
      <c r="S414" s="3"/>
      <c r="T414" s="94">
        <f t="shared" si="55"/>
        <v>0</v>
      </c>
      <c r="U414" s="93">
        <f t="shared" si="56"/>
        <v>0</v>
      </c>
      <c r="V414" s="5" t="str">
        <f>IF(COUNTBLANK(G414:H414)+COUNTBLANK(J414:K414)+COUNTBLANK(M414:M414)+COUNTBLANK(P414:Q414)+COUNTBLANK(S414:S414)=8,"",
IF(G414&lt;Limity!$C$5," Data gotowości zbyt wczesna lub nie uzupełniona.","")&amp;
IF(G414&gt;Limity!$D$5," Data gotowości zbyt późna lub wypełnona nieprawidłowo.","")&amp;
IF(OR(ROUND(K414,2)&lt;=0,ROUND(Q414,2)&lt;=0,ROUND(M414,2)&lt;=0,ROUND(S414,2)&lt;=0,ROUND(H414,2)&lt;=0)," Co najmniej jedna wartość nie jest większa od zera.","")&amp;
IF(K414&gt;Limity!$D$6," Abonament za Usługę TD w Wariancie A ponad limit.","")&amp;
IF(Q414&gt;Limity!$D$7," Abonament za Usługę TD w Wariancie B ponad limit.","")&amp;
IF(Q414-K414&gt;Limity!$D$8," Różnica wartości abonamentów za Usługę TD wariantów A i B ponad limit.","")&amp;
IF(M414&gt;Limity!$D$9," Abonament za zwiększenie przepustowości w Wariancie A ponad limit.","")&amp;
IF(S414&gt;Limity!$D$10," Abonament za zwiększenie przepustowości w Wariancie B ponad limit.","")&amp;
IF(J414=""," Nie wskazano PWR. ",IF(ISERROR(VLOOKUP(J414,'Listy punktów styku'!$B$11:$B$41,1,FALSE))," Nie wskazano PWR z listy.",""))&amp;
IF(P414=""," Nie wskazano FPS. ",IF(ISERROR(VLOOKUP(P414,'Listy punktów styku'!$B$44:$B$61,1,FALSE))," Nie wskazano FPS z listy.","")))</f>
        <v/>
      </c>
    </row>
    <row r="415" spans="1:22" s="8" customFormat="1" x14ac:dyDescent="0.3">
      <c r="A415" s="112">
        <v>401</v>
      </c>
      <c r="B415" s="113">
        <v>5044794</v>
      </c>
      <c r="C415" s="114" t="s">
        <v>1545</v>
      </c>
      <c r="D415" s="116" t="s">
        <v>300</v>
      </c>
      <c r="E415" s="116" t="s">
        <v>140</v>
      </c>
      <c r="F415" s="116">
        <v>11</v>
      </c>
      <c r="G415" s="24"/>
      <c r="H415" s="3"/>
      <c r="I415" s="93">
        <f t="shared" si="54"/>
        <v>0</v>
      </c>
      <c r="J415" s="2"/>
      <c r="K415" s="3"/>
      <c r="L415" s="94">
        <f t="shared" si="50"/>
        <v>0</v>
      </c>
      <c r="M415" s="4"/>
      <c r="N415" s="94">
        <f t="shared" si="51"/>
        <v>0</v>
      </c>
      <c r="O415" s="94">
        <f t="shared" si="52"/>
        <v>0</v>
      </c>
      <c r="P415" s="2"/>
      <c r="Q415" s="3"/>
      <c r="R415" s="94">
        <f t="shared" si="53"/>
        <v>0</v>
      </c>
      <c r="S415" s="3"/>
      <c r="T415" s="94">
        <f t="shared" si="55"/>
        <v>0</v>
      </c>
      <c r="U415" s="93">
        <f t="shared" si="56"/>
        <v>0</v>
      </c>
      <c r="V415" s="5" t="str">
        <f>IF(COUNTBLANK(G415:H415)+COUNTBLANK(J415:K415)+COUNTBLANK(M415:M415)+COUNTBLANK(P415:Q415)+COUNTBLANK(S415:S415)=8,"",
IF(G415&lt;Limity!$C$5," Data gotowości zbyt wczesna lub nie uzupełniona.","")&amp;
IF(G415&gt;Limity!$D$5," Data gotowości zbyt późna lub wypełnona nieprawidłowo.","")&amp;
IF(OR(ROUND(K415,2)&lt;=0,ROUND(Q415,2)&lt;=0,ROUND(M415,2)&lt;=0,ROUND(S415,2)&lt;=0,ROUND(H415,2)&lt;=0)," Co najmniej jedna wartość nie jest większa od zera.","")&amp;
IF(K415&gt;Limity!$D$6," Abonament za Usługę TD w Wariancie A ponad limit.","")&amp;
IF(Q415&gt;Limity!$D$7," Abonament za Usługę TD w Wariancie B ponad limit.","")&amp;
IF(Q415-K415&gt;Limity!$D$8," Różnica wartości abonamentów za Usługę TD wariantów A i B ponad limit.","")&amp;
IF(M415&gt;Limity!$D$9," Abonament za zwiększenie przepustowości w Wariancie A ponad limit.","")&amp;
IF(S415&gt;Limity!$D$10," Abonament za zwiększenie przepustowości w Wariancie B ponad limit.","")&amp;
IF(J415=""," Nie wskazano PWR. ",IF(ISERROR(VLOOKUP(J415,'Listy punktów styku'!$B$11:$B$41,1,FALSE))," Nie wskazano PWR z listy.",""))&amp;
IF(P415=""," Nie wskazano FPS. ",IF(ISERROR(VLOOKUP(P415,'Listy punktów styku'!$B$44:$B$61,1,FALSE))," Nie wskazano FPS z listy.","")))</f>
        <v/>
      </c>
    </row>
    <row r="416" spans="1:22" s="8" customFormat="1" x14ac:dyDescent="0.3">
      <c r="A416" s="112">
        <v>402</v>
      </c>
      <c r="B416" s="113">
        <v>5041040</v>
      </c>
      <c r="C416" s="114">
        <v>61812</v>
      </c>
      <c r="D416" s="116" t="s">
        <v>300</v>
      </c>
      <c r="E416" s="116" t="s">
        <v>302</v>
      </c>
      <c r="F416" s="116">
        <v>11</v>
      </c>
      <c r="G416" s="24"/>
      <c r="H416" s="3"/>
      <c r="I416" s="93">
        <f t="shared" si="54"/>
        <v>0</v>
      </c>
      <c r="J416" s="2"/>
      <c r="K416" s="3"/>
      <c r="L416" s="94">
        <f t="shared" si="50"/>
        <v>0</v>
      </c>
      <c r="M416" s="4"/>
      <c r="N416" s="94">
        <f t="shared" si="51"/>
        <v>0</v>
      </c>
      <c r="O416" s="94">
        <f t="shared" si="52"/>
        <v>0</v>
      </c>
      <c r="P416" s="2"/>
      <c r="Q416" s="3"/>
      <c r="R416" s="94">
        <f t="shared" si="53"/>
        <v>0</v>
      </c>
      <c r="S416" s="3"/>
      <c r="T416" s="94">
        <f t="shared" si="55"/>
        <v>0</v>
      </c>
      <c r="U416" s="93">
        <f t="shared" si="56"/>
        <v>0</v>
      </c>
      <c r="V416" s="5" t="str">
        <f>IF(COUNTBLANK(G416:H416)+COUNTBLANK(J416:K416)+COUNTBLANK(M416:M416)+COUNTBLANK(P416:Q416)+COUNTBLANK(S416:S416)=8,"",
IF(G416&lt;Limity!$C$5," Data gotowości zbyt wczesna lub nie uzupełniona.","")&amp;
IF(G416&gt;Limity!$D$5," Data gotowości zbyt późna lub wypełnona nieprawidłowo.","")&amp;
IF(OR(ROUND(K416,2)&lt;=0,ROUND(Q416,2)&lt;=0,ROUND(M416,2)&lt;=0,ROUND(S416,2)&lt;=0,ROUND(H416,2)&lt;=0)," Co najmniej jedna wartość nie jest większa od zera.","")&amp;
IF(K416&gt;Limity!$D$6," Abonament za Usługę TD w Wariancie A ponad limit.","")&amp;
IF(Q416&gt;Limity!$D$7," Abonament za Usługę TD w Wariancie B ponad limit.","")&amp;
IF(Q416-K416&gt;Limity!$D$8," Różnica wartości abonamentów za Usługę TD wariantów A i B ponad limit.","")&amp;
IF(M416&gt;Limity!$D$9," Abonament za zwiększenie przepustowości w Wariancie A ponad limit.","")&amp;
IF(S416&gt;Limity!$D$10," Abonament za zwiększenie przepustowości w Wariancie B ponad limit.","")&amp;
IF(J416=""," Nie wskazano PWR. ",IF(ISERROR(VLOOKUP(J416,'Listy punktów styku'!$B$11:$B$41,1,FALSE))," Nie wskazano PWR z listy.",""))&amp;
IF(P416=""," Nie wskazano FPS. ",IF(ISERROR(VLOOKUP(P416,'Listy punktów styku'!$B$44:$B$61,1,FALSE))," Nie wskazano FPS z listy.","")))</f>
        <v/>
      </c>
    </row>
    <row r="417" spans="1:22" s="8" customFormat="1" x14ac:dyDescent="0.3">
      <c r="A417" s="112">
        <v>403</v>
      </c>
      <c r="B417" s="113">
        <v>8673418</v>
      </c>
      <c r="C417" s="114">
        <v>10797</v>
      </c>
      <c r="D417" s="116" t="s">
        <v>1152</v>
      </c>
      <c r="E417" s="116" t="s">
        <v>1154</v>
      </c>
      <c r="F417" s="116">
        <v>3</v>
      </c>
      <c r="G417" s="24"/>
      <c r="H417" s="3"/>
      <c r="I417" s="93">
        <f t="shared" si="54"/>
        <v>0</v>
      </c>
      <c r="J417" s="2"/>
      <c r="K417" s="3"/>
      <c r="L417" s="94">
        <f t="shared" si="50"/>
        <v>0</v>
      </c>
      <c r="M417" s="4"/>
      <c r="N417" s="94">
        <f t="shared" si="51"/>
        <v>0</v>
      </c>
      <c r="O417" s="94">
        <f t="shared" si="52"/>
        <v>0</v>
      </c>
      <c r="P417" s="2"/>
      <c r="Q417" s="3"/>
      <c r="R417" s="94">
        <f t="shared" si="53"/>
        <v>0</v>
      </c>
      <c r="S417" s="3"/>
      <c r="T417" s="94">
        <f t="shared" si="55"/>
        <v>0</v>
      </c>
      <c r="U417" s="93">
        <f t="shared" si="56"/>
        <v>0</v>
      </c>
      <c r="V417" s="5" t="str">
        <f>IF(COUNTBLANK(G417:H417)+COUNTBLANK(J417:K417)+COUNTBLANK(M417:M417)+COUNTBLANK(P417:Q417)+COUNTBLANK(S417:S417)=8,"",
IF(G417&lt;Limity!$C$5," Data gotowości zbyt wczesna lub nie uzupełniona.","")&amp;
IF(G417&gt;Limity!$D$5," Data gotowości zbyt późna lub wypełnona nieprawidłowo.","")&amp;
IF(OR(ROUND(K417,2)&lt;=0,ROUND(Q417,2)&lt;=0,ROUND(M417,2)&lt;=0,ROUND(S417,2)&lt;=0,ROUND(H417,2)&lt;=0)," Co najmniej jedna wartość nie jest większa od zera.","")&amp;
IF(K417&gt;Limity!$D$6," Abonament za Usługę TD w Wariancie A ponad limit.","")&amp;
IF(Q417&gt;Limity!$D$7," Abonament za Usługę TD w Wariancie B ponad limit.","")&amp;
IF(Q417-K417&gt;Limity!$D$8," Różnica wartości abonamentów za Usługę TD wariantów A i B ponad limit.","")&amp;
IF(M417&gt;Limity!$D$9," Abonament za zwiększenie przepustowości w Wariancie A ponad limit.","")&amp;
IF(S417&gt;Limity!$D$10," Abonament za zwiększenie przepustowości w Wariancie B ponad limit.","")&amp;
IF(J417=""," Nie wskazano PWR. ",IF(ISERROR(VLOOKUP(J417,'Listy punktów styku'!$B$11:$B$41,1,FALSE))," Nie wskazano PWR z listy.",""))&amp;
IF(P417=""," Nie wskazano FPS. ",IF(ISERROR(VLOOKUP(P417,'Listy punktów styku'!$B$44:$B$61,1,FALSE))," Nie wskazano FPS z listy.","")))</f>
        <v/>
      </c>
    </row>
    <row r="418" spans="1:22" s="8" customFormat="1" x14ac:dyDescent="0.3">
      <c r="A418" s="112">
        <v>404</v>
      </c>
      <c r="B418" s="113">
        <v>5049534</v>
      </c>
      <c r="C418" s="114">
        <v>11489</v>
      </c>
      <c r="D418" s="116" t="s">
        <v>1541</v>
      </c>
      <c r="E418" s="116" t="s">
        <v>109</v>
      </c>
      <c r="F418" s="116">
        <v>1</v>
      </c>
      <c r="G418" s="24"/>
      <c r="H418" s="3"/>
      <c r="I418" s="93">
        <f t="shared" si="54"/>
        <v>0</v>
      </c>
      <c r="J418" s="2"/>
      <c r="K418" s="3"/>
      <c r="L418" s="94">
        <f t="shared" si="50"/>
        <v>0</v>
      </c>
      <c r="M418" s="4"/>
      <c r="N418" s="94">
        <f t="shared" si="51"/>
        <v>0</v>
      </c>
      <c r="O418" s="94">
        <f t="shared" si="52"/>
        <v>0</v>
      </c>
      <c r="P418" s="2"/>
      <c r="Q418" s="3"/>
      <c r="R418" s="94">
        <f t="shared" si="53"/>
        <v>0</v>
      </c>
      <c r="S418" s="3"/>
      <c r="T418" s="94">
        <f t="shared" si="55"/>
        <v>0</v>
      </c>
      <c r="U418" s="93">
        <f t="shared" si="56"/>
        <v>0</v>
      </c>
      <c r="V418" s="5" t="str">
        <f>IF(COUNTBLANK(G418:H418)+COUNTBLANK(J418:K418)+COUNTBLANK(M418:M418)+COUNTBLANK(P418:Q418)+COUNTBLANK(S418:S418)=8,"",
IF(G418&lt;Limity!$C$5," Data gotowości zbyt wczesna lub nie uzupełniona.","")&amp;
IF(G418&gt;Limity!$D$5," Data gotowości zbyt późna lub wypełnona nieprawidłowo.","")&amp;
IF(OR(ROUND(K418,2)&lt;=0,ROUND(Q418,2)&lt;=0,ROUND(M418,2)&lt;=0,ROUND(S418,2)&lt;=0,ROUND(H418,2)&lt;=0)," Co najmniej jedna wartość nie jest większa od zera.","")&amp;
IF(K418&gt;Limity!$D$6," Abonament za Usługę TD w Wariancie A ponad limit.","")&amp;
IF(Q418&gt;Limity!$D$7," Abonament za Usługę TD w Wariancie B ponad limit.","")&amp;
IF(Q418-K418&gt;Limity!$D$8," Różnica wartości abonamentów za Usługę TD wariantów A i B ponad limit.","")&amp;
IF(M418&gt;Limity!$D$9," Abonament za zwiększenie przepustowości w Wariancie A ponad limit.","")&amp;
IF(S418&gt;Limity!$D$10," Abonament za zwiększenie przepustowości w Wariancie B ponad limit.","")&amp;
IF(J418=""," Nie wskazano PWR. ",IF(ISERROR(VLOOKUP(J418,'Listy punktów styku'!$B$11:$B$41,1,FALSE))," Nie wskazano PWR z listy.",""))&amp;
IF(P418=""," Nie wskazano FPS. ",IF(ISERROR(VLOOKUP(P418,'Listy punktów styku'!$B$44:$B$61,1,FALSE))," Nie wskazano FPS z listy.","")))</f>
        <v/>
      </c>
    </row>
    <row r="419" spans="1:22" s="8" customFormat="1" x14ac:dyDescent="0.3">
      <c r="A419" s="112">
        <v>405</v>
      </c>
      <c r="B419" s="113">
        <v>8861544</v>
      </c>
      <c r="C419" s="114">
        <v>15402</v>
      </c>
      <c r="D419" s="116" t="s">
        <v>1150</v>
      </c>
      <c r="E419" s="116" t="s">
        <v>109</v>
      </c>
      <c r="F419" s="116">
        <v>11</v>
      </c>
      <c r="G419" s="24"/>
      <c r="H419" s="3"/>
      <c r="I419" s="93">
        <f t="shared" si="54"/>
        <v>0</v>
      </c>
      <c r="J419" s="2"/>
      <c r="K419" s="3"/>
      <c r="L419" s="94">
        <f t="shared" si="50"/>
        <v>0</v>
      </c>
      <c r="M419" s="4"/>
      <c r="N419" s="94">
        <f t="shared" si="51"/>
        <v>0</v>
      </c>
      <c r="O419" s="94">
        <f t="shared" si="52"/>
        <v>0</v>
      </c>
      <c r="P419" s="2"/>
      <c r="Q419" s="3"/>
      <c r="R419" s="94">
        <f t="shared" si="53"/>
        <v>0</v>
      </c>
      <c r="S419" s="3"/>
      <c r="T419" s="94">
        <f t="shared" si="55"/>
        <v>0</v>
      </c>
      <c r="U419" s="93">
        <f t="shared" si="56"/>
        <v>0</v>
      </c>
      <c r="V419" s="5" t="str">
        <f>IF(COUNTBLANK(G419:H419)+COUNTBLANK(J419:K419)+COUNTBLANK(M419:M419)+COUNTBLANK(P419:Q419)+COUNTBLANK(S419:S419)=8,"",
IF(G419&lt;Limity!$C$5," Data gotowości zbyt wczesna lub nie uzupełniona.","")&amp;
IF(G419&gt;Limity!$D$5," Data gotowości zbyt późna lub wypełnona nieprawidłowo.","")&amp;
IF(OR(ROUND(K419,2)&lt;=0,ROUND(Q419,2)&lt;=0,ROUND(M419,2)&lt;=0,ROUND(S419,2)&lt;=0,ROUND(H419,2)&lt;=0)," Co najmniej jedna wartość nie jest większa od zera.","")&amp;
IF(K419&gt;Limity!$D$6," Abonament za Usługę TD w Wariancie A ponad limit.","")&amp;
IF(Q419&gt;Limity!$D$7," Abonament za Usługę TD w Wariancie B ponad limit.","")&amp;
IF(Q419-K419&gt;Limity!$D$8," Różnica wartości abonamentów za Usługę TD wariantów A i B ponad limit.","")&amp;
IF(M419&gt;Limity!$D$9," Abonament za zwiększenie przepustowości w Wariancie A ponad limit.","")&amp;
IF(S419&gt;Limity!$D$10," Abonament za zwiększenie przepustowości w Wariancie B ponad limit.","")&amp;
IF(J419=""," Nie wskazano PWR. ",IF(ISERROR(VLOOKUP(J419,'Listy punktów styku'!$B$11:$B$41,1,FALSE))," Nie wskazano PWR z listy.",""))&amp;
IF(P419=""," Nie wskazano FPS. ",IF(ISERROR(VLOOKUP(P419,'Listy punktów styku'!$B$44:$B$61,1,FALSE))," Nie wskazano FPS z listy.","")))</f>
        <v/>
      </c>
    </row>
    <row r="420" spans="1:22" s="8" customFormat="1" x14ac:dyDescent="0.3">
      <c r="A420" s="112">
        <v>406</v>
      </c>
      <c r="B420" s="113">
        <v>5052192</v>
      </c>
      <c r="C420" s="114">
        <v>10798</v>
      </c>
      <c r="D420" s="116" t="s">
        <v>1156</v>
      </c>
      <c r="E420" s="116" t="s">
        <v>109</v>
      </c>
      <c r="F420" s="116">
        <v>11</v>
      </c>
      <c r="G420" s="24"/>
      <c r="H420" s="3"/>
      <c r="I420" s="93">
        <f t="shared" si="54"/>
        <v>0</v>
      </c>
      <c r="J420" s="2"/>
      <c r="K420" s="3"/>
      <c r="L420" s="94">
        <f t="shared" si="50"/>
        <v>0</v>
      </c>
      <c r="M420" s="4"/>
      <c r="N420" s="94">
        <f t="shared" si="51"/>
        <v>0</v>
      </c>
      <c r="O420" s="94">
        <f t="shared" si="52"/>
        <v>0</v>
      </c>
      <c r="P420" s="2"/>
      <c r="Q420" s="3"/>
      <c r="R420" s="94">
        <f t="shared" si="53"/>
        <v>0</v>
      </c>
      <c r="S420" s="3"/>
      <c r="T420" s="94">
        <f t="shared" si="55"/>
        <v>0</v>
      </c>
      <c r="U420" s="93">
        <f t="shared" si="56"/>
        <v>0</v>
      </c>
      <c r="V420" s="5" t="str">
        <f>IF(COUNTBLANK(G420:H420)+COUNTBLANK(J420:K420)+COUNTBLANK(M420:M420)+COUNTBLANK(P420:Q420)+COUNTBLANK(S420:S420)=8,"",
IF(G420&lt;Limity!$C$5," Data gotowości zbyt wczesna lub nie uzupełniona.","")&amp;
IF(G420&gt;Limity!$D$5," Data gotowości zbyt późna lub wypełnona nieprawidłowo.","")&amp;
IF(OR(ROUND(K420,2)&lt;=0,ROUND(Q420,2)&lt;=0,ROUND(M420,2)&lt;=0,ROUND(S420,2)&lt;=0,ROUND(H420,2)&lt;=0)," Co najmniej jedna wartość nie jest większa od zera.","")&amp;
IF(K420&gt;Limity!$D$6," Abonament za Usługę TD w Wariancie A ponad limit.","")&amp;
IF(Q420&gt;Limity!$D$7," Abonament za Usługę TD w Wariancie B ponad limit.","")&amp;
IF(Q420-K420&gt;Limity!$D$8," Różnica wartości abonamentów za Usługę TD wariantów A i B ponad limit.","")&amp;
IF(M420&gt;Limity!$D$9," Abonament za zwiększenie przepustowości w Wariancie A ponad limit.","")&amp;
IF(S420&gt;Limity!$D$10," Abonament za zwiększenie przepustowości w Wariancie B ponad limit.","")&amp;
IF(J420=""," Nie wskazano PWR. ",IF(ISERROR(VLOOKUP(J420,'Listy punktów styku'!$B$11:$B$41,1,FALSE))," Nie wskazano PWR z listy.",""))&amp;
IF(P420=""," Nie wskazano FPS. ",IF(ISERROR(VLOOKUP(P420,'Listy punktów styku'!$B$44:$B$61,1,FALSE))," Nie wskazano FPS z listy.","")))</f>
        <v/>
      </c>
    </row>
    <row r="421" spans="1:22" s="8" customFormat="1" x14ac:dyDescent="0.3">
      <c r="A421" s="112">
        <v>407</v>
      </c>
      <c r="B421" s="113">
        <v>5052459</v>
      </c>
      <c r="C421" s="114">
        <v>15404</v>
      </c>
      <c r="D421" s="116" t="s">
        <v>1158</v>
      </c>
      <c r="E421" s="116" t="s">
        <v>109</v>
      </c>
      <c r="F421" s="116">
        <v>11</v>
      </c>
      <c r="G421" s="24"/>
      <c r="H421" s="3"/>
      <c r="I421" s="93">
        <f t="shared" si="54"/>
        <v>0</v>
      </c>
      <c r="J421" s="2"/>
      <c r="K421" s="3"/>
      <c r="L421" s="94">
        <f t="shared" si="50"/>
        <v>0</v>
      </c>
      <c r="M421" s="4"/>
      <c r="N421" s="94">
        <f t="shared" si="51"/>
        <v>0</v>
      </c>
      <c r="O421" s="94">
        <f t="shared" si="52"/>
        <v>0</v>
      </c>
      <c r="P421" s="2"/>
      <c r="Q421" s="3"/>
      <c r="R421" s="94">
        <f t="shared" si="53"/>
        <v>0</v>
      </c>
      <c r="S421" s="3"/>
      <c r="T421" s="94">
        <f t="shared" si="55"/>
        <v>0</v>
      </c>
      <c r="U421" s="93">
        <f t="shared" si="56"/>
        <v>0</v>
      </c>
      <c r="V421" s="5" t="str">
        <f>IF(COUNTBLANK(G421:H421)+COUNTBLANK(J421:K421)+COUNTBLANK(M421:M421)+COUNTBLANK(P421:Q421)+COUNTBLANK(S421:S421)=8,"",
IF(G421&lt;Limity!$C$5," Data gotowości zbyt wczesna lub nie uzupełniona.","")&amp;
IF(G421&gt;Limity!$D$5," Data gotowości zbyt późna lub wypełnona nieprawidłowo.","")&amp;
IF(OR(ROUND(K421,2)&lt;=0,ROUND(Q421,2)&lt;=0,ROUND(M421,2)&lt;=0,ROUND(S421,2)&lt;=0,ROUND(H421,2)&lt;=0)," Co najmniej jedna wartość nie jest większa od zera.","")&amp;
IF(K421&gt;Limity!$D$6," Abonament za Usługę TD w Wariancie A ponad limit.","")&amp;
IF(Q421&gt;Limity!$D$7," Abonament za Usługę TD w Wariancie B ponad limit.","")&amp;
IF(Q421-K421&gt;Limity!$D$8," Różnica wartości abonamentów za Usługę TD wariantów A i B ponad limit.","")&amp;
IF(M421&gt;Limity!$D$9," Abonament za zwiększenie przepustowości w Wariancie A ponad limit.","")&amp;
IF(S421&gt;Limity!$D$10," Abonament za zwiększenie przepustowości w Wariancie B ponad limit.","")&amp;
IF(J421=""," Nie wskazano PWR. ",IF(ISERROR(VLOOKUP(J421,'Listy punktów styku'!$B$11:$B$41,1,FALSE))," Nie wskazano PWR z listy.",""))&amp;
IF(P421=""," Nie wskazano FPS. ",IF(ISERROR(VLOOKUP(P421,'Listy punktów styku'!$B$44:$B$61,1,FALSE))," Nie wskazano FPS z listy.","")))</f>
        <v/>
      </c>
    </row>
    <row r="422" spans="1:22" s="8" customFormat="1" x14ac:dyDescent="0.3">
      <c r="A422" s="112">
        <v>408</v>
      </c>
      <c r="B422" s="113">
        <v>8496152</v>
      </c>
      <c r="C422" s="114">
        <v>10799</v>
      </c>
      <c r="D422" s="116" t="s">
        <v>1146</v>
      </c>
      <c r="E422" s="116" t="s">
        <v>100</v>
      </c>
      <c r="F422" s="116">
        <v>49</v>
      </c>
      <c r="G422" s="24"/>
      <c r="H422" s="3"/>
      <c r="I422" s="93">
        <f t="shared" si="54"/>
        <v>0</v>
      </c>
      <c r="J422" s="2"/>
      <c r="K422" s="3"/>
      <c r="L422" s="94">
        <f t="shared" si="50"/>
        <v>0</v>
      </c>
      <c r="M422" s="4"/>
      <c r="N422" s="94">
        <f t="shared" si="51"/>
        <v>0</v>
      </c>
      <c r="O422" s="94">
        <f t="shared" si="52"/>
        <v>0</v>
      </c>
      <c r="P422" s="2"/>
      <c r="Q422" s="3"/>
      <c r="R422" s="94">
        <f t="shared" si="53"/>
        <v>0</v>
      </c>
      <c r="S422" s="3"/>
      <c r="T422" s="94">
        <f t="shared" si="55"/>
        <v>0</v>
      </c>
      <c r="U422" s="93">
        <f t="shared" si="56"/>
        <v>0</v>
      </c>
      <c r="V422" s="5" t="str">
        <f>IF(COUNTBLANK(G422:H422)+COUNTBLANK(J422:K422)+COUNTBLANK(M422:M422)+COUNTBLANK(P422:Q422)+COUNTBLANK(S422:S422)=8,"",
IF(G422&lt;Limity!$C$5," Data gotowości zbyt wczesna lub nie uzupełniona.","")&amp;
IF(G422&gt;Limity!$D$5," Data gotowości zbyt późna lub wypełnona nieprawidłowo.","")&amp;
IF(OR(ROUND(K422,2)&lt;=0,ROUND(Q422,2)&lt;=0,ROUND(M422,2)&lt;=0,ROUND(S422,2)&lt;=0,ROUND(H422,2)&lt;=0)," Co najmniej jedna wartość nie jest większa od zera.","")&amp;
IF(K422&gt;Limity!$D$6," Abonament za Usługę TD w Wariancie A ponad limit.","")&amp;
IF(Q422&gt;Limity!$D$7," Abonament za Usługę TD w Wariancie B ponad limit.","")&amp;
IF(Q422-K422&gt;Limity!$D$8," Różnica wartości abonamentów za Usługę TD wariantów A i B ponad limit.","")&amp;
IF(M422&gt;Limity!$D$9," Abonament za zwiększenie przepustowości w Wariancie A ponad limit.","")&amp;
IF(S422&gt;Limity!$D$10," Abonament za zwiększenie przepustowości w Wariancie B ponad limit.","")&amp;
IF(J422=""," Nie wskazano PWR. ",IF(ISERROR(VLOOKUP(J422,'Listy punktów styku'!$B$11:$B$41,1,FALSE))," Nie wskazano PWR z listy.",""))&amp;
IF(P422=""," Nie wskazano FPS. ",IF(ISERROR(VLOOKUP(P422,'Listy punktów styku'!$B$44:$B$61,1,FALSE))," Nie wskazano FPS z listy.","")))</f>
        <v/>
      </c>
    </row>
    <row r="423" spans="1:22" s="8" customFormat="1" x14ac:dyDescent="0.3">
      <c r="A423" s="112">
        <v>409</v>
      </c>
      <c r="B423" s="113">
        <v>8103384</v>
      </c>
      <c r="C423" s="114">
        <v>10796</v>
      </c>
      <c r="D423" s="116" t="s">
        <v>1148</v>
      </c>
      <c r="E423" s="116" t="s">
        <v>100</v>
      </c>
      <c r="F423" s="116">
        <v>55</v>
      </c>
      <c r="G423" s="24"/>
      <c r="H423" s="3"/>
      <c r="I423" s="93">
        <f t="shared" si="54"/>
        <v>0</v>
      </c>
      <c r="J423" s="2"/>
      <c r="K423" s="3"/>
      <c r="L423" s="94">
        <f t="shared" si="50"/>
        <v>0</v>
      </c>
      <c r="M423" s="4"/>
      <c r="N423" s="94">
        <f t="shared" si="51"/>
        <v>0</v>
      </c>
      <c r="O423" s="94">
        <f t="shared" si="52"/>
        <v>0</v>
      </c>
      <c r="P423" s="2"/>
      <c r="Q423" s="3"/>
      <c r="R423" s="94">
        <f t="shared" si="53"/>
        <v>0</v>
      </c>
      <c r="S423" s="3"/>
      <c r="T423" s="94">
        <f t="shared" si="55"/>
        <v>0</v>
      </c>
      <c r="U423" s="93">
        <f t="shared" si="56"/>
        <v>0</v>
      </c>
      <c r="V423" s="5" t="str">
        <f>IF(COUNTBLANK(G423:H423)+COUNTBLANK(J423:K423)+COUNTBLANK(M423:M423)+COUNTBLANK(P423:Q423)+COUNTBLANK(S423:S423)=8,"",
IF(G423&lt;Limity!$C$5," Data gotowości zbyt wczesna lub nie uzupełniona.","")&amp;
IF(G423&gt;Limity!$D$5," Data gotowości zbyt późna lub wypełnona nieprawidłowo.","")&amp;
IF(OR(ROUND(K423,2)&lt;=0,ROUND(Q423,2)&lt;=0,ROUND(M423,2)&lt;=0,ROUND(S423,2)&lt;=0,ROUND(H423,2)&lt;=0)," Co najmniej jedna wartość nie jest większa od zera.","")&amp;
IF(K423&gt;Limity!$D$6," Abonament za Usługę TD w Wariancie A ponad limit.","")&amp;
IF(Q423&gt;Limity!$D$7," Abonament za Usługę TD w Wariancie B ponad limit.","")&amp;
IF(Q423-K423&gt;Limity!$D$8," Różnica wartości abonamentów za Usługę TD wariantów A i B ponad limit.","")&amp;
IF(M423&gt;Limity!$D$9," Abonament za zwiększenie przepustowości w Wariancie A ponad limit.","")&amp;
IF(S423&gt;Limity!$D$10," Abonament za zwiększenie przepustowości w Wariancie B ponad limit.","")&amp;
IF(J423=""," Nie wskazano PWR. ",IF(ISERROR(VLOOKUP(J423,'Listy punktów styku'!$B$11:$B$41,1,FALSE))," Nie wskazano PWR z listy.",""))&amp;
IF(P423=""," Nie wskazano FPS. ",IF(ISERROR(VLOOKUP(P423,'Listy punktów styku'!$B$44:$B$61,1,FALSE))," Nie wskazano FPS z listy.","")))</f>
        <v/>
      </c>
    </row>
    <row r="424" spans="1:22" s="8" customFormat="1" x14ac:dyDescent="0.3">
      <c r="A424" s="112">
        <v>410</v>
      </c>
      <c r="B424" s="113">
        <v>3731562</v>
      </c>
      <c r="C424" s="114">
        <v>262359</v>
      </c>
      <c r="D424" s="116" t="s">
        <v>303</v>
      </c>
      <c r="E424" s="116" t="s">
        <v>2164</v>
      </c>
      <c r="F424" s="116" t="s">
        <v>2155</v>
      </c>
      <c r="G424" s="24"/>
      <c r="H424" s="3"/>
      <c r="I424" s="93">
        <f t="shared" si="54"/>
        <v>0</v>
      </c>
      <c r="J424" s="2"/>
      <c r="K424" s="3"/>
      <c r="L424" s="94">
        <f t="shared" si="50"/>
        <v>0</v>
      </c>
      <c r="M424" s="4"/>
      <c r="N424" s="94">
        <f t="shared" si="51"/>
        <v>0</v>
      </c>
      <c r="O424" s="94">
        <f t="shared" si="52"/>
        <v>0</v>
      </c>
      <c r="P424" s="2"/>
      <c r="Q424" s="3"/>
      <c r="R424" s="94">
        <f t="shared" si="53"/>
        <v>0</v>
      </c>
      <c r="S424" s="3"/>
      <c r="T424" s="94">
        <f t="shared" si="55"/>
        <v>0</v>
      </c>
      <c r="U424" s="93">
        <f t="shared" si="56"/>
        <v>0</v>
      </c>
      <c r="V424" s="5" t="str">
        <f>IF(COUNTBLANK(G424:H424)+COUNTBLANK(J424:K424)+COUNTBLANK(M424:M424)+COUNTBLANK(P424:Q424)+COUNTBLANK(S424:S424)=8,"",
IF(G424&lt;Limity!$C$5," Data gotowości zbyt wczesna lub nie uzupełniona.","")&amp;
IF(G424&gt;Limity!$D$5," Data gotowości zbyt późna lub wypełnona nieprawidłowo.","")&amp;
IF(OR(ROUND(K424,2)&lt;=0,ROUND(Q424,2)&lt;=0,ROUND(M424,2)&lt;=0,ROUND(S424,2)&lt;=0,ROUND(H424,2)&lt;=0)," Co najmniej jedna wartość nie jest większa od zera.","")&amp;
IF(K424&gt;Limity!$D$6," Abonament za Usługę TD w Wariancie A ponad limit.","")&amp;
IF(Q424&gt;Limity!$D$7," Abonament za Usługę TD w Wariancie B ponad limit.","")&amp;
IF(Q424-K424&gt;Limity!$D$8," Różnica wartości abonamentów za Usługę TD wariantów A i B ponad limit.","")&amp;
IF(M424&gt;Limity!$D$9," Abonament za zwiększenie przepustowości w Wariancie A ponad limit.","")&amp;
IF(S424&gt;Limity!$D$10," Abonament za zwiększenie przepustowości w Wariancie B ponad limit.","")&amp;
IF(J424=""," Nie wskazano PWR. ",IF(ISERROR(VLOOKUP(J424,'Listy punktów styku'!$B$11:$B$41,1,FALSE))," Nie wskazano PWR z listy.",""))&amp;
IF(P424=""," Nie wskazano FPS. ",IF(ISERROR(VLOOKUP(P424,'Listy punktów styku'!$B$44:$B$61,1,FALSE))," Nie wskazano FPS z listy.","")))</f>
        <v/>
      </c>
    </row>
    <row r="425" spans="1:22" s="8" customFormat="1" x14ac:dyDescent="0.3">
      <c r="A425" s="112">
        <v>411</v>
      </c>
      <c r="B425" s="113">
        <v>5054096</v>
      </c>
      <c r="C425" s="114">
        <v>20983</v>
      </c>
      <c r="D425" s="116" t="s">
        <v>303</v>
      </c>
      <c r="E425" s="116" t="s">
        <v>506</v>
      </c>
      <c r="F425" s="116">
        <v>6</v>
      </c>
      <c r="G425" s="24"/>
      <c r="H425" s="3"/>
      <c r="I425" s="93">
        <f t="shared" si="54"/>
        <v>0</v>
      </c>
      <c r="J425" s="2"/>
      <c r="K425" s="3"/>
      <c r="L425" s="94">
        <f t="shared" si="50"/>
        <v>0</v>
      </c>
      <c r="M425" s="4"/>
      <c r="N425" s="94">
        <f t="shared" si="51"/>
        <v>0</v>
      </c>
      <c r="O425" s="94">
        <f t="shared" si="52"/>
        <v>0</v>
      </c>
      <c r="P425" s="2"/>
      <c r="Q425" s="3"/>
      <c r="R425" s="94">
        <f t="shared" si="53"/>
        <v>0</v>
      </c>
      <c r="S425" s="3"/>
      <c r="T425" s="94">
        <f t="shared" si="55"/>
        <v>0</v>
      </c>
      <c r="U425" s="93">
        <f t="shared" si="56"/>
        <v>0</v>
      </c>
      <c r="V425" s="5" t="str">
        <f>IF(COUNTBLANK(G425:H425)+COUNTBLANK(J425:K425)+COUNTBLANK(M425:M425)+COUNTBLANK(P425:Q425)+COUNTBLANK(S425:S425)=8,"",
IF(G425&lt;Limity!$C$5," Data gotowości zbyt wczesna lub nie uzupełniona.","")&amp;
IF(G425&gt;Limity!$D$5," Data gotowości zbyt późna lub wypełnona nieprawidłowo.","")&amp;
IF(OR(ROUND(K425,2)&lt;=0,ROUND(Q425,2)&lt;=0,ROUND(M425,2)&lt;=0,ROUND(S425,2)&lt;=0,ROUND(H425,2)&lt;=0)," Co najmniej jedna wartość nie jest większa od zera.","")&amp;
IF(K425&gt;Limity!$D$6," Abonament za Usługę TD w Wariancie A ponad limit.","")&amp;
IF(Q425&gt;Limity!$D$7," Abonament za Usługę TD w Wariancie B ponad limit.","")&amp;
IF(Q425-K425&gt;Limity!$D$8," Różnica wartości abonamentów za Usługę TD wariantów A i B ponad limit.","")&amp;
IF(M425&gt;Limity!$D$9," Abonament za zwiększenie przepustowości w Wariancie A ponad limit.","")&amp;
IF(S425&gt;Limity!$D$10," Abonament za zwiększenie przepustowości w Wariancie B ponad limit.","")&amp;
IF(J425=""," Nie wskazano PWR. ",IF(ISERROR(VLOOKUP(J425,'Listy punktów styku'!$B$11:$B$41,1,FALSE))," Nie wskazano PWR z listy.",""))&amp;
IF(P425=""," Nie wskazano FPS. ",IF(ISERROR(VLOOKUP(P425,'Listy punktów styku'!$B$44:$B$61,1,FALSE))," Nie wskazano FPS z listy.","")))</f>
        <v/>
      </c>
    </row>
    <row r="426" spans="1:22" s="8" customFormat="1" x14ac:dyDescent="0.3">
      <c r="A426" s="112">
        <v>412</v>
      </c>
      <c r="B426" s="113">
        <v>5057499</v>
      </c>
      <c r="C426" s="114">
        <v>30614</v>
      </c>
      <c r="D426" s="116" t="s">
        <v>305</v>
      </c>
      <c r="E426" s="116" t="s">
        <v>307</v>
      </c>
      <c r="F426" s="116">
        <v>6</v>
      </c>
      <c r="G426" s="24"/>
      <c r="H426" s="3"/>
      <c r="I426" s="93">
        <f t="shared" si="54"/>
        <v>0</v>
      </c>
      <c r="J426" s="2"/>
      <c r="K426" s="3"/>
      <c r="L426" s="94">
        <f t="shared" si="50"/>
        <v>0</v>
      </c>
      <c r="M426" s="4"/>
      <c r="N426" s="94">
        <f t="shared" si="51"/>
        <v>0</v>
      </c>
      <c r="O426" s="94">
        <f t="shared" si="52"/>
        <v>0</v>
      </c>
      <c r="P426" s="2"/>
      <c r="Q426" s="3"/>
      <c r="R426" s="94">
        <f t="shared" si="53"/>
        <v>0</v>
      </c>
      <c r="S426" s="3"/>
      <c r="T426" s="94">
        <f t="shared" si="55"/>
        <v>0</v>
      </c>
      <c r="U426" s="93">
        <f t="shared" si="56"/>
        <v>0</v>
      </c>
      <c r="V426" s="5" t="str">
        <f>IF(COUNTBLANK(G426:H426)+COUNTBLANK(J426:K426)+COUNTBLANK(M426:M426)+COUNTBLANK(P426:Q426)+COUNTBLANK(S426:S426)=8,"",
IF(G426&lt;Limity!$C$5," Data gotowości zbyt wczesna lub nie uzupełniona.","")&amp;
IF(G426&gt;Limity!$D$5," Data gotowości zbyt późna lub wypełnona nieprawidłowo.","")&amp;
IF(OR(ROUND(K426,2)&lt;=0,ROUND(Q426,2)&lt;=0,ROUND(M426,2)&lt;=0,ROUND(S426,2)&lt;=0,ROUND(H426,2)&lt;=0)," Co najmniej jedna wartość nie jest większa od zera.","")&amp;
IF(K426&gt;Limity!$D$6," Abonament za Usługę TD w Wariancie A ponad limit.","")&amp;
IF(Q426&gt;Limity!$D$7," Abonament za Usługę TD w Wariancie B ponad limit.","")&amp;
IF(Q426-K426&gt;Limity!$D$8," Różnica wartości abonamentów za Usługę TD wariantów A i B ponad limit.","")&amp;
IF(M426&gt;Limity!$D$9," Abonament za zwiększenie przepustowości w Wariancie A ponad limit.","")&amp;
IF(S426&gt;Limity!$D$10," Abonament za zwiększenie przepustowości w Wariancie B ponad limit.","")&amp;
IF(J426=""," Nie wskazano PWR. ",IF(ISERROR(VLOOKUP(J426,'Listy punktów styku'!$B$11:$B$41,1,FALSE))," Nie wskazano PWR z listy.",""))&amp;
IF(P426=""," Nie wskazano FPS. ",IF(ISERROR(VLOOKUP(P426,'Listy punktów styku'!$B$44:$B$61,1,FALSE))," Nie wskazano FPS z listy.","")))</f>
        <v/>
      </c>
    </row>
    <row r="427" spans="1:22" s="8" customFormat="1" x14ac:dyDescent="0.3">
      <c r="A427" s="112">
        <v>413</v>
      </c>
      <c r="B427" s="113">
        <v>5061240</v>
      </c>
      <c r="C427" s="114" t="s">
        <v>1161</v>
      </c>
      <c r="D427" s="116" t="s">
        <v>1164</v>
      </c>
      <c r="E427" s="116" t="s">
        <v>741</v>
      </c>
      <c r="F427" s="116">
        <v>2</v>
      </c>
      <c r="G427" s="24"/>
      <c r="H427" s="3"/>
      <c r="I427" s="93">
        <f t="shared" si="54"/>
        <v>0</v>
      </c>
      <c r="J427" s="2"/>
      <c r="K427" s="3"/>
      <c r="L427" s="94">
        <f t="shared" si="50"/>
        <v>0</v>
      </c>
      <c r="M427" s="4"/>
      <c r="N427" s="94">
        <f t="shared" si="51"/>
        <v>0</v>
      </c>
      <c r="O427" s="94">
        <f t="shared" si="52"/>
        <v>0</v>
      </c>
      <c r="P427" s="2"/>
      <c r="Q427" s="3"/>
      <c r="R427" s="94">
        <f t="shared" si="53"/>
        <v>0</v>
      </c>
      <c r="S427" s="3"/>
      <c r="T427" s="94">
        <f t="shared" si="55"/>
        <v>0</v>
      </c>
      <c r="U427" s="93">
        <f t="shared" si="56"/>
        <v>0</v>
      </c>
      <c r="V427" s="5" t="str">
        <f>IF(COUNTBLANK(G427:H427)+COUNTBLANK(J427:K427)+COUNTBLANK(M427:M427)+COUNTBLANK(P427:Q427)+COUNTBLANK(S427:S427)=8,"",
IF(G427&lt;Limity!$C$5," Data gotowości zbyt wczesna lub nie uzupełniona.","")&amp;
IF(G427&gt;Limity!$D$5," Data gotowości zbyt późna lub wypełnona nieprawidłowo.","")&amp;
IF(OR(ROUND(K427,2)&lt;=0,ROUND(Q427,2)&lt;=0,ROUND(M427,2)&lt;=0,ROUND(S427,2)&lt;=0,ROUND(H427,2)&lt;=0)," Co najmniej jedna wartość nie jest większa od zera.","")&amp;
IF(K427&gt;Limity!$D$6," Abonament za Usługę TD w Wariancie A ponad limit.","")&amp;
IF(Q427&gt;Limity!$D$7," Abonament za Usługę TD w Wariancie B ponad limit.","")&amp;
IF(Q427-K427&gt;Limity!$D$8," Różnica wartości abonamentów za Usługę TD wariantów A i B ponad limit.","")&amp;
IF(M427&gt;Limity!$D$9," Abonament za zwiększenie przepustowości w Wariancie A ponad limit.","")&amp;
IF(S427&gt;Limity!$D$10," Abonament za zwiększenie przepustowości w Wariancie B ponad limit.","")&amp;
IF(J427=""," Nie wskazano PWR. ",IF(ISERROR(VLOOKUP(J427,'Listy punktów styku'!$B$11:$B$41,1,FALSE))," Nie wskazano PWR z listy.",""))&amp;
IF(P427=""," Nie wskazano FPS. ",IF(ISERROR(VLOOKUP(P427,'Listy punktów styku'!$B$44:$B$61,1,FALSE))," Nie wskazano FPS z listy.","")))</f>
        <v/>
      </c>
    </row>
    <row r="428" spans="1:22" s="8" customFormat="1" x14ac:dyDescent="0.3">
      <c r="A428" s="112">
        <v>414</v>
      </c>
      <c r="B428" s="113">
        <v>5064072</v>
      </c>
      <c r="C428" s="114">
        <v>55769</v>
      </c>
      <c r="D428" s="116" t="s">
        <v>1169</v>
      </c>
      <c r="E428" s="116" t="s">
        <v>109</v>
      </c>
      <c r="F428" s="116">
        <v>9</v>
      </c>
      <c r="G428" s="24"/>
      <c r="H428" s="3"/>
      <c r="I428" s="93">
        <f t="shared" si="54"/>
        <v>0</v>
      </c>
      <c r="J428" s="2"/>
      <c r="K428" s="3"/>
      <c r="L428" s="94">
        <f t="shared" si="50"/>
        <v>0</v>
      </c>
      <c r="M428" s="4"/>
      <c r="N428" s="94">
        <f t="shared" si="51"/>
        <v>0</v>
      </c>
      <c r="O428" s="94">
        <f t="shared" si="52"/>
        <v>0</v>
      </c>
      <c r="P428" s="2"/>
      <c r="Q428" s="3"/>
      <c r="R428" s="94">
        <f t="shared" si="53"/>
        <v>0</v>
      </c>
      <c r="S428" s="3"/>
      <c r="T428" s="94">
        <f t="shared" si="55"/>
        <v>0</v>
      </c>
      <c r="U428" s="93">
        <f t="shared" si="56"/>
        <v>0</v>
      </c>
      <c r="V428" s="5" t="str">
        <f>IF(COUNTBLANK(G428:H428)+COUNTBLANK(J428:K428)+COUNTBLANK(M428:M428)+COUNTBLANK(P428:Q428)+COUNTBLANK(S428:S428)=8,"",
IF(G428&lt;Limity!$C$5," Data gotowości zbyt wczesna lub nie uzupełniona.","")&amp;
IF(G428&gt;Limity!$D$5," Data gotowości zbyt późna lub wypełnona nieprawidłowo.","")&amp;
IF(OR(ROUND(K428,2)&lt;=0,ROUND(Q428,2)&lt;=0,ROUND(M428,2)&lt;=0,ROUND(S428,2)&lt;=0,ROUND(H428,2)&lt;=0)," Co najmniej jedna wartość nie jest większa od zera.","")&amp;
IF(K428&gt;Limity!$D$6," Abonament za Usługę TD w Wariancie A ponad limit.","")&amp;
IF(Q428&gt;Limity!$D$7," Abonament za Usługę TD w Wariancie B ponad limit.","")&amp;
IF(Q428-K428&gt;Limity!$D$8," Różnica wartości abonamentów za Usługę TD wariantów A i B ponad limit.","")&amp;
IF(M428&gt;Limity!$D$9," Abonament za zwiększenie przepustowości w Wariancie A ponad limit.","")&amp;
IF(S428&gt;Limity!$D$10," Abonament za zwiększenie przepustowości w Wariancie B ponad limit.","")&amp;
IF(J428=""," Nie wskazano PWR. ",IF(ISERROR(VLOOKUP(J428,'Listy punktów styku'!$B$11:$B$41,1,FALSE))," Nie wskazano PWR z listy.",""))&amp;
IF(P428=""," Nie wskazano FPS. ",IF(ISERROR(VLOOKUP(P428,'Listy punktów styku'!$B$44:$B$61,1,FALSE))," Nie wskazano FPS z listy.","")))</f>
        <v/>
      </c>
    </row>
    <row r="429" spans="1:22" s="8" customFormat="1" x14ac:dyDescent="0.3">
      <c r="A429" s="112">
        <v>415</v>
      </c>
      <c r="B429" s="113">
        <v>61661637</v>
      </c>
      <c r="C429" s="114">
        <v>11821</v>
      </c>
      <c r="D429" s="116" t="s">
        <v>1170</v>
      </c>
      <c r="E429" s="116" t="s">
        <v>2406</v>
      </c>
      <c r="F429" s="116" t="s">
        <v>2220</v>
      </c>
      <c r="G429" s="24"/>
      <c r="H429" s="3"/>
      <c r="I429" s="93">
        <f t="shared" si="54"/>
        <v>0</v>
      </c>
      <c r="J429" s="2"/>
      <c r="K429" s="3"/>
      <c r="L429" s="94">
        <f t="shared" si="50"/>
        <v>0</v>
      </c>
      <c r="M429" s="4"/>
      <c r="N429" s="94">
        <f t="shared" si="51"/>
        <v>0</v>
      </c>
      <c r="O429" s="94">
        <f t="shared" si="52"/>
        <v>0</v>
      </c>
      <c r="P429" s="2"/>
      <c r="Q429" s="3"/>
      <c r="R429" s="94">
        <f t="shared" si="53"/>
        <v>0</v>
      </c>
      <c r="S429" s="3"/>
      <c r="T429" s="94">
        <f t="shared" si="55"/>
        <v>0</v>
      </c>
      <c r="U429" s="93">
        <f t="shared" si="56"/>
        <v>0</v>
      </c>
      <c r="V429" s="5" t="str">
        <f>IF(COUNTBLANK(G429:H429)+COUNTBLANK(J429:K429)+COUNTBLANK(M429:M429)+COUNTBLANK(P429:Q429)+COUNTBLANK(S429:S429)=8,"",
IF(G429&lt;Limity!$C$5," Data gotowości zbyt wczesna lub nie uzupełniona.","")&amp;
IF(G429&gt;Limity!$D$5," Data gotowości zbyt późna lub wypełnona nieprawidłowo.","")&amp;
IF(OR(ROUND(K429,2)&lt;=0,ROUND(Q429,2)&lt;=0,ROUND(M429,2)&lt;=0,ROUND(S429,2)&lt;=0,ROUND(H429,2)&lt;=0)," Co najmniej jedna wartość nie jest większa od zera.","")&amp;
IF(K429&gt;Limity!$D$6," Abonament za Usługę TD w Wariancie A ponad limit.","")&amp;
IF(Q429&gt;Limity!$D$7," Abonament za Usługę TD w Wariancie B ponad limit.","")&amp;
IF(Q429-K429&gt;Limity!$D$8," Różnica wartości abonamentów za Usługę TD wariantów A i B ponad limit.","")&amp;
IF(M429&gt;Limity!$D$9," Abonament za zwiększenie przepustowości w Wariancie A ponad limit.","")&amp;
IF(S429&gt;Limity!$D$10," Abonament za zwiększenie przepustowości w Wariancie B ponad limit.","")&amp;
IF(J429=""," Nie wskazano PWR. ",IF(ISERROR(VLOOKUP(J429,'Listy punktów styku'!$B$11:$B$41,1,FALSE))," Nie wskazano PWR z listy.",""))&amp;
IF(P429=""," Nie wskazano FPS. ",IF(ISERROR(VLOOKUP(P429,'Listy punktów styku'!$B$44:$B$61,1,FALSE))," Nie wskazano FPS z listy.","")))</f>
        <v/>
      </c>
    </row>
    <row r="430" spans="1:22" s="8" customFormat="1" x14ac:dyDescent="0.3">
      <c r="A430" s="112">
        <v>416</v>
      </c>
      <c r="B430" s="113">
        <v>470968</v>
      </c>
      <c r="C430" s="114" t="s">
        <v>2030</v>
      </c>
      <c r="D430" s="116" t="s">
        <v>1170</v>
      </c>
      <c r="E430" s="116" t="s">
        <v>1734</v>
      </c>
      <c r="F430" s="116" t="s">
        <v>1735</v>
      </c>
      <c r="G430" s="24"/>
      <c r="H430" s="3"/>
      <c r="I430" s="93">
        <f t="shared" si="54"/>
        <v>0</v>
      </c>
      <c r="J430" s="2"/>
      <c r="K430" s="3"/>
      <c r="L430" s="94">
        <f t="shared" si="50"/>
        <v>0</v>
      </c>
      <c r="M430" s="4"/>
      <c r="N430" s="94">
        <f t="shared" si="51"/>
        <v>0</v>
      </c>
      <c r="O430" s="94">
        <f t="shared" si="52"/>
        <v>0</v>
      </c>
      <c r="P430" s="2"/>
      <c r="Q430" s="3"/>
      <c r="R430" s="94">
        <f t="shared" si="53"/>
        <v>0</v>
      </c>
      <c r="S430" s="3"/>
      <c r="T430" s="94">
        <f t="shared" si="55"/>
        <v>0</v>
      </c>
      <c r="U430" s="93">
        <f t="shared" si="56"/>
        <v>0</v>
      </c>
      <c r="V430" s="5" t="str">
        <f>IF(COUNTBLANK(G430:H430)+COUNTBLANK(J430:K430)+COUNTBLANK(M430:M430)+COUNTBLANK(P430:Q430)+COUNTBLANK(S430:S430)=8,"",
IF(G430&lt;Limity!$C$5," Data gotowości zbyt wczesna lub nie uzupełniona.","")&amp;
IF(G430&gt;Limity!$D$5," Data gotowości zbyt późna lub wypełnona nieprawidłowo.","")&amp;
IF(OR(ROUND(K430,2)&lt;=0,ROUND(Q430,2)&lt;=0,ROUND(M430,2)&lt;=0,ROUND(S430,2)&lt;=0,ROUND(H430,2)&lt;=0)," Co najmniej jedna wartość nie jest większa od zera.","")&amp;
IF(K430&gt;Limity!$D$6," Abonament za Usługę TD w Wariancie A ponad limit.","")&amp;
IF(Q430&gt;Limity!$D$7," Abonament za Usługę TD w Wariancie B ponad limit.","")&amp;
IF(Q430-K430&gt;Limity!$D$8," Różnica wartości abonamentów za Usługę TD wariantów A i B ponad limit.","")&amp;
IF(M430&gt;Limity!$D$9," Abonament za zwiększenie przepustowości w Wariancie A ponad limit.","")&amp;
IF(S430&gt;Limity!$D$10," Abonament za zwiększenie przepustowości w Wariancie B ponad limit.","")&amp;
IF(J430=""," Nie wskazano PWR. ",IF(ISERROR(VLOOKUP(J430,'Listy punktów styku'!$B$11:$B$41,1,FALSE))," Nie wskazano PWR z listy.",""))&amp;
IF(P430=""," Nie wskazano FPS. ",IF(ISERROR(VLOOKUP(P430,'Listy punktów styku'!$B$44:$B$61,1,FALSE))," Nie wskazano FPS z listy.","")))</f>
        <v/>
      </c>
    </row>
    <row r="431" spans="1:22" s="8" customFormat="1" x14ac:dyDescent="0.3">
      <c r="A431" s="112">
        <v>417</v>
      </c>
      <c r="B431" s="113">
        <v>8369173</v>
      </c>
      <c r="C431" s="114" t="s">
        <v>1548</v>
      </c>
      <c r="D431" s="116" t="s">
        <v>1170</v>
      </c>
      <c r="E431" s="116" t="s">
        <v>1550</v>
      </c>
      <c r="F431" s="116">
        <v>92</v>
      </c>
      <c r="G431" s="24"/>
      <c r="H431" s="3"/>
      <c r="I431" s="93">
        <f t="shared" si="54"/>
        <v>0</v>
      </c>
      <c r="J431" s="2"/>
      <c r="K431" s="3"/>
      <c r="L431" s="94">
        <f t="shared" si="50"/>
        <v>0</v>
      </c>
      <c r="M431" s="4"/>
      <c r="N431" s="94">
        <f t="shared" si="51"/>
        <v>0</v>
      </c>
      <c r="O431" s="94">
        <f t="shared" si="52"/>
        <v>0</v>
      </c>
      <c r="P431" s="2"/>
      <c r="Q431" s="3"/>
      <c r="R431" s="94">
        <f t="shared" si="53"/>
        <v>0</v>
      </c>
      <c r="S431" s="3"/>
      <c r="T431" s="94">
        <f t="shared" si="55"/>
        <v>0</v>
      </c>
      <c r="U431" s="93">
        <f t="shared" si="56"/>
        <v>0</v>
      </c>
      <c r="V431" s="5" t="str">
        <f>IF(COUNTBLANK(G431:H431)+COUNTBLANK(J431:K431)+COUNTBLANK(M431:M431)+COUNTBLANK(P431:Q431)+COUNTBLANK(S431:S431)=8,"",
IF(G431&lt;Limity!$C$5," Data gotowości zbyt wczesna lub nie uzupełniona.","")&amp;
IF(G431&gt;Limity!$D$5," Data gotowości zbyt późna lub wypełnona nieprawidłowo.","")&amp;
IF(OR(ROUND(K431,2)&lt;=0,ROUND(Q431,2)&lt;=0,ROUND(M431,2)&lt;=0,ROUND(S431,2)&lt;=0,ROUND(H431,2)&lt;=0)," Co najmniej jedna wartość nie jest większa od zera.","")&amp;
IF(K431&gt;Limity!$D$6," Abonament za Usługę TD w Wariancie A ponad limit.","")&amp;
IF(Q431&gt;Limity!$D$7," Abonament za Usługę TD w Wariancie B ponad limit.","")&amp;
IF(Q431-K431&gt;Limity!$D$8," Różnica wartości abonamentów za Usługę TD wariantów A i B ponad limit.","")&amp;
IF(M431&gt;Limity!$D$9," Abonament za zwiększenie przepustowości w Wariancie A ponad limit.","")&amp;
IF(S431&gt;Limity!$D$10," Abonament za zwiększenie przepustowości w Wariancie B ponad limit.","")&amp;
IF(J431=""," Nie wskazano PWR. ",IF(ISERROR(VLOOKUP(J431,'Listy punktów styku'!$B$11:$B$41,1,FALSE))," Nie wskazano PWR z listy.",""))&amp;
IF(P431=""," Nie wskazano FPS. ",IF(ISERROR(VLOOKUP(P431,'Listy punktów styku'!$B$44:$B$61,1,FALSE))," Nie wskazano FPS z listy.","")))</f>
        <v/>
      </c>
    </row>
    <row r="432" spans="1:22" s="8" customFormat="1" x14ac:dyDescent="0.3">
      <c r="A432" s="112">
        <v>418</v>
      </c>
      <c r="B432" s="113">
        <v>5291294</v>
      </c>
      <c r="C432" s="114">
        <v>75105</v>
      </c>
      <c r="D432" s="116" t="s">
        <v>2092</v>
      </c>
      <c r="E432" s="116" t="s">
        <v>2410</v>
      </c>
      <c r="F432" s="116" t="s">
        <v>2173</v>
      </c>
      <c r="G432" s="24"/>
      <c r="H432" s="3"/>
      <c r="I432" s="93">
        <f t="shared" si="54"/>
        <v>0</v>
      </c>
      <c r="J432" s="2"/>
      <c r="K432" s="3"/>
      <c r="L432" s="94">
        <f t="shared" si="50"/>
        <v>0</v>
      </c>
      <c r="M432" s="4"/>
      <c r="N432" s="94">
        <f t="shared" si="51"/>
        <v>0</v>
      </c>
      <c r="O432" s="94">
        <f t="shared" si="52"/>
        <v>0</v>
      </c>
      <c r="P432" s="2"/>
      <c r="Q432" s="3"/>
      <c r="R432" s="94">
        <f t="shared" si="53"/>
        <v>0</v>
      </c>
      <c r="S432" s="3"/>
      <c r="T432" s="94">
        <f t="shared" si="55"/>
        <v>0</v>
      </c>
      <c r="U432" s="93">
        <f t="shared" si="56"/>
        <v>0</v>
      </c>
      <c r="V432" s="5" t="str">
        <f>IF(COUNTBLANK(G432:H432)+COUNTBLANK(J432:K432)+COUNTBLANK(M432:M432)+COUNTBLANK(P432:Q432)+COUNTBLANK(S432:S432)=8,"",
IF(G432&lt;Limity!$C$5," Data gotowości zbyt wczesna lub nie uzupełniona.","")&amp;
IF(G432&gt;Limity!$D$5," Data gotowości zbyt późna lub wypełnona nieprawidłowo.","")&amp;
IF(OR(ROUND(K432,2)&lt;=0,ROUND(Q432,2)&lt;=0,ROUND(M432,2)&lt;=0,ROUND(S432,2)&lt;=0,ROUND(H432,2)&lt;=0)," Co najmniej jedna wartość nie jest większa od zera.","")&amp;
IF(K432&gt;Limity!$D$6," Abonament za Usługę TD w Wariancie A ponad limit.","")&amp;
IF(Q432&gt;Limity!$D$7," Abonament za Usługę TD w Wariancie B ponad limit.","")&amp;
IF(Q432-K432&gt;Limity!$D$8," Różnica wartości abonamentów za Usługę TD wariantów A i B ponad limit.","")&amp;
IF(M432&gt;Limity!$D$9," Abonament za zwiększenie przepustowości w Wariancie A ponad limit.","")&amp;
IF(S432&gt;Limity!$D$10," Abonament za zwiększenie przepustowości w Wariancie B ponad limit.","")&amp;
IF(J432=""," Nie wskazano PWR. ",IF(ISERROR(VLOOKUP(J432,'Listy punktów styku'!$B$11:$B$41,1,FALSE))," Nie wskazano PWR z listy.",""))&amp;
IF(P432=""," Nie wskazano FPS. ",IF(ISERROR(VLOOKUP(P432,'Listy punktów styku'!$B$44:$B$61,1,FALSE))," Nie wskazano FPS z listy.","")))</f>
        <v/>
      </c>
    </row>
    <row r="433" spans="1:22" s="8" customFormat="1" x14ac:dyDescent="0.3">
      <c r="A433" s="112">
        <v>419</v>
      </c>
      <c r="B433" s="113">
        <v>4642085</v>
      </c>
      <c r="C433" s="114" t="s">
        <v>2037</v>
      </c>
      <c r="D433" s="116" t="s">
        <v>2092</v>
      </c>
      <c r="E433" s="116" t="s">
        <v>119</v>
      </c>
      <c r="F433" s="116" t="s">
        <v>2171</v>
      </c>
      <c r="G433" s="24"/>
      <c r="H433" s="3"/>
      <c r="I433" s="93">
        <f t="shared" si="54"/>
        <v>0</v>
      </c>
      <c r="J433" s="2"/>
      <c r="K433" s="3"/>
      <c r="L433" s="94">
        <f t="shared" si="50"/>
        <v>0</v>
      </c>
      <c r="M433" s="4"/>
      <c r="N433" s="94">
        <f t="shared" si="51"/>
        <v>0</v>
      </c>
      <c r="O433" s="94">
        <f t="shared" si="52"/>
        <v>0</v>
      </c>
      <c r="P433" s="2"/>
      <c r="Q433" s="3"/>
      <c r="R433" s="94">
        <f t="shared" si="53"/>
        <v>0</v>
      </c>
      <c r="S433" s="3"/>
      <c r="T433" s="94">
        <f t="shared" si="55"/>
        <v>0</v>
      </c>
      <c r="U433" s="93">
        <f t="shared" si="56"/>
        <v>0</v>
      </c>
      <c r="V433" s="5" t="str">
        <f>IF(COUNTBLANK(G433:H433)+COUNTBLANK(J433:K433)+COUNTBLANK(M433:M433)+COUNTBLANK(P433:Q433)+COUNTBLANK(S433:S433)=8,"",
IF(G433&lt;Limity!$C$5," Data gotowości zbyt wczesna lub nie uzupełniona.","")&amp;
IF(G433&gt;Limity!$D$5," Data gotowości zbyt późna lub wypełnona nieprawidłowo.","")&amp;
IF(OR(ROUND(K433,2)&lt;=0,ROUND(Q433,2)&lt;=0,ROUND(M433,2)&lt;=0,ROUND(S433,2)&lt;=0,ROUND(H433,2)&lt;=0)," Co najmniej jedna wartość nie jest większa od zera.","")&amp;
IF(K433&gt;Limity!$D$6," Abonament za Usługę TD w Wariancie A ponad limit.","")&amp;
IF(Q433&gt;Limity!$D$7," Abonament za Usługę TD w Wariancie B ponad limit.","")&amp;
IF(Q433-K433&gt;Limity!$D$8," Różnica wartości abonamentów za Usługę TD wariantów A i B ponad limit.","")&amp;
IF(M433&gt;Limity!$D$9," Abonament za zwiększenie przepustowości w Wariancie A ponad limit.","")&amp;
IF(S433&gt;Limity!$D$10," Abonament za zwiększenie przepustowości w Wariancie B ponad limit.","")&amp;
IF(J433=""," Nie wskazano PWR. ",IF(ISERROR(VLOOKUP(J433,'Listy punktów styku'!$B$11:$B$41,1,FALSE))," Nie wskazano PWR z listy.",""))&amp;
IF(P433=""," Nie wskazano FPS. ",IF(ISERROR(VLOOKUP(P433,'Listy punktów styku'!$B$44:$B$61,1,FALSE))," Nie wskazano FPS z listy.","")))</f>
        <v/>
      </c>
    </row>
    <row r="434" spans="1:22" s="8" customFormat="1" x14ac:dyDescent="0.3">
      <c r="A434" s="112">
        <v>420</v>
      </c>
      <c r="B434" s="113">
        <v>385902829</v>
      </c>
      <c r="C434" s="114">
        <v>113769</v>
      </c>
      <c r="D434" s="116" t="s">
        <v>1176</v>
      </c>
      <c r="E434" s="116" t="s">
        <v>1179</v>
      </c>
      <c r="F434" s="116">
        <v>12</v>
      </c>
      <c r="G434" s="24"/>
      <c r="H434" s="3"/>
      <c r="I434" s="93">
        <f t="shared" si="54"/>
        <v>0</v>
      </c>
      <c r="J434" s="2"/>
      <c r="K434" s="3"/>
      <c r="L434" s="94">
        <f t="shared" si="50"/>
        <v>0</v>
      </c>
      <c r="M434" s="4"/>
      <c r="N434" s="94">
        <f t="shared" si="51"/>
        <v>0</v>
      </c>
      <c r="O434" s="94">
        <f t="shared" si="52"/>
        <v>0</v>
      </c>
      <c r="P434" s="2"/>
      <c r="Q434" s="3"/>
      <c r="R434" s="94">
        <f t="shared" si="53"/>
        <v>0</v>
      </c>
      <c r="S434" s="3"/>
      <c r="T434" s="94">
        <f t="shared" si="55"/>
        <v>0</v>
      </c>
      <c r="U434" s="93">
        <f t="shared" si="56"/>
        <v>0</v>
      </c>
      <c r="V434" s="5" t="str">
        <f>IF(COUNTBLANK(G434:H434)+COUNTBLANK(J434:K434)+COUNTBLANK(M434:M434)+COUNTBLANK(P434:Q434)+COUNTBLANK(S434:S434)=8,"",
IF(G434&lt;Limity!$C$5," Data gotowości zbyt wczesna lub nie uzupełniona.","")&amp;
IF(G434&gt;Limity!$D$5," Data gotowości zbyt późna lub wypełnona nieprawidłowo.","")&amp;
IF(OR(ROUND(K434,2)&lt;=0,ROUND(Q434,2)&lt;=0,ROUND(M434,2)&lt;=0,ROUND(S434,2)&lt;=0,ROUND(H434,2)&lt;=0)," Co najmniej jedna wartość nie jest większa od zera.","")&amp;
IF(K434&gt;Limity!$D$6," Abonament za Usługę TD w Wariancie A ponad limit.","")&amp;
IF(Q434&gt;Limity!$D$7," Abonament za Usługę TD w Wariancie B ponad limit.","")&amp;
IF(Q434-K434&gt;Limity!$D$8," Różnica wartości abonamentów za Usługę TD wariantów A i B ponad limit.","")&amp;
IF(M434&gt;Limity!$D$9," Abonament za zwiększenie przepustowości w Wariancie A ponad limit.","")&amp;
IF(S434&gt;Limity!$D$10," Abonament za zwiększenie przepustowości w Wariancie B ponad limit.","")&amp;
IF(J434=""," Nie wskazano PWR. ",IF(ISERROR(VLOOKUP(J434,'Listy punktów styku'!$B$11:$B$41,1,FALSE))," Nie wskazano PWR z listy.",""))&amp;
IF(P434=""," Nie wskazano FPS. ",IF(ISERROR(VLOOKUP(P434,'Listy punktów styku'!$B$44:$B$61,1,FALSE))," Nie wskazano FPS z listy.","")))</f>
        <v/>
      </c>
    </row>
    <row r="435" spans="1:22" s="8" customFormat="1" x14ac:dyDescent="0.3">
      <c r="A435" s="112">
        <v>421</v>
      </c>
      <c r="B435" s="113">
        <v>56135629</v>
      </c>
      <c r="C435" s="114">
        <v>83461</v>
      </c>
      <c r="D435" s="116" t="s">
        <v>1751</v>
      </c>
      <c r="E435" s="116" t="s">
        <v>1562</v>
      </c>
      <c r="F435" s="116">
        <v>11</v>
      </c>
      <c r="G435" s="24"/>
      <c r="H435" s="3"/>
      <c r="I435" s="93">
        <f t="shared" si="54"/>
        <v>0</v>
      </c>
      <c r="J435" s="2"/>
      <c r="K435" s="3"/>
      <c r="L435" s="94">
        <f t="shared" si="50"/>
        <v>0</v>
      </c>
      <c r="M435" s="4"/>
      <c r="N435" s="94">
        <f t="shared" si="51"/>
        <v>0</v>
      </c>
      <c r="O435" s="94">
        <f t="shared" si="52"/>
        <v>0</v>
      </c>
      <c r="P435" s="2"/>
      <c r="Q435" s="3"/>
      <c r="R435" s="94">
        <f t="shared" si="53"/>
        <v>0</v>
      </c>
      <c r="S435" s="3"/>
      <c r="T435" s="94">
        <f t="shared" si="55"/>
        <v>0</v>
      </c>
      <c r="U435" s="93">
        <f t="shared" si="56"/>
        <v>0</v>
      </c>
      <c r="V435" s="5" t="str">
        <f>IF(COUNTBLANK(G435:H435)+COUNTBLANK(J435:K435)+COUNTBLANK(M435:M435)+COUNTBLANK(P435:Q435)+COUNTBLANK(S435:S435)=8,"",
IF(G435&lt;Limity!$C$5," Data gotowości zbyt wczesna lub nie uzupełniona.","")&amp;
IF(G435&gt;Limity!$D$5," Data gotowości zbyt późna lub wypełnona nieprawidłowo.","")&amp;
IF(OR(ROUND(K435,2)&lt;=0,ROUND(Q435,2)&lt;=0,ROUND(M435,2)&lt;=0,ROUND(S435,2)&lt;=0,ROUND(H435,2)&lt;=0)," Co najmniej jedna wartość nie jest większa od zera.","")&amp;
IF(K435&gt;Limity!$D$6," Abonament za Usługę TD w Wariancie A ponad limit.","")&amp;
IF(Q435&gt;Limity!$D$7," Abonament za Usługę TD w Wariancie B ponad limit.","")&amp;
IF(Q435-K435&gt;Limity!$D$8," Różnica wartości abonamentów za Usługę TD wariantów A i B ponad limit.","")&amp;
IF(M435&gt;Limity!$D$9," Abonament za zwiększenie przepustowości w Wariancie A ponad limit.","")&amp;
IF(S435&gt;Limity!$D$10," Abonament za zwiększenie przepustowości w Wariancie B ponad limit.","")&amp;
IF(J435=""," Nie wskazano PWR. ",IF(ISERROR(VLOOKUP(J435,'Listy punktów styku'!$B$11:$B$41,1,FALSE))," Nie wskazano PWR z listy.",""))&amp;
IF(P435=""," Nie wskazano FPS. ",IF(ISERROR(VLOOKUP(P435,'Listy punktów styku'!$B$44:$B$61,1,FALSE))," Nie wskazano FPS z listy.","")))</f>
        <v/>
      </c>
    </row>
    <row r="436" spans="1:22" s="8" customFormat="1" x14ac:dyDescent="0.3">
      <c r="A436" s="112">
        <v>422</v>
      </c>
      <c r="B436" s="113">
        <v>5136322</v>
      </c>
      <c r="C436" s="114">
        <v>27137</v>
      </c>
      <c r="D436" s="116" t="s">
        <v>1554</v>
      </c>
      <c r="E436" s="116" t="s">
        <v>1556</v>
      </c>
      <c r="F436" s="116">
        <v>23</v>
      </c>
      <c r="G436" s="24"/>
      <c r="H436" s="3"/>
      <c r="I436" s="93">
        <f t="shared" si="54"/>
        <v>0</v>
      </c>
      <c r="J436" s="2"/>
      <c r="K436" s="3"/>
      <c r="L436" s="94">
        <f t="shared" si="50"/>
        <v>0</v>
      </c>
      <c r="M436" s="4"/>
      <c r="N436" s="94">
        <f t="shared" si="51"/>
        <v>0</v>
      </c>
      <c r="O436" s="94">
        <f t="shared" si="52"/>
        <v>0</v>
      </c>
      <c r="P436" s="2"/>
      <c r="Q436" s="3"/>
      <c r="R436" s="94">
        <f t="shared" si="53"/>
        <v>0</v>
      </c>
      <c r="S436" s="3"/>
      <c r="T436" s="94">
        <f t="shared" si="55"/>
        <v>0</v>
      </c>
      <c r="U436" s="93">
        <f t="shared" si="56"/>
        <v>0</v>
      </c>
      <c r="V436" s="5" t="str">
        <f>IF(COUNTBLANK(G436:H436)+COUNTBLANK(J436:K436)+COUNTBLANK(M436:M436)+COUNTBLANK(P436:Q436)+COUNTBLANK(S436:S436)=8,"",
IF(G436&lt;Limity!$C$5," Data gotowości zbyt wczesna lub nie uzupełniona.","")&amp;
IF(G436&gt;Limity!$D$5," Data gotowości zbyt późna lub wypełnona nieprawidłowo.","")&amp;
IF(OR(ROUND(K436,2)&lt;=0,ROUND(Q436,2)&lt;=0,ROUND(M436,2)&lt;=0,ROUND(S436,2)&lt;=0,ROUND(H436,2)&lt;=0)," Co najmniej jedna wartość nie jest większa od zera.","")&amp;
IF(K436&gt;Limity!$D$6," Abonament za Usługę TD w Wariancie A ponad limit.","")&amp;
IF(Q436&gt;Limity!$D$7," Abonament za Usługę TD w Wariancie B ponad limit.","")&amp;
IF(Q436-K436&gt;Limity!$D$8," Różnica wartości abonamentów za Usługę TD wariantów A i B ponad limit.","")&amp;
IF(M436&gt;Limity!$D$9," Abonament za zwiększenie przepustowości w Wariancie A ponad limit.","")&amp;
IF(S436&gt;Limity!$D$10," Abonament za zwiększenie przepustowości w Wariancie B ponad limit.","")&amp;
IF(J436=""," Nie wskazano PWR. ",IF(ISERROR(VLOOKUP(J436,'Listy punktów styku'!$B$11:$B$41,1,FALSE))," Nie wskazano PWR z listy.",""))&amp;
IF(P436=""," Nie wskazano FPS. ",IF(ISERROR(VLOOKUP(P436,'Listy punktów styku'!$B$44:$B$61,1,FALSE))," Nie wskazano FPS z listy.","")))</f>
        <v/>
      </c>
    </row>
    <row r="437" spans="1:22" s="8" customFormat="1" x14ac:dyDescent="0.3">
      <c r="A437" s="112">
        <v>423</v>
      </c>
      <c r="B437" s="113">
        <v>5133418</v>
      </c>
      <c r="C437" s="114" t="s">
        <v>1557</v>
      </c>
      <c r="D437" s="116" t="s">
        <v>1559</v>
      </c>
      <c r="E437" s="116" t="s">
        <v>1562</v>
      </c>
      <c r="F437" s="116">
        <v>48</v>
      </c>
      <c r="G437" s="24"/>
      <c r="H437" s="3"/>
      <c r="I437" s="93">
        <f t="shared" si="54"/>
        <v>0</v>
      </c>
      <c r="J437" s="2"/>
      <c r="K437" s="3"/>
      <c r="L437" s="94">
        <f t="shared" si="50"/>
        <v>0</v>
      </c>
      <c r="M437" s="4"/>
      <c r="N437" s="94">
        <f t="shared" si="51"/>
        <v>0</v>
      </c>
      <c r="O437" s="94">
        <f t="shared" si="52"/>
        <v>0</v>
      </c>
      <c r="P437" s="2"/>
      <c r="Q437" s="3"/>
      <c r="R437" s="94">
        <f t="shared" si="53"/>
        <v>0</v>
      </c>
      <c r="S437" s="3"/>
      <c r="T437" s="94">
        <f t="shared" si="55"/>
        <v>0</v>
      </c>
      <c r="U437" s="93">
        <f t="shared" si="56"/>
        <v>0</v>
      </c>
      <c r="V437" s="5" t="str">
        <f>IF(COUNTBLANK(G437:H437)+COUNTBLANK(J437:K437)+COUNTBLANK(M437:M437)+COUNTBLANK(P437:Q437)+COUNTBLANK(S437:S437)=8,"",
IF(G437&lt;Limity!$C$5," Data gotowości zbyt wczesna lub nie uzupełniona.","")&amp;
IF(G437&gt;Limity!$D$5," Data gotowości zbyt późna lub wypełnona nieprawidłowo.","")&amp;
IF(OR(ROUND(K437,2)&lt;=0,ROUND(Q437,2)&lt;=0,ROUND(M437,2)&lt;=0,ROUND(S437,2)&lt;=0,ROUND(H437,2)&lt;=0)," Co najmniej jedna wartość nie jest większa od zera.","")&amp;
IF(K437&gt;Limity!$D$6," Abonament za Usługę TD w Wariancie A ponad limit.","")&amp;
IF(Q437&gt;Limity!$D$7," Abonament za Usługę TD w Wariancie B ponad limit.","")&amp;
IF(Q437-K437&gt;Limity!$D$8," Różnica wartości abonamentów za Usługę TD wariantów A i B ponad limit.","")&amp;
IF(M437&gt;Limity!$D$9," Abonament za zwiększenie przepustowości w Wariancie A ponad limit.","")&amp;
IF(S437&gt;Limity!$D$10," Abonament za zwiększenie przepustowości w Wariancie B ponad limit.","")&amp;
IF(J437=""," Nie wskazano PWR. ",IF(ISERROR(VLOOKUP(J437,'Listy punktów styku'!$B$11:$B$41,1,FALSE))," Nie wskazano PWR z listy.",""))&amp;
IF(P437=""," Nie wskazano FPS. ",IF(ISERROR(VLOOKUP(P437,'Listy punktów styku'!$B$44:$B$61,1,FALSE))," Nie wskazano FPS z listy.","")))</f>
        <v/>
      </c>
    </row>
    <row r="438" spans="1:22" s="8" customFormat="1" x14ac:dyDescent="0.3">
      <c r="A438" s="112">
        <v>424</v>
      </c>
      <c r="B438" s="113">
        <v>5130483</v>
      </c>
      <c r="C438" s="114">
        <v>25157</v>
      </c>
      <c r="D438" s="116" t="s">
        <v>1559</v>
      </c>
      <c r="E438" s="116" t="s">
        <v>109</v>
      </c>
      <c r="F438" s="116">
        <v>1</v>
      </c>
      <c r="G438" s="24"/>
      <c r="H438" s="3"/>
      <c r="I438" s="93">
        <f t="shared" si="54"/>
        <v>0</v>
      </c>
      <c r="J438" s="2"/>
      <c r="K438" s="3"/>
      <c r="L438" s="94">
        <f t="shared" si="50"/>
        <v>0</v>
      </c>
      <c r="M438" s="4"/>
      <c r="N438" s="94">
        <f t="shared" si="51"/>
        <v>0</v>
      </c>
      <c r="O438" s="94">
        <f t="shared" si="52"/>
        <v>0</v>
      </c>
      <c r="P438" s="2"/>
      <c r="Q438" s="3"/>
      <c r="R438" s="94">
        <f t="shared" si="53"/>
        <v>0</v>
      </c>
      <c r="S438" s="3"/>
      <c r="T438" s="94">
        <f t="shared" si="55"/>
        <v>0</v>
      </c>
      <c r="U438" s="93">
        <f t="shared" si="56"/>
        <v>0</v>
      </c>
      <c r="V438" s="5" t="str">
        <f>IF(COUNTBLANK(G438:H438)+COUNTBLANK(J438:K438)+COUNTBLANK(M438:M438)+COUNTBLANK(P438:Q438)+COUNTBLANK(S438:S438)=8,"",
IF(G438&lt;Limity!$C$5," Data gotowości zbyt wczesna lub nie uzupełniona.","")&amp;
IF(G438&gt;Limity!$D$5," Data gotowości zbyt późna lub wypełnona nieprawidłowo.","")&amp;
IF(OR(ROUND(K438,2)&lt;=0,ROUND(Q438,2)&lt;=0,ROUND(M438,2)&lt;=0,ROUND(S438,2)&lt;=0,ROUND(H438,2)&lt;=0)," Co najmniej jedna wartość nie jest większa od zera.","")&amp;
IF(K438&gt;Limity!$D$6," Abonament za Usługę TD w Wariancie A ponad limit.","")&amp;
IF(Q438&gt;Limity!$D$7," Abonament za Usługę TD w Wariancie B ponad limit.","")&amp;
IF(Q438-K438&gt;Limity!$D$8," Różnica wartości abonamentów za Usługę TD wariantów A i B ponad limit.","")&amp;
IF(M438&gt;Limity!$D$9," Abonament za zwiększenie przepustowości w Wariancie A ponad limit.","")&amp;
IF(S438&gt;Limity!$D$10," Abonament za zwiększenie przepustowości w Wariancie B ponad limit.","")&amp;
IF(J438=""," Nie wskazano PWR. ",IF(ISERROR(VLOOKUP(J438,'Listy punktów styku'!$B$11:$B$41,1,FALSE))," Nie wskazano PWR z listy.",""))&amp;
IF(P438=""," Nie wskazano FPS. ",IF(ISERROR(VLOOKUP(P438,'Listy punktów styku'!$B$44:$B$61,1,FALSE))," Nie wskazano FPS z listy.","")))</f>
        <v/>
      </c>
    </row>
    <row r="439" spans="1:22" s="8" customFormat="1" x14ac:dyDescent="0.3">
      <c r="A439" s="112">
        <v>425</v>
      </c>
      <c r="B439" s="113">
        <v>74787565</v>
      </c>
      <c r="C439" s="114">
        <v>8135</v>
      </c>
      <c r="D439" s="116" t="s">
        <v>1743</v>
      </c>
      <c r="E439" s="116" t="s">
        <v>1744</v>
      </c>
      <c r="F439" s="116" t="s">
        <v>347</v>
      </c>
      <c r="G439" s="24"/>
      <c r="H439" s="3"/>
      <c r="I439" s="93">
        <f t="shared" si="54"/>
        <v>0</v>
      </c>
      <c r="J439" s="2"/>
      <c r="K439" s="3"/>
      <c r="L439" s="94">
        <f t="shared" si="50"/>
        <v>0</v>
      </c>
      <c r="M439" s="4"/>
      <c r="N439" s="94">
        <f t="shared" si="51"/>
        <v>0</v>
      </c>
      <c r="O439" s="94">
        <f t="shared" si="52"/>
        <v>0</v>
      </c>
      <c r="P439" s="2"/>
      <c r="Q439" s="3"/>
      <c r="R439" s="94">
        <f t="shared" si="53"/>
        <v>0</v>
      </c>
      <c r="S439" s="3"/>
      <c r="T439" s="94">
        <f t="shared" si="55"/>
        <v>0</v>
      </c>
      <c r="U439" s="93">
        <f t="shared" si="56"/>
        <v>0</v>
      </c>
      <c r="V439" s="5" t="str">
        <f>IF(COUNTBLANK(G439:H439)+COUNTBLANK(J439:K439)+COUNTBLANK(M439:M439)+COUNTBLANK(P439:Q439)+COUNTBLANK(S439:S439)=8,"",
IF(G439&lt;Limity!$C$5," Data gotowości zbyt wczesna lub nie uzupełniona.","")&amp;
IF(G439&gt;Limity!$D$5," Data gotowości zbyt późna lub wypełnona nieprawidłowo.","")&amp;
IF(OR(ROUND(K439,2)&lt;=0,ROUND(Q439,2)&lt;=0,ROUND(M439,2)&lt;=0,ROUND(S439,2)&lt;=0,ROUND(H439,2)&lt;=0)," Co najmniej jedna wartość nie jest większa od zera.","")&amp;
IF(K439&gt;Limity!$D$6," Abonament za Usługę TD w Wariancie A ponad limit.","")&amp;
IF(Q439&gt;Limity!$D$7," Abonament za Usługę TD w Wariancie B ponad limit.","")&amp;
IF(Q439-K439&gt;Limity!$D$8," Różnica wartości abonamentów za Usługę TD wariantów A i B ponad limit.","")&amp;
IF(M439&gt;Limity!$D$9," Abonament za zwiększenie przepustowości w Wariancie A ponad limit.","")&amp;
IF(S439&gt;Limity!$D$10," Abonament za zwiększenie przepustowości w Wariancie B ponad limit.","")&amp;
IF(J439=""," Nie wskazano PWR. ",IF(ISERROR(VLOOKUP(J439,'Listy punktów styku'!$B$11:$B$41,1,FALSE))," Nie wskazano PWR z listy.",""))&amp;
IF(P439=""," Nie wskazano FPS. ",IF(ISERROR(VLOOKUP(P439,'Listy punktów styku'!$B$44:$B$61,1,FALSE))," Nie wskazano FPS z listy.","")))</f>
        <v/>
      </c>
    </row>
    <row r="440" spans="1:22" s="8" customFormat="1" x14ac:dyDescent="0.3">
      <c r="A440" s="112">
        <v>426</v>
      </c>
      <c r="B440" s="113">
        <v>5144063</v>
      </c>
      <c r="C440" s="114">
        <v>24412</v>
      </c>
      <c r="D440" s="116" t="s">
        <v>1184</v>
      </c>
      <c r="E440" s="116" t="s">
        <v>100</v>
      </c>
      <c r="F440" s="116">
        <v>2</v>
      </c>
      <c r="G440" s="24"/>
      <c r="H440" s="3"/>
      <c r="I440" s="93">
        <f t="shared" si="54"/>
        <v>0</v>
      </c>
      <c r="J440" s="2"/>
      <c r="K440" s="3"/>
      <c r="L440" s="94">
        <f t="shared" si="50"/>
        <v>0</v>
      </c>
      <c r="M440" s="4"/>
      <c r="N440" s="94">
        <f t="shared" si="51"/>
        <v>0</v>
      </c>
      <c r="O440" s="94">
        <f t="shared" si="52"/>
        <v>0</v>
      </c>
      <c r="P440" s="2"/>
      <c r="Q440" s="3"/>
      <c r="R440" s="94">
        <f t="shared" si="53"/>
        <v>0</v>
      </c>
      <c r="S440" s="3"/>
      <c r="T440" s="94">
        <f t="shared" si="55"/>
        <v>0</v>
      </c>
      <c r="U440" s="93">
        <f t="shared" si="56"/>
        <v>0</v>
      </c>
      <c r="V440" s="5" t="str">
        <f>IF(COUNTBLANK(G440:H440)+COUNTBLANK(J440:K440)+COUNTBLANK(M440:M440)+COUNTBLANK(P440:Q440)+COUNTBLANK(S440:S440)=8,"",
IF(G440&lt;Limity!$C$5," Data gotowości zbyt wczesna lub nie uzupełniona.","")&amp;
IF(G440&gt;Limity!$D$5," Data gotowości zbyt późna lub wypełnona nieprawidłowo.","")&amp;
IF(OR(ROUND(K440,2)&lt;=0,ROUND(Q440,2)&lt;=0,ROUND(M440,2)&lt;=0,ROUND(S440,2)&lt;=0,ROUND(H440,2)&lt;=0)," Co najmniej jedna wartość nie jest większa od zera.","")&amp;
IF(K440&gt;Limity!$D$6," Abonament za Usługę TD w Wariancie A ponad limit.","")&amp;
IF(Q440&gt;Limity!$D$7," Abonament za Usługę TD w Wariancie B ponad limit.","")&amp;
IF(Q440-K440&gt;Limity!$D$8," Różnica wartości abonamentów za Usługę TD wariantów A i B ponad limit.","")&amp;
IF(M440&gt;Limity!$D$9," Abonament za zwiększenie przepustowości w Wariancie A ponad limit.","")&amp;
IF(S440&gt;Limity!$D$10," Abonament za zwiększenie przepustowości w Wariancie B ponad limit.","")&amp;
IF(J440=""," Nie wskazano PWR. ",IF(ISERROR(VLOOKUP(J440,'Listy punktów styku'!$B$11:$B$41,1,FALSE))," Nie wskazano PWR z listy.",""))&amp;
IF(P440=""," Nie wskazano FPS. ",IF(ISERROR(VLOOKUP(P440,'Listy punktów styku'!$B$44:$B$61,1,FALSE))," Nie wskazano FPS z listy.","")))</f>
        <v/>
      </c>
    </row>
    <row r="441" spans="1:22" s="8" customFormat="1" x14ac:dyDescent="0.3">
      <c r="A441" s="112">
        <v>427</v>
      </c>
      <c r="B441" s="113">
        <v>6721083</v>
      </c>
      <c r="C441" s="114">
        <v>84648</v>
      </c>
      <c r="D441" s="116" t="s">
        <v>1186</v>
      </c>
      <c r="E441" s="116" t="s">
        <v>1189</v>
      </c>
      <c r="F441" s="116" t="s">
        <v>1190</v>
      </c>
      <c r="G441" s="24"/>
      <c r="H441" s="3"/>
      <c r="I441" s="93">
        <f t="shared" si="54"/>
        <v>0</v>
      </c>
      <c r="J441" s="2"/>
      <c r="K441" s="3"/>
      <c r="L441" s="94">
        <f t="shared" si="50"/>
        <v>0</v>
      </c>
      <c r="M441" s="4"/>
      <c r="N441" s="94">
        <f t="shared" si="51"/>
        <v>0</v>
      </c>
      <c r="O441" s="94">
        <f t="shared" si="52"/>
        <v>0</v>
      </c>
      <c r="P441" s="2"/>
      <c r="Q441" s="3"/>
      <c r="R441" s="94">
        <f t="shared" si="53"/>
        <v>0</v>
      </c>
      <c r="S441" s="3"/>
      <c r="T441" s="94">
        <f t="shared" si="55"/>
        <v>0</v>
      </c>
      <c r="U441" s="93">
        <f t="shared" si="56"/>
        <v>0</v>
      </c>
      <c r="V441" s="5" t="str">
        <f>IF(COUNTBLANK(G441:H441)+COUNTBLANK(J441:K441)+COUNTBLANK(M441:M441)+COUNTBLANK(P441:Q441)+COUNTBLANK(S441:S441)=8,"",
IF(G441&lt;Limity!$C$5," Data gotowości zbyt wczesna lub nie uzupełniona.","")&amp;
IF(G441&gt;Limity!$D$5," Data gotowości zbyt późna lub wypełnona nieprawidłowo.","")&amp;
IF(OR(ROUND(K441,2)&lt;=0,ROUND(Q441,2)&lt;=0,ROUND(M441,2)&lt;=0,ROUND(S441,2)&lt;=0,ROUND(H441,2)&lt;=0)," Co najmniej jedna wartość nie jest większa od zera.","")&amp;
IF(K441&gt;Limity!$D$6," Abonament za Usługę TD w Wariancie A ponad limit.","")&amp;
IF(Q441&gt;Limity!$D$7," Abonament za Usługę TD w Wariancie B ponad limit.","")&amp;
IF(Q441-K441&gt;Limity!$D$8," Różnica wartości abonamentów za Usługę TD wariantów A i B ponad limit.","")&amp;
IF(M441&gt;Limity!$D$9," Abonament za zwiększenie przepustowości w Wariancie A ponad limit.","")&amp;
IF(S441&gt;Limity!$D$10," Abonament za zwiększenie przepustowości w Wariancie B ponad limit.","")&amp;
IF(J441=""," Nie wskazano PWR. ",IF(ISERROR(VLOOKUP(J441,'Listy punktów styku'!$B$11:$B$41,1,FALSE))," Nie wskazano PWR z listy.",""))&amp;
IF(P441=""," Nie wskazano FPS. ",IF(ISERROR(VLOOKUP(P441,'Listy punktów styku'!$B$44:$B$61,1,FALSE))," Nie wskazano FPS z listy.","")))</f>
        <v/>
      </c>
    </row>
    <row r="442" spans="1:22" s="8" customFormat="1" x14ac:dyDescent="0.3">
      <c r="A442" s="112">
        <v>428</v>
      </c>
      <c r="B442" s="113">
        <v>7861392</v>
      </c>
      <c r="C442" s="114">
        <v>26451</v>
      </c>
      <c r="D442" s="116" t="s">
        <v>1564</v>
      </c>
      <c r="E442" s="116" t="s">
        <v>1054</v>
      </c>
      <c r="F442" s="116">
        <v>7</v>
      </c>
      <c r="G442" s="24"/>
      <c r="H442" s="3"/>
      <c r="I442" s="93">
        <f t="shared" si="54"/>
        <v>0</v>
      </c>
      <c r="J442" s="2"/>
      <c r="K442" s="3"/>
      <c r="L442" s="94">
        <f t="shared" si="50"/>
        <v>0</v>
      </c>
      <c r="M442" s="4"/>
      <c r="N442" s="94">
        <f t="shared" si="51"/>
        <v>0</v>
      </c>
      <c r="O442" s="94">
        <f t="shared" si="52"/>
        <v>0</v>
      </c>
      <c r="P442" s="2"/>
      <c r="Q442" s="3"/>
      <c r="R442" s="94">
        <f t="shared" si="53"/>
        <v>0</v>
      </c>
      <c r="S442" s="3"/>
      <c r="T442" s="94">
        <f t="shared" si="55"/>
        <v>0</v>
      </c>
      <c r="U442" s="93">
        <f t="shared" si="56"/>
        <v>0</v>
      </c>
      <c r="V442" s="5" t="str">
        <f>IF(COUNTBLANK(G442:H442)+COUNTBLANK(J442:K442)+COUNTBLANK(M442:M442)+COUNTBLANK(P442:Q442)+COUNTBLANK(S442:S442)=8,"",
IF(G442&lt;Limity!$C$5," Data gotowości zbyt wczesna lub nie uzupełniona.","")&amp;
IF(G442&gt;Limity!$D$5," Data gotowości zbyt późna lub wypełnona nieprawidłowo.","")&amp;
IF(OR(ROUND(K442,2)&lt;=0,ROUND(Q442,2)&lt;=0,ROUND(M442,2)&lt;=0,ROUND(S442,2)&lt;=0,ROUND(H442,2)&lt;=0)," Co najmniej jedna wartość nie jest większa od zera.","")&amp;
IF(K442&gt;Limity!$D$6," Abonament za Usługę TD w Wariancie A ponad limit.","")&amp;
IF(Q442&gt;Limity!$D$7," Abonament za Usługę TD w Wariancie B ponad limit.","")&amp;
IF(Q442-K442&gt;Limity!$D$8," Różnica wartości abonamentów za Usługę TD wariantów A i B ponad limit.","")&amp;
IF(M442&gt;Limity!$D$9," Abonament za zwiększenie przepustowości w Wariancie A ponad limit.","")&amp;
IF(S442&gt;Limity!$D$10," Abonament za zwiększenie przepustowości w Wariancie B ponad limit.","")&amp;
IF(J442=""," Nie wskazano PWR. ",IF(ISERROR(VLOOKUP(J442,'Listy punktów styku'!$B$11:$B$41,1,FALSE))," Nie wskazano PWR z listy.",""))&amp;
IF(P442=""," Nie wskazano FPS. ",IF(ISERROR(VLOOKUP(P442,'Listy punktów styku'!$B$44:$B$61,1,FALSE))," Nie wskazano FPS z listy.","")))</f>
        <v/>
      </c>
    </row>
    <row r="443" spans="1:22" s="8" customFormat="1" x14ac:dyDescent="0.3">
      <c r="A443" s="112">
        <v>429</v>
      </c>
      <c r="B443" s="113">
        <v>7805895</v>
      </c>
      <c r="C443" s="114">
        <v>26359</v>
      </c>
      <c r="D443" s="116" t="s">
        <v>1197</v>
      </c>
      <c r="E443" s="116" t="s">
        <v>109</v>
      </c>
      <c r="F443" s="116">
        <v>15</v>
      </c>
      <c r="G443" s="24"/>
      <c r="H443" s="3"/>
      <c r="I443" s="93">
        <f t="shared" si="54"/>
        <v>0</v>
      </c>
      <c r="J443" s="2"/>
      <c r="K443" s="3"/>
      <c r="L443" s="94">
        <f t="shared" si="50"/>
        <v>0</v>
      </c>
      <c r="M443" s="4"/>
      <c r="N443" s="94">
        <f t="shared" si="51"/>
        <v>0</v>
      </c>
      <c r="O443" s="94">
        <f t="shared" si="52"/>
        <v>0</v>
      </c>
      <c r="P443" s="2"/>
      <c r="Q443" s="3"/>
      <c r="R443" s="94">
        <f t="shared" si="53"/>
        <v>0</v>
      </c>
      <c r="S443" s="3"/>
      <c r="T443" s="94">
        <f t="shared" si="55"/>
        <v>0</v>
      </c>
      <c r="U443" s="93">
        <f t="shared" si="56"/>
        <v>0</v>
      </c>
      <c r="V443" s="5" t="str">
        <f>IF(COUNTBLANK(G443:H443)+COUNTBLANK(J443:K443)+COUNTBLANK(M443:M443)+COUNTBLANK(P443:Q443)+COUNTBLANK(S443:S443)=8,"",
IF(G443&lt;Limity!$C$5," Data gotowości zbyt wczesna lub nie uzupełniona.","")&amp;
IF(G443&gt;Limity!$D$5," Data gotowości zbyt późna lub wypełnona nieprawidłowo.","")&amp;
IF(OR(ROUND(K443,2)&lt;=0,ROUND(Q443,2)&lt;=0,ROUND(M443,2)&lt;=0,ROUND(S443,2)&lt;=0,ROUND(H443,2)&lt;=0)," Co najmniej jedna wartość nie jest większa od zera.","")&amp;
IF(K443&gt;Limity!$D$6," Abonament za Usługę TD w Wariancie A ponad limit.","")&amp;
IF(Q443&gt;Limity!$D$7," Abonament za Usługę TD w Wariancie B ponad limit.","")&amp;
IF(Q443-K443&gt;Limity!$D$8," Różnica wartości abonamentów za Usługę TD wariantów A i B ponad limit.","")&amp;
IF(M443&gt;Limity!$D$9," Abonament za zwiększenie przepustowości w Wariancie A ponad limit.","")&amp;
IF(S443&gt;Limity!$D$10," Abonament za zwiększenie przepustowości w Wariancie B ponad limit.","")&amp;
IF(J443=""," Nie wskazano PWR. ",IF(ISERROR(VLOOKUP(J443,'Listy punktów styku'!$B$11:$B$41,1,FALSE))," Nie wskazano PWR z listy.",""))&amp;
IF(P443=""," Nie wskazano FPS. ",IF(ISERROR(VLOOKUP(P443,'Listy punktów styku'!$B$44:$B$61,1,FALSE))," Nie wskazano FPS z listy.","")))</f>
        <v/>
      </c>
    </row>
    <row r="444" spans="1:22" s="8" customFormat="1" x14ac:dyDescent="0.3">
      <c r="A444" s="112">
        <v>430</v>
      </c>
      <c r="B444" s="113">
        <v>5166454</v>
      </c>
      <c r="C444" s="114">
        <v>26751</v>
      </c>
      <c r="D444" s="116" t="s">
        <v>1195</v>
      </c>
      <c r="E444" s="116" t="s">
        <v>100</v>
      </c>
      <c r="F444" s="116">
        <v>1</v>
      </c>
      <c r="G444" s="24"/>
      <c r="H444" s="3"/>
      <c r="I444" s="93">
        <f t="shared" si="54"/>
        <v>0</v>
      </c>
      <c r="J444" s="2"/>
      <c r="K444" s="3"/>
      <c r="L444" s="94">
        <f t="shared" si="50"/>
        <v>0</v>
      </c>
      <c r="M444" s="4"/>
      <c r="N444" s="94">
        <f t="shared" si="51"/>
        <v>0</v>
      </c>
      <c r="O444" s="94">
        <f t="shared" si="52"/>
        <v>0</v>
      </c>
      <c r="P444" s="2"/>
      <c r="Q444" s="3"/>
      <c r="R444" s="94">
        <f t="shared" si="53"/>
        <v>0</v>
      </c>
      <c r="S444" s="3"/>
      <c r="T444" s="94">
        <f t="shared" si="55"/>
        <v>0</v>
      </c>
      <c r="U444" s="93">
        <f t="shared" si="56"/>
        <v>0</v>
      </c>
      <c r="V444" s="5" t="str">
        <f>IF(COUNTBLANK(G444:H444)+COUNTBLANK(J444:K444)+COUNTBLANK(M444:M444)+COUNTBLANK(P444:Q444)+COUNTBLANK(S444:S444)=8,"",
IF(G444&lt;Limity!$C$5," Data gotowości zbyt wczesna lub nie uzupełniona.","")&amp;
IF(G444&gt;Limity!$D$5," Data gotowości zbyt późna lub wypełnona nieprawidłowo.","")&amp;
IF(OR(ROUND(K444,2)&lt;=0,ROUND(Q444,2)&lt;=0,ROUND(M444,2)&lt;=0,ROUND(S444,2)&lt;=0,ROUND(H444,2)&lt;=0)," Co najmniej jedna wartość nie jest większa od zera.","")&amp;
IF(K444&gt;Limity!$D$6," Abonament za Usługę TD w Wariancie A ponad limit.","")&amp;
IF(Q444&gt;Limity!$D$7," Abonament za Usługę TD w Wariancie B ponad limit.","")&amp;
IF(Q444-K444&gt;Limity!$D$8," Różnica wartości abonamentów za Usługę TD wariantów A i B ponad limit.","")&amp;
IF(M444&gt;Limity!$D$9," Abonament za zwiększenie przepustowości w Wariancie A ponad limit.","")&amp;
IF(S444&gt;Limity!$D$10," Abonament za zwiększenie przepustowości w Wariancie B ponad limit.","")&amp;
IF(J444=""," Nie wskazano PWR. ",IF(ISERROR(VLOOKUP(J444,'Listy punktów styku'!$B$11:$B$41,1,FALSE))," Nie wskazano PWR z listy.",""))&amp;
IF(P444=""," Nie wskazano FPS. ",IF(ISERROR(VLOOKUP(P444,'Listy punktów styku'!$B$44:$B$61,1,FALSE))," Nie wskazano FPS z listy.","")))</f>
        <v/>
      </c>
    </row>
    <row r="445" spans="1:22" s="8" customFormat="1" x14ac:dyDescent="0.3">
      <c r="A445" s="112">
        <v>431</v>
      </c>
      <c r="B445" s="113">
        <v>7708474</v>
      </c>
      <c r="C445" s="114">
        <v>109347</v>
      </c>
      <c r="D445" s="116" t="s">
        <v>1624</v>
      </c>
      <c r="E445" s="116" t="s">
        <v>100</v>
      </c>
      <c r="F445" s="116">
        <v>18</v>
      </c>
      <c r="G445" s="24"/>
      <c r="H445" s="3"/>
      <c r="I445" s="93">
        <f t="shared" si="54"/>
        <v>0</v>
      </c>
      <c r="J445" s="2"/>
      <c r="K445" s="3"/>
      <c r="L445" s="94">
        <f t="shared" si="50"/>
        <v>0</v>
      </c>
      <c r="M445" s="4"/>
      <c r="N445" s="94">
        <f t="shared" si="51"/>
        <v>0</v>
      </c>
      <c r="O445" s="94">
        <f t="shared" si="52"/>
        <v>0</v>
      </c>
      <c r="P445" s="2"/>
      <c r="Q445" s="3"/>
      <c r="R445" s="94">
        <f t="shared" si="53"/>
        <v>0</v>
      </c>
      <c r="S445" s="3"/>
      <c r="T445" s="94">
        <f t="shared" si="55"/>
        <v>0</v>
      </c>
      <c r="U445" s="93">
        <f t="shared" si="56"/>
        <v>0</v>
      </c>
      <c r="V445" s="5" t="str">
        <f>IF(COUNTBLANK(G445:H445)+COUNTBLANK(J445:K445)+COUNTBLANK(M445:M445)+COUNTBLANK(P445:Q445)+COUNTBLANK(S445:S445)=8,"",
IF(G445&lt;Limity!$C$5," Data gotowości zbyt wczesna lub nie uzupełniona.","")&amp;
IF(G445&gt;Limity!$D$5," Data gotowości zbyt późna lub wypełnona nieprawidłowo.","")&amp;
IF(OR(ROUND(K445,2)&lt;=0,ROUND(Q445,2)&lt;=0,ROUND(M445,2)&lt;=0,ROUND(S445,2)&lt;=0,ROUND(H445,2)&lt;=0)," Co najmniej jedna wartość nie jest większa od zera.","")&amp;
IF(K445&gt;Limity!$D$6," Abonament za Usługę TD w Wariancie A ponad limit.","")&amp;
IF(Q445&gt;Limity!$D$7," Abonament za Usługę TD w Wariancie B ponad limit.","")&amp;
IF(Q445-K445&gt;Limity!$D$8," Różnica wartości abonamentów za Usługę TD wariantów A i B ponad limit.","")&amp;
IF(M445&gt;Limity!$D$9," Abonament za zwiększenie przepustowości w Wariancie A ponad limit.","")&amp;
IF(S445&gt;Limity!$D$10," Abonament za zwiększenie przepustowości w Wariancie B ponad limit.","")&amp;
IF(J445=""," Nie wskazano PWR. ",IF(ISERROR(VLOOKUP(J445,'Listy punktów styku'!$B$11:$B$41,1,FALSE))," Nie wskazano PWR z listy.",""))&amp;
IF(P445=""," Nie wskazano FPS. ",IF(ISERROR(VLOOKUP(P445,'Listy punktów styku'!$B$44:$B$61,1,FALSE))," Nie wskazano FPS z listy.","")))</f>
        <v/>
      </c>
    </row>
    <row r="446" spans="1:22" s="8" customFormat="1" x14ac:dyDescent="0.3">
      <c r="A446" s="112">
        <v>432</v>
      </c>
      <c r="B446" s="113">
        <v>5196932</v>
      </c>
      <c r="C446" s="114">
        <v>12555</v>
      </c>
      <c r="D446" s="116" t="s">
        <v>1202</v>
      </c>
      <c r="E446" s="116" t="s">
        <v>1204</v>
      </c>
      <c r="F446" s="116">
        <v>30</v>
      </c>
      <c r="G446" s="24"/>
      <c r="H446" s="3"/>
      <c r="I446" s="93">
        <f t="shared" si="54"/>
        <v>0</v>
      </c>
      <c r="J446" s="2"/>
      <c r="K446" s="3"/>
      <c r="L446" s="94">
        <f t="shared" si="50"/>
        <v>0</v>
      </c>
      <c r="M446" s="4"/>
      <c r="N446" s="94">
        <f t="shared" si="51"/>
        <v>0</v>
      </c>
      <c r="O446" s="94">
        <f t="shared" si="52"/>
        <v>0</v>
      </c>
      <c r="P446" s="2"/>
      <c r="Q446" s="3"/>
      <c r="R446" s="94">
        <f t="shared" si="53"/>
        <v>0</v>
      </c>
      <c r="S446" s="3"/>
      <c r="T446" s="94">
        <f t="shared" si="55"/>
        <v>0</v>
      </c>
      <c r="U446" s="93">
        <f t="shared" si="56"/>
        <v>0</v>
      </c>
      <c r="V446" s="5" t="str">
        <f>IF(COUNTBLANK(G446:H446)+COUNTBLANK(J446:K446)+COUNTBLANK(M446:M446)+COUNTBLANK(P446:Q446)+COUNTBLANK(S446:S446)=8,"",
IF(G446&lt;Limity!$C$5," Data gotowości zbyt wczesna lub nie uzupełniona.","")&amp;
IF(G446&gt;Limity!$D$5," Data gotowości zbyt późna lub wypełnona nieprawidłowo.","")&amp;
IF(OR(ROUND(K446,2)&lt;=0,ROUND(Q446,2)&lt;=0,ROUND(M446,2)&lt;=0,ROUND(S446,2)&lt;=0,ROUND(H446,2)&lt;=0)," Co najmniej jedna wartość nie jest większa od zera.","")&amp;
IF(K446&gt;Limity!$D$6," Abonament za Usługę TD w Wariancie A ponad limit.","")&amp;
IF(Q446&gt;Limity!$D$7," Abonament za Usługę TD w Wariancie B ponad limit.","")&amp;
IF(Q446-K446&gt;Limity!$D$8," Różnica wartości abonamentów za Usługę TD wariantów A i B ponad limit.","")&amp;
IF(M446&gt;Limity!$D$9," Abonament za zwiększenie przepustowości w Wariancie A ponad limit.","")&amp;
IF(S446&gt;Limity!$D$10," Abonament za zwiększenie przepustowości w Wariancie B ponad limit.","")&amp;
IF(J446=""," Nie wskazano PWR. ",IF(ISERROR(VLOOKUP(J446,'Listy punktów styku'!$B$11:$B$41,1,FALSE))," Nie wskazano PWR z listy.",""))&amp;
IF(P446=""," Nie wskazano FPS. ",IF(ISERROR(VLOOKUP(P446,'Listy punktów styku'!$B$44:$B$61,1,FALSE))," Nie wskazano FPS z listy.","")))</f>
        <v/>
      </c>
    </row>
    <row r="447" spans="1:22" s="8" customFormat="1" x14ac:dyDescent="0.3">
      <c r="A447" s="112">
        <v>433</v>
      </c>
      <c r="B447" s="113">
        <v>5209848</v>
      </c>
      <c r="C447" s="114">
        <v>48878</v>
      </c>
      <c r="D447" s="116" t="s">
        <v>1489</v>
      </c>
      <c r="E447" s="116" t="s">
        <v>109</v>
      </c>
      <c r="F447" s="116">
        <v>2</v>
      </c>
      <c r="G447" s="24"/>
      <c r="H447" s="3"/>
      <c r="I447" s="93">
        <f t="shared" si="54"/>
        <v>0</v>
      </c>
      <c r="J447" s="2"/>
      <c r="K447" s="3"/>
      <c r="L447" s="94">
        <f t="shared" si="50"/>
        <v>0</v>
      </c>
      <c r="M447" s="4"/>
      <c r="N447" s="94">
        <f t="shared" si="51"/>
        <v>0</v>
      </c>
      <c r="O447" s="94">
        <f t="shared" si="52"/>
        <v>0</v>
      </c>
      <c r="P447" s="2"/>
      <c r="Q447" s="3"/>
      <c r="R447" s="94">
        <f t="shared" si="53"/>
        <v>0</v>
      </c>
      <c r="S447" s="3"/>
      <c r="T447" s="94">
        <f t="shared" si="55"/>
        <v>0</v>
      </c>
      <c r="U447" s="93">
        <f t="shared" si="56"/>
        <v>0</v>
      </c>
      <c r="V447" s="5" t="str">
        <f>IF(COUNTBLANK(G447:H447)+COUNTBLANK(J447:K447)+COUNTBLANK(M447:M447)+COUNTBLANK(P447:Q447)+COUNTBLANK(S447:S447)=8,"",
IF(G447&lt;Limity!$C$5," Data gotowości zbyt wczesna lub nie uzupełniona.","")&amp;
IF(G447&gt;Limity!$D$5," Data gotowości zbyt późna lub wypełnona nieprawidłowo.","")&amp;
IF(OR(ROUND(K447,2)&lt;=0,ROUND(Q447,2)&lt;=0,ROUND(M447,2)&lt;=0,ROUND(S447,2)&lt;=0,ROUND(H447,2)&lt;=0)," Co najmniej jedna wartość nie jest większa od zera.","")&amp;
IF(K447&gt;Limity!$D$6," Abonament za Usługę TD w Wariancie A ponad limit.","")&amp;
IF(Q447&gt;Limity!$D$7," Abonament za Usługę TD w Wariancie B ponad limit.","")&amp;
IF(Q447-K447&gt;Limity!$D$8," Różnica wartości abonamentów za Usługę TD wariantów A i B ponad limit.","")&amp;
IF(M447&gt;Limity!$D$9," Abonament za zwiększenie przepustowości w Wariancie A ponad limit.","")&amp;
IF(S447&gt;Limity!$D$10," Abonament za zwiększenie przepustowości w Wariancie B ponad limit.","")&amp;
IF(J447=""," Nie wskazano PWR. ",IF(ISERROR(VLOOKUP(J447,'Listy punktów styku'!$B$11:$B$41,1,FALSE))," Nie wskazano PWR z listy.",""))&amp;
IF(P447=""," Nie wskazano FPS. ",IF(ISERROR(VLOOKUP(P447,'Listy punktów styku'!$B$44:$B$61,1,FALSE))," Nie wskazano FPS z listy.","")))</f>
        <v/>
      </c>
    </row>
    <row r="448" spans="1:22" s="8" customFormat="1" x14ac:dyDescent="0.3">
      <c r="A448" s="112">
        <v>434</v>
      </c>
      <c r="B448" s="113">
        <v>5213543</v>
      </c>
      <c r="C448" s="114">
        <v>81805</v>
      </c>
      <c r="D448" s="116" t="s">
        <v>1568</v>
      </c>
      <c r="E448" s="116" t="s">
        <v>100</v>
      </c>
      <c r="F448" s="116">
        <v>40</v>
      </c>
      <c r="G448" s="24"/>
      <c r="H448" s="3"/>
      <c r="I448" s="93">
        <f t="shared" si="54"/>
        <v>0</v>
      </c>
      <c r="J448" s="2"/>
      <c r="K448" s="3"/>
      <c r="L448" s="94">
        <f t="shared" si="50"/>
        <v>0</v>
      </c>
      <c r="M448" s="4"/>
      <c r="N448" s="94">
        <f t="shared" si="51"/>
        <v>0</v>
      </c>
      <c r="O448" s="94">
        <f t="shared" si="52"/>
        <v>0</v>
      </c>
      <c r="P448" s="2"/>
      <c r="Q448" s="3"/>
      <c r="R448" s="94">
        <f t="shared" si="53"/>
        <v>0</v>
      </c>
      <c r="S448" s="3"/>
      <c r="T448" s="94">
        <f t="shared" si="55"/>
        <v>0</v>
      </c>
      <c r="U448" s="93">
        <f t="shared" si="56"/>
        <v>0</v>
      </c>
      <c r="V448" s="5" t="str">
        <f>IF(COUNTBLANK(G448:H448)+COUNTBLANK(J448:K448)+COUNTBLANK(M448:M448)+COUNTBLANK(P448:Q448)+COUNTBLANK(S448:S448)=8,"",
IF(G448&lt;Limity!$C$5," Data gotowości zbyt wczesna lub nie uzupełniona.","")&amp;
IF(G448&gt;Limity!$D$5," Data gotowości zbyt późna lub wypełnona nieprawidłowo.","")&amp;
IF(OR(ROUND(K448,2)&lt;=0,ROUND(Q448,2)&lt;=0,ROUND(M448,2)&lt;=0,ROUND(S448,2)&lt;=0,ROUND(H448,2)&lt;=0)," Co najmniej jedna wartość nie jest większa od zera.","")&amp;
IF(K448&gt;Limity!$D$6," Abonament za Usługę TD w Wariancie A ponad limit.","")&amp;
IF(Q448&gt;Limity!$D$7," Abonament za Usługę TD w Wariancie B ponad limit.","")&amp;
IF(Q448-K448&gt;Limity!$D$8," Różnica wartości abonamentów za Usługę TD wariantów A i B ponad limit.","")&amp;
IF(M448&gt;Limity!$D$9," Abonament za zwiększenie przepustowości w Wariancie A ponad limit.","")&amp;
IF(S448&gt;Limity!$D$10," Abonament za zwiększenie przepustowości w Wariancie B ponad limit.","")&amp;
IF(J448=""," Nie wskazano PWR. ",IF(ISERROR(VLOOKUP(J448,'Listy punktów styku'!$B$11:$B$41,1,FALSE))," Nie wskazano PWR z listy.",""))&amp;
IF(P448=""," Nie wskazano FPS. ",IF(ISERROR(VLOOKUP(P448,'Listy punktów styku'!$B$44:$B$61,1,FALSE))," Nie wskazano FPS z listy.","")))</f>
        <v/>
      </c>
    </row>
    <row r="449" spans="1:22" s="8" customFormat="1" x14ac:dyDescent="0.3">
      <c r="A449" s="112">
        <v>435</v>
      </c>
      <c r="B449" s="113">
        <v>5217403</v>
      </c>
      <c r="C449" s="114">
        <v>62359</v>
      </c>
      <c r="D449" s="116" t="s">
        <v>310</v>
      </c>
      <c r="E449" s="116" t="s">
        <v>109</v>
      </c>
      <c r="F449" s="116">
        <v>1</v>
      </c>
      <c r="G449" s="24"/>
      <c r="H449" s="3"/>
      <c r="I449" s="93">
        <f t="shared" si="54"/>
        <v>0</v>
      </c>
      <c r="J449" s="2"/>
      <c r="K449" s="3"/>
      <c r="L449" s="94">
        <f t="shared" si="50"/>
        <v>0</v>
      </c>
      <c r="M449" s="4"/>
      <c r="N449" s="94">
        <f t="shared" si="51"/>
        <v>0</v>
      </c>
      <c r="O449" s="94">
        <f t="shared" si="52"/>
        <v>0</v>
      </c>
      <c r="P449" s="2"/>
      <c r="Q449" s="3"/>
      <c r="R449" s="94">
        <f t="shared" si="53"/>
        <v>0</v>
      </c>
      <c r="S449" s="3"/>
      <c r="T449" s="94">
        <f t="shared" si="55"/>
        <v>0</v>
      </c>
      <c r="U449" s="93">
        <f t="shared" si="56"/>
        <v>0</v>
      </c>
      <c r="V449" s="5" t="str">
        <f>IF(COUNTBLANK(G449:H449)+COUNTBLANK(J449:K449)+COUNTBLANK(M449:M449)+COUNTBLANK(P449:Q449)+COUNTBLANK(S449:S449)=8,"",
IF(G449&lt;Limity!$C$5," Data gotowości zbyt wczesna lub nie uzupełniona.","")&amp;
IF(G449&gt;Limity!$D$5," Data gotowości zbyt późna lub wypełnona nieprawidłowo.","")&amp;
IF(OR(ROUND(K449,2)&lt;=0,ROUND(Q449,2)&lt;=0,ROUND(M449,2)&lt;=0,ROUND(S449,2)&lt;=0,ROUND(H449,2)&lt;=0)," Co najmniej jedna wartość nie jest większa od zera.","")&amp;
IF(K449&gt;Limity!$D$6," Abonament za Usługę TD w Wariancie A ponad limit.","")&amp;
IF(Q449&gt;Limity!$D$7," Abonament za Usługę TD w Wariancie B ponad limit.","")&amp;
IF(Q449-K449&gt;Limity!$D$8," Różnica wartości abonamentów za Usługę TD wariantów A i B ponad limit.","")&amp;
IF(M449&gt;Limity!$D$9," Abonament za zwiększenie przepustowości w Wariancie A ponad limit.","")&amp;
IF(S449&gt;Limity!$D$10," Abonament za zwiększenie przepustowości w Wariancie B ponad limit.","")&amp;
IF(J449=""," Nie wskazano PWR. ",IF(ISERROR(VLOOKUP(J449,'Listy punktów styku'!$B$11:$B$41,1,FALSE))," Nie wskazano PWR z listy.",""))&amp;
IF(P449=""," Nie wskazano FPS. ",IF(ISERROR(VLOOKUP(P449,'Listy punktów styku'!$B$44:$B$61,1,FALSE))," Nie wskazano FPS z listy.","")))</f>
        <v/>
      </c>
    </row>
    <row r="450" spans="1:22" s="8" customFormat="1" x14ac:dyDescent="0.3">
      <c r="A450" s="112">
        <v>436</v>
      </c>
      <c r="B450" s="113">
        <v>5220410</v>
      </c>
      <c r="C450" s="114">
        <v>34502</v>
      </c>
      <c r="D450" s="116" t="s">
        <v>1209</v>
      </c>
      <c r="E450" s="116" t="s">
        <v>1211</v>
      </c>
      <c r="F450" s="116">
        <v>5</v>
      </c>
      <c r="G450" s="24"/>
      <c r="H450" s="3"/>
      <c r="I450" s="93">
        <f t="shared" si="54"/>
        <v>0</v>
      </c>
      <c r="J450" s="2"/>
      <c r="K450" s="3"/>
      <c r="L450" s="94">
        <f t="shared" si="50"/>
        <v>0</v>
      </c>
      <c r="M450" s="4"/>
      <c r="N450" s="94">
        <f t="shared" si="51"/>
        <v>0</v>
      </c>
      <c r="O450" s="94">
        <f t="shared" si="52"/>
        <v>0</v>
      </c>
      <c r="P450" s="2"/>
      <c r="Q450" s="3"/>
      <c r="R450" s="94">
        <f t="shared" si="53"/>
        <v>0</v>
      </c>
      <c r="S450" s="3"/>
      <c r="T450" s="94">
        <f t="shared" si="55"/>
        <v>0</v>
      </c>
      <c r="U450" s="93">
        <f t="shared" si="56"/>
        <v>0</v>
      </c>
      <c r="V450" s="5" t="str">
        <f>IF(COUNTBLANK(G450:H450)+COUNTBLANK(J450:K450)+COUNTBLANK(M450:M450)+COUNTBLANK(P450:Q450)+COUNTBLANK(S450:S450)=8,"",
IF(G450&lt;Limity!$C$5," Data gotowości zbyt wczesna lub nie uzupełniona.","")&amp;
IF(G450&gt;Limity!$D$5," Data gotowości zbyt późna lub wypełnona nieprawidłowo.","")&amp;
IF(OR(ROUND(K450,2)&lt;=0,ROUND(Q450,2)&lt;=0,ROUND(M450,2)&lt;=0,ROUND(S450,2)&lt;=0,ROUND(H450,2)&lt;=0)," Co najmniej jedna wartość nie jest większa od zera.","")&amp;
IF(K450&gt;Limity!$D$6," Abonament za Usługę TD w Wariancie A ponad limit.","")&amp;
IF(Q450&gt;Limity!$D$7," Abonament za Usługę TD w Wariancie B ponad limit.","")&amp;
IF(Q450-K450&gt;Limity!$D$8," Różnica wartości abonamentów za Usługę TD wariantów A i B ponad limit.","")&amp;
IF(M450&gt;Limity!$D$9," Abonament za zwiększenie przepustowości w Wariancie A ponad limit.","")&amp;
IF(S450&gt;Limity!$D$10," Abonament za zwiększenie przepustowości w Wariancie B ponad limit.","")&amp;
IF(J450=""," Nie wskazano PWR. ",IF(ISERROR(VLOOKUP(J450,'Listy punktów styku'!$B$11:$B$41,1,FALSE))," Nie wskazano PWR z listy.",""))&amp;
IF(P450=""," Nie wskazano FPS. ",IF(ISERROR(VLOOKUP(P450,'Listy punktów styku'!$B$44:$B$61,1,FALSE))," Nie wskazano FPS z listy.","")))</f>
        <v/>
      </c>
    </row>
    <row r="451" spans="1:22" s="8" customFormat="1" x14ac:dyDescent="0.3">
      <c r="A451" s="112">
        <v>437</v>
      </c>
      <c r="B451" s="113">
        <v>5220222</v>
      </c>
      <c r="C451" s="114">
        <v>34500</v>
      </c>
      <c r="D451" s="116" t="s">
        <v>1570</v>
      </c>
      <c r="E451" s="116" t="s">
        <v>109</v>
      </c>
      <c r="F451" s="116">
        <v>1</v>
      </c>
      <c r="G451" s="24"/>
      <c r="H451" s="3"/>
      <c r="I451" s="93">
        <f t="shared" si="54"/>
        <v>0</v>
      </c>
      <c r="J451" s="2"/>
      <c r="K451" s="3"/>
      <c r="L451" s="94">
        <f t="shared" si="50"/>
        <v>0</v>
      </c>
      <c r="M451" s="4"/>
      <c r="N451" s="94">
        <f t="shared" si="51"/>
        <v>0</v>
      </c>
      <c r="O451" s="94">
        <f t="shared" si="52"/>
        <v>0</v>
      </c>
      <c r="P451" s="2"/>
      <c r="Q451" s="3"/>
      <c r="R451" s="94">
        <f t="shared" si="53"/>
        <v>0</v>
      </c>
      <c r="S451" s="3"/>
      <c r="T451" s="94">
        <f t="shared" si="55"/>
        <v>0</v>
      </c>
      <c r="U451" s="93">
        <f t="shared" si="56"/>
        <v>0</v>
      </c>
      <c r="V451" s="5" t="str">
        <f>IF(COUNTBLANK(G451:H451)+COUNTBLANK(J451:K451)+COUNTBLANK(M451:M451)+COUNTBLANK(P451:Q451)+COUNTBLANK(S451:S451)=8,"",
IF(G451&lt;Limity!$C$5," Data gotowości zbyt wczesna lub nie uzupełniona.","")&amp;
IF(G451&gt;Limity!$D$5," Data gotowości zbyt późna lub wypełnona nieprawidłowo.","")&amp;
IF(OR(ROUND(K451,2)&lt;=0,ROUND(Q451,2)&lt;=0,ROUND(M451,2)&lt;=0,ROUND(S451,2)&lt;=0,ROUND(H451,2)&lt;=0)," Co najmniej jedna wartość nie jest większa od zera.","")&amp;
IF(K451&gt;Limity!$D$6," Abonament za Usługę TD w Wariancie A ponad limit.","")&amp;
IF(Q451&gt;Limity!$D$7," Abonament za Usługę TD w Wariancie B ponad limit.","")&amp;
IF(Q451-K451&gt;Limity!$D$8," Różnica wartości abonamentów za Usługę TD wariantów A i B ponad limit.","")&amp;
IF(M451&gt;Limity!$D$9," Abonament za zwiększenie przepustowości w Wariancie A ponad limit.","")&amp;
IF(S451&gt;Limity!$D$10," Abonament za zwiększenie przepustowości w Wariancie B ponad limit.","")&amp;
IF(J451=""," Nie wskazano PWR. ",IF(ISERROR(VLOOKUP(J451,'Listy punktów styku'!$B$11:$B$41,1,FALSE))," Nie wskazano PWR z listy.",""))&amp;
IF(P451=""," Nie wskazano FPS. ",IF(ISERROR(VLOOKUP(P451,'Listy punktów styku'!$B$44:$B$61,1,FALSE))," Nie wskazano FPS z listy.","")))</f>
        <v/>
      </c>
    </row>
    <row r="452" spans="1:22" s="8" customFormat="1" x14ac:dyDescent="0.3">
      <c r="A452" s="112">
        <v>438</v>
      </c>
      <c r="B452" s="113">
        <v>5226718</v>
      </c>
      <c r="C452" s="114">
        <v>76175</v>
      </c>
      <c r="D452" s="116" t="s">
        <v>1572</v>
      </c>
      <c r="E452" s="116" t="s">
        <v>1574</v>
      </c>
      <c r="F452" s="116">
        <v>17</v>
      </c>
      <c r="G452" s="24"/>
      <c r="H452" s="3"/>
      <c r="I452" s="93">
        <f t="shared" si="54"/>
        <v>0</v>
      </c>
      <c r="J452" s="2"/>
      <c r="K452" s="3"/>
      <c r="L452" s="94">
        <f t="shared" si="50"/>
        <v>0</v>
      </c>
      <c r="M452" s="4"/>
      <c r="N452" s="94">
        <f t="shared" si="51"/>
        <v>0</v>
      </c>
      <c r="O452" s="94">
        <f t="shared" si="52"/>
        <v>0</v>
      </c>
      <c r="P452" s="2"/>
      <c r="Q452" s="3"/>
      <c r="R452" s="94">
        <f t="shared" si="53"/>
        <v>0</v>
      </c>
      <c r="S452" s="3"/>
      <c r="T452" s="94">
        <f t="shared" si="55"/>
        <v>0</v>
      </c>
      <c r="U452" s="93">
        <f t="shared" si="56"/>
        <v>0</v>
      </c>
      <c r="V452" s="5" t="str">
        <f>IF(COUNTBLANK(G452:H452)+COUNTBLANK(J452:K452)+COUNTBLANK(M452:M452)+COUNTBLANK(P452:Q452)+COUNTBLANK(S452:S452)=8,"",
IF(G452&lt;Limity!$C$5," Data gotowości zbyt wczesna lub nie uzupełniona.","")&amp;
IF(G452&gt;Limity!$D$5," Data gotowości zbyt późna lub wypełnona nieprawidłowo.","")&amp;
IF(OR(ROUND(K452,2)&lt;=0,ROUND(Q452,2)&lt;=0,ROUND(M452,2)&lt;=0,ROUND(S452,2)&lt;=0,ROUND(H452,2)&lt;=0)," Co najmniej jedna wartość nie jest większa od zera.","")&amp;
IF(K452&gt;Limity!$D$6," Abonament za Usługę TD w Wariancie A ponad limit.","")&amp;
IF(Q452&gt;Limity!$D$7," Abonament za Usługę TD w Wariancie B ponad limit.","")&amp;
IF(Q452-K452&gt;Limity!$D$8," Różnica wartości abonamentów za Usługę TD wariantów A i B ponad limit.","")&amp;
IF(M452&gt;Limity!$D$9," Abonament za zwiększenie przepustowości w Wariancie A ponad limit.","")&amp;
IF(S452&gt;Limity!$D$10," Abonament za zwiększenie przepustowości w Wariancie B ponad limit.","")&amp;
IF(J452=""," Nie wskazano PWR. ",IF(ISERROR(VLOOKUP(J452,'Listy punktów styku'!$B$11:$B$41,1,FALSE))," Nie wskazano PWR z listy.",""))&amp;
IF(P452=""," Nie wskazano FPS. ",IF(ISERROR(VLOOKUP(P452,'Listy punktów styku'!$B$44:$B$61,1,FALSE))," Nie wskazano FPS z listy.","")))</f>
        <v/>
      </c>
    </row>
    <row r="453" spans="1:22" s="8" customFormat="1" x14ac:dyDescent="0.3">
      <c r="A453" s="112">
        <v>439</v>
      </c>
      <c r="B453" s="113">
        <v>5401862</v>
      </c>
      <c r="C453" s="114" t="s">
        <v>1582</v>
      </c>
      <c r="D453" s="116" t="s">
        <v>1576</v>
      </c>
      <c r="E453" s="116" t="s">
        <v>1584</v>
      </c>
      <c r="F453" s="116">
        <v>15</v>
      </c>
      <c r="G453" s="24"/>
      <c r="H453" s="3"/>
      <c r="I453" s="93">
        <f t="shared" si="54"/>
        <v>0</v>
      </c>
      <c r="J453" s="2"/>
      <c r="K453" s="3"/>
      <c r="L453" s="94">
        <f t="shared" si="50"/>
        <v>0</v>
      </c>
      <c r="M453" s="4"/>
      <c r="N453" s="94">
        <f t="shared" si="51"/>
        <v>0</v>
      </c>
      <c r="O453" s="94">
        <f t="shared" si="52"/>
        <v>0</v>
      </c>
      <c r="P453" s="2"/>
      <c r="Q453" s="3"/>
      <c r="R453" s="94">
        <f t="shared" si="53"/>
        <v>0</v>
      </c>
      <c r="S453" s="3"/>
      <c r="T453" s="94">
        <f t="shared" si="55"/>
        <v>0</v>
      </c>
      <c r="U453" s="93">
        <f t="shared" si="56"/>
        <v>0</v>
      </c>
      <c r="V453" s="5" t="str">
        <f>IF(COUNTBLANK(G453:H453)+COUNTBLANK(J453:K453)+COUNTBLANK(M453:M453)+COUNTBLANK(P453:Q453)+COUNTBLANK(S453:S453)=8,"",
IF(G453&lt;Limity!$C$5," Data gotowości zbyt wczesna lub nie uzupełniona.","")&amp;
IF(G453&gt;Limity!$D$5," Data gotowości zbyt późna lub wypełnona nieprawidłowo.","")&amp;
IF(OR(ROUND(K453,2)&lt;=0,ROUND(Q453,2)&lt;=0,ROUND(M453,2)&lt;=0,ROUND(S453,2)&lt;=0,ROUND(H453,2)&lt;=0)," Co najmniej jedna wartość nie jest większa od zera.","")&amp;
IF(K453&gt;Limity!$D$6," Abonament za Usługę TD w Wariancie A ponad limit.","")&amp;
IF(Q453&gt;Limity!$D$7," Abonament za Usługę TD w Wariancie B ponad limit.","")&amp;
IF(Q453-K453&gt;Limity!$D$8," Różnica wartości abonamentów za Usługę TD wariantów A i B ponad limit.","")&amp;
IF(M453&gt;Limity!$D$9," Abonament za zwiększenie przepustowości w Wariancie A ponad limit.","")&amp;
IF(S453&gt;Limity!$D$10," Abonament za zwiększenie przepustowości w Wariancie B ponad limit.","")&amp;
IF(J453=""," Nie wskazano PWR. ",IF(ISERROR(VLOOKUP(J453,'Listy punktów styku'!$B$11:$B$41,1,FALSE))," Nie wskazano PWR z listy.",""))&amp;
IF(P453=""," Nie wskazano FPS. ",IF(ISERROR(VLOOKUP(P453,'Listy punktów styku'!$B$44:$B$61,1,FALSE))," Nie wskazano FPS z listy.","")))</f>
        <v/>
      </c>
    </row>
    <row r="454" spans="1:22" s="8" customFormat="1" x14ac:dyDescent="0.3">
      <c r="A454" s="112">
        <v>440</v>
      </c>
      <c r="B454" s="113">
        <v>186135</v>
      </c>
      <c r="C454" s="114" t="s">
        <v>1575</v>
      </c>
      <c r="D454" s="116" t="s">
        <v>1576</v>
      </c>
      <c r="E454" s="116" t="s">
        <v>1580</v>
      </c>
      <c r="F454" s="116" t="s">
        <v>1581</v>
      </c>
      <c r="G454" s="24"/>
      <c r="H454" s="3"/>
      <c r="I454" s="93">
        <f t="shared" si="54"/>
        <v>0</v>
      </c>
      <c r="J454" s="2"/>
      <c r="K454" s="3"/>
      <c r="L454" s="94">
        <f t="shared" si="50"/>
        <v>0</v>
      </c>
      <c r="M454" s="4"/>
      <c r="N454" s="94">
        <f t="shared" si="51"/>
        <v>0</v>
      </c>
      <c r="O454" s="94">
        <f t="shared" si="52"/>
        <v>0</v>
      </c>
      <c r="P454" s="2"/>
      <c r="Q454" s="3"/>
      <c r="R454" s="94">
        <f t="shared" si="53"/>
        <v>0</v>
      </c>
      <c r="S454" s="3"/>
      <c r="T454" s="94">
        <f t="shared" si="55"/>
        <v>0</v>
      </c>
      <c r="U454" s="93">
        <f t="shared" si="56"/>
        <v>0</v>
      </c>
      <c r="V454" s="5" t="str">
        <f>IF(COUNTBLANK(G454:H454)+COUNTBLANK(J454:K454)+COUNTBLANK(M454:M454)+COUNTBLANK(P454:Q454)+COUNTBLANK(S454:S454)=8,"",
IF(G454&lt;Limity!$C$5," Data gotowości zbyt wczesna lub nie uzupełniona.","")&amp;
IF(G454&gt;Limity!$D$5," Data gotowości zbyt późna lub wypełnona nieprawidłowo.","")&amp;
IF(OR(ROUND(K454,2)&lt;=0,ROUND(Q454,2)&lt;=0,ROUND(M454,2)&lt;=0,ROUND(S454,2)&lt;=0,ROUND(H454,2)&lt;=0)," Co najmniej jedna wartość nie jest większa od zera.","")&amp;
IF(K454&gt;Limity!$D$6," Abonament za Usługę TD w Wariancie A ponad limit.","")&amp;
IF(Q454&gt;Limity!$D$7," Abonament za Usługę TD w Wariancie B ponad limit.","")&amp;
IF(Q454-K454&gt;Limity!$D$8," Różnica wartości abonamentów za Usługę TD wariantów A i B ponad limit.","")&amp;
IF(M454&gt;Limity!$D$9," Abonament za zwiększenie przepustowości w Wariancie A ponad limit.","")&amp;
IF(S454&gt;Limity!$D$10," Abonament za zwiększenie przepustowości w Wariancie B ponad limit.","")&amp;
IF(J454=""," Nie wskazano PWR. ",IF(ISERROR(VLOOKUP(J454,'Listy punktów styku'!$B$11:$B$41,1,FALSE))," Nie wskazano PWR z listy.",""))&amp;
IF(P454=""," Nie wskazano FPS. ",IF(ISERROR(VLOOKUP(P454,'Listy punktów styku'!$B$44:$B$61,1,FALSE))," Nie wskazano FPS z listy.","")))</f>
        <v/>
      </c>
    </row>
    <row r="455" spans="1:22" s="8" customFormat="1" x14ac:dyDescent="0.3">
      <c r="A455" s="112">
        <v>441</v>
      </c>
      <c r="B455" s="113">
        <v>80269246</v>
      </c>
      <c r="C455" s="114" t="s">
        <v>2049</v>
      </c>
      <c r="D455" s="116" t="s">
        <v>1576</v>
      </c>
      <c r="E455" s="116" t="s">
        <v>2221</v>
      </c>
      <c r="F455" s="116" t="s">
        <v>2320</v>
      </c>
      <c r="G455" s="24"/>
      <c r="H455" s="3"/>
      <c r="I455" s="93">
        <f t="shared" si="54"/>
        <v>0</v>
      </c>
      <c r="J455" s="2"/>
      <c r="K455" s="3"/>
      <c r="L455" s="94">
        <f t="shared" ref="L455:L515" si="57">ROUND(K455*(1+$C$10),2)</f>
        <v>0</v>
      </c>
      <c r="M455" s="4"/>
      <c r="N455" s="94">
        <f t="shared" ref="N455:N515" si="58">ROUND(M455*(1+$C$10),2)</f>
        <v>0</v>
      </c>
      <c r="O455" s="94">
        <f t="shared" ref="O455:O515" si="59">60*ROUND(K455*(1+$C$10),2)</f>
        <v>0</v>
      </c>
      <c r="P455" s="2"/>
      <c r="Q455" s="3"/>
      <c r="R455" s="94">
        <f t="shared" ref="R455:R515" si="60">ROUND(Q455*(1+$C$10),2)</f>
        <v>0</v>
      </c>
      <c r="S455" s="3"/>
      <c r="T455" s="94">
        <f t="shared" si="55"/>
        <v>0</v>
      </c>
      <c r="U455" s="93">
        <f t="shared" si="56"/>
        <v>0</v>
      </c>
      <c r="V455" s="5" t="str">
        <f>IF(COUNTBLANK(G455:H455)+COUNTBLANK(J455:K455)+COUNTBLANK(M455:M455)+COUNTBLANK(P455:Q455)+COUNTBLANK(S455:S455)=8,"",
IF(G455&lt;Limity!$C$5," Data gotowości zbyt wczesna lub nie uzupełniona.","")&amp;
IF(G455&gt;Limity!$D$5," Data gotowości zbyt późna lub wypełnona nieprawidłowo.","")&amp;
IF(OR(ROUND(K455,2)&lt;=0,ROUND(Q455,2)&lt;=0,ROUND(M455,2)&lt;=0,ROUND(S455,2)&lt;=0,ROUND(H455,2)&lt;=0)," Co najmniej jedna wartość nie jest większa od zera.","")&amp;
IF(K455&gt;Limity!$D$6," Abonament za Usługę TD w Wariancie A ponad limit.","")&amp;
IF(Q455&gt;Limity!$D$7," Abonament za Usługę TD w Wariancie B ponad limit.","")&amp;
IF(Q455-K455&gt;Limity!$D$8," Różnica wartości abonamentów za Usługę TD wariantów A i B ponad limit.","")&amp;
IF(M455&gt;Limity!$D$9," Abonament za zwiększenie przepustowości w Wariancie A ponad limit.","")&amp;
IF(S455&gt;Limity!$D$10," Abonament za zwiększenie przepustowości w Wariancie B ponad limit.","")&amp;
IF(J455=""," Nie wskazano PWR. ",IF(ISERROR(VLOOKUP(J455,'Listy punktów styku'!$B$11:$B$41,1,FALSE))," Nie wskazano PWR z listy.",""))&amp;
IF(P455=""," Nie wskazano FPS. ",IF(ISERROR(VLOOKUP(P455,'Listy punktów styku'!$B$44:$B$61,1,FALSE))," Nie wskazano FPS z listy.","")))</f>
        <v/>
      </c>
    </row>
    <row r="456" spans="1:22" s="8" customFormat="1" x14ac:dyDescent="0.3">
      <c r="A456" s="112">
        <v>442</v>
      </c>
      <c r="B456" s="113">
        <v>3302634</v>
      </c>
      <c r="C456" s="114">
        <v>22017</v>
      </c>
      <c r="D456" s="116" t="s">
        <v>2088</v>
      </c>
      <c r="E456" s="116" t="s">
        <v>2162</v>
      </c>
      <c r="F456" s="116">
        <v>12</v>
      </c>
      <c r="G456" s="24"/>
      <c r="H456" s="3"/>
      <c r="I456" s="93">
        <f t="shared" si="54"/>
        <v>0</v>
      </c>
      <c r="J456" s="2"/>
      <c r="K456" s="3"/>
      <c r="L456" s="94">
        <f t="shared" si="57"/>
        <v>0</v>
      </c>
      <c r="M456" s="4"/>
      <c r="N456" s="94">
        <f t="shared" si="58"/>
        <v>0</v>
      </c>
      <c r="O456" s="94">
        <f t="shared" si="59"/>
        <v>0</v>
      </c>
      <c r="P456" s="2"/>
      <c r="Q456" s="3"/>
      <c r="R456" s="94">
        <f t="shared" si="60"/>
        <v>0</v>
      </c>
      <c r="S456" s="3"/>
      <c r="T456" s="94">
        <f t="shared" ref="T456:T516" si="61">ROUND(S456*(1+$C$10),2)</f>
        <v>0</v>
      </c>
      <c r="U456" s="93">
        <f t="shared" ref="U456:U516" si="62">60*ROUND(Q456*(1+$C$10),2)</f>
        <v>0</v>
      </c>
      <c r="V456" s="5" t="str">
        <f>IF(COUNTBLANK(G456:H456)+COUNTBLANK(J456:K456)+COUNTBLANK(M456:M456)+COUNTBLANK(P456:Q456)+COUNTBLANK(S456:S456)=8,"",
IF(G456&lt;Limity!$C$5," Data gotowości zbyt wczesna lub nie uzupełniona.","")&amp;
IF(G456&gt;Limity!$D$5," Data gotowości zbyt późna lub wypełnona nieprawidłowo.","")&amp;
IF(OR(ROUND(K456,2)&lt;=0,ROUND(Q456,2)&lt;=0,ROUND(M456,2)&lt;=0,ROUND(S456,2)&lt;=0,ROUND(H456,2)&lt;=0)," Co najmniej jedna wartość nie jest większa od zera.","")&amp;
IF(K456&gt;Limity!$D$6," Abonament za Usługę TD w Wariancie A ponad limit.","")&amp;
IF(Q456&gt;Limity!$D$7," Abonament za Usługę TD w Wariancie B ponad limit.","")&amp;
IF(Q456-K456&gt;Limity!$D$8," Różnica wartości abonamentów za Usługę TD wariantów A i B ponad limit.","")&amp;
IF(M456&gt;Limity!$D$9," Abonament za zwiększenie przepustowości w Wariancie A ponad limit.","")&amp;
IF(S456&gt;Limity!$D$10," Abonament za zwiększenie przepustowości w Wariancie B ponad limit.","")&amp;
IF(J456=""," Nie wskazano PWR. ",IF(ISERROR(VLOOKUP(J456,'Listy punktów styku'!$B$11:$B$41,1,FALSE))," Nie wskazano PWR z listy.",""))&amp;
IF(P456=""," Nie wskazano FPS. ",IF(ISERROR(VLOOKUP(P456,'Listy punktów styku'!$B$44:$B$61,1,FALSE))," Nie wskazano FPS z listy.","")))</f>
        <v/>
      </c>
    </row>
    <row r="457" spans="1:22" s="8" customFormat="1" x14ac:dyDescent="0.3">
      <c r="A457" s="112">
        <v>443</v>
      </c>
      <c r="B457" s="113">
        <v>984550353</v>
      </c>
      <c r="C457" s="114">
        <v>85773</v>
      </c>
      <c r="D457" s="116" t="s">
        <v>1216</v>
      </c>
      <c r="E457" s="116" t="s">
        <v>104</v>
      </c>
      <c r="F457" s="116" t="s">
        <v>2235</v>
      </c>
      <c r="G457" s="24"/>
      <c r="H457" s="3"/>
      <c r="I457" s="93">
        <f t="shared" ref="I457:I517" si="63">ROUND(H457*(1+$C$10),2)</f>
        <v>0</v>
      </c>
      <c r="J457" s="2"/>
      <c r="K457" s="3"/>
      <c r="L457" s="94">
        <f t="shared" si="57"/>
        <v>0</v>
      </c>
      <c r="M457" s="4"/>
      <c r="N457" s="94">
        <f t="shared" si="58"/>
        <v>0</v>
      </c>
      <c r="O457" s="94">
        <f t="shared" si="59"/>
        <v>0</v>
      </c>
      <c r="P457" s="2"/>
      <c r="Q457" s="3"/>
      <c r="R457" s="94">
        <f t="shared" si="60"/>
        <v>0</v>
      </c>
      <c r="S457" s="3"/>
      <c r="T457" s="94">
        <f t="shared" si="61"/>
        <v>0</v>
      </c>
      <c r="U457" s="93">
        <f t="shared" si="62"/>
        <v>0</v>
      </c>
      <c r="V457" s="5" t="str">
        <f>IF(COUNTBLANK(G457:H457)+COUNTBLANK(J457:K457)+COUNTBLANK(M457:M457)+COUNTBLANK(P457:Q457)+COUNTBLANK(S457:S457)=8,"",
IF(G457&lt;Limity!$C$5," Data gotowości zbyt wczesna lub nie uzupełniona.","")&amp;
IF(G457&gt;Limity!$D$5," Data gotowości zbyt późna lub wypełnona nieprawidłowo.","")&amp;
IF(OR(ROUND(K457,2)&lt;=0,ROUND(Q457,2)&lt;=0,ROUND(M457,2)&lt;=0,ROUND(S457,2)&lt;=0,ROUND(H457,2)&lt;=0)," Co najmniej jedna wartość nie jest większa od zera.","")&amp;
IF(K457&gt;Limity!$D$6," Abonament za Usługę TD w Wariancie A ponad limit.","")&amp;
IF(Q457&gt;Limity!$D$7," Abonament za Usługę TD w Wariancie B ponad limit.","")&amp;
IF(Q457-K457&gt;Limity!$D$8," Różnica wartości abonamentów za Usługę TD wariantów A i B ponad limit.","")&amp;
IF(M457&gt;Limity!$D$9," Abonament za zwiększenie przepustowości w Wariancie A ponad limit.","")&amp;
IF(S457&gt;Limity!$D$10," Abonament za zwiększenie przepustowości w Wariancie B ponad limit.","")&amp;
IF(J457=""," Nie wskazano PWR. ",IF(ISERROR(VLOOKUP(J457,'Listy punktów styku'!$B$11:$B$41,1,FALSE))," Nie wskazano PWR z listy.",""))&amp;
IF(P457=""," Nie wskazano FPS. ",IF(ISERROR(VLOOKUP(P457,'Listy punktów styku'!$B$44:$B$61,1,FALSE))," Nie wskazano FPS z listy.","")))</f>
        <v/>
      </c>
    </row>
    <row r="458" spans="1:22" s="8" customFormat="1" x14ac:dyDescent="0.3">
      <c r="A458" s="112">
        <v>444</v>
      </c>
      <c r="B458" s="113">
        <v>94942549</v>
      </c>
      <c r="C458" s="114">
        <v>86054</v>
      </c>
      <c r="D458" s="116" t="s">
        <v>1586</v>
      </c>
      <c r="E458" s="116"/>
      <c r="F458" s="116">
        <v>49</v>
      </c>
      <c r="G458" s="24"/>
      <c r="H458" s="3"/>
      <c r="I458" s="93">
        <f t="shared" si="63"/>
        <v>0</v>
      </c>
      <c r="J458" s="2"/>
      <c r="K458" s="3"/>
      <c r="L458" s="94">
        <f t="shared" si="57"/>
        <v>0</v>
      </c>
      <c r="M458" s="4"/>
      <c r="N458" s="94">
        <f t="shared" si="58"/>
        <v>0</v>
      </c>
      <c r="O458" s="94">
        <f t="shared" si="59"/>
        <v>0</v>
      </c>
      <c r="P458" s="2"/>
      <c r="Q458" s="3"/>
      <c r="R458" s="94">
        <f t="shared" si="60"/>
        <v>0</v>
      </c>
      <c r="S458" s="3"/>
      <c r="T458" s="94">
        <f t="shared" si="61"/>
        <v>0</v>
      </c>
      <c r="U458" s="93">
        <f t="shared" si="62"/>
        <v>0</v>
      </c>
      <c r="V458" s="5" t="str">
        <f>IF(COUNTBLANK(G458:H458)+COUNTBLANK(J458:K458)+COUNTBLANK(M458:M458)+COUNTBLANK(P458:Q458)+COUNTBLANK(S458:S458)=8,"",
IF(G458&lt;Limity!$C$5," Data gotowości zbyt wczesna lub nie uzupełniona.","")&amp;
IF(G458&gt;Limity!$D$5," Data gotowości zbyt późna lub wypełnona nieprawidłowo.","")&amp;
IF(OR(ROUND(K458,2)&lt;=0,ROUND(Q458,2)&lt;=0,ROUND(M458,2)&lt;=0,ROUND(S458,2)&lt;=0,ROUND(H458,2)&lt;=0)," Co najmniej jedna wartość nie jest większa od zera.","")&amp;
IF(K458&gt;Limity!$D$6," Abonament za Usługę TD w Wariancie A ponad limit.","")&amp;
IF(Q458&gt;Limity!$D$7," Abonament za Usługę TD w Wariancie B ponad limit.","")&amp;
IF(Q458-K458&gt;Limity!$D$8," Różnica wartości abonamentów za Usługę TD wariantów A i B ponad limit.","")&amp;
IF(M458&gt;Limity!$D$9," Abonament za zwiększenie przepustowości w Wariancie A ponad limit.","")&amp;
IF(S458&gt;Limity!$D$10," Abonament za zwiększenie przepustowości w Wariancie B ponad limit.","")&amp;
IF(J458=""," Nie wskazano PWR. ",IF(ISERROR(VLOOKUP(J458,'Listy punktów styku'!$B$11:$B$41,1,FALSE))," Nie wskazano PWR z listy.",""))&amp;
IF(P458=""," Nie wskazano FPS. ",IF(ISERROR(VLOOKUP(P458,'Listy punktów styku'!$B$44:$B$61,1,FALSE))," Nie wskazano FPS z listy.","")))</f>
        <v/>
      </c>
    </row>
    <row r="459" spans="1:22" s="8" customFormat="1" x14ac:dyDescent="0.3">
      <c r="A459" s="112">
        <v>445</v>
      </c>
      <c r="B459" s="113">
        <v>39308688</v>
      </c>
      <c r="C459" s="114" t="s">
        <v>2023</v>
      </c>
      <c r="D459" s="116" t="s">
        <v>1810</v>
      </c>
      <c r="E459" s="116" t="s">
        <v>1173</v>
      </c>
      <c r="F459" s="116" t="s">
        <v>747</v>
      </c>
      <c r="G459" s="24"/>
      <c r="H459" s="3"/>
      <c r="I459" s="93">
        <f t="shared" si="63"/>
        <v>0</v>
      </c>
      <c r="J459" s="2"/>
      <c r="K459" s="3"/>
      <c r="L459" s="94">
        <f t="shared" si="57"/>
        <v>0</v>
      </c>
      <c r="M459" s="4"/>
      <c r="N459" s="94">
        <f t="shared" si="58"/>
        <v>0</v>
      </c>
      <c r="O459" s="94">
        <f t="shared" si="59"/>
        <v>0</v>
      </c>
      <c r="P459" s="2"/>
      <c r="Q459" s="3"/>
      <c r="R459" s="94">
        <f t="shared" si="60"/>
        <v>0</v>
      </c>
      <c r="S459" s="3"/>
      <c r="T459" s="94">
        <f t="shared" si="61"/>
        <v>0</v>
      </c>
      <c r="U459" s="93">
        <f t="shared" si="62"/>
        <v>0</v>
      </c>
      <c r="V459" s="5" t="str">
        <f>IF(COUNTBLANK(G459:H459)+COUNTBLANK(J459:K459)+COUNTBLANK(M459:M459)+COUNTBLANK(P459:Q459)+COUNTBLANK(S459:S459)=8,"",
IF(G459&lt;Limity!$C$5," Data gotowości zbyt wczesna lub nie uzupełniona.","")&amp;
IF(G459&gt;Limity!$D$5," Data gotowości zbyt późna lub wypełnona nieprawidłowo.","")&amp;
IF(OR(ROUND(K459,2)&lt;=0,ROUND(Q459,2)&lt;=0,ROUND(M459,2)&lt;=0,ROUND(S459,2)&lt;=0,ROUND(H459,2)&lt;=0)," Co najmniej jedna wartość nie jest większa od zera.","")&amp;
IF(K459&gt;Limity!$D$6," Abonament za Usługę TD w Wariancie A ponad limit.","")&amp;
IF(Q459&gt;Limity!$D$7," Abonament za Usługę TD w Wariancie B ponad limit.","")&amp;
IF(Q459-K459&gt;Limity!$D$8," Różnica wartości abonamentów za Usługę TD wariantów A i B ponad limit.","")&amp;
IF(M459&gt;Limity!$D$9," Abonament za zwiększenie przepustowości w Wariancie A ponad limit.","")&amp;
IF(S459&gt;Limity!$D$10," Abonament za zwiększenie przepustowości w Wariancie B ponad limit.","")&amp;
IF(J459=""," Nie wskazano PWR. ",IF(ISERROR(VLOOKUP(J459,'Listy punktów styku'!$B$11:$B$41,1,FALSE))," Nie wskazano PWR z listy.",""))&amp;
IF(P459=""," Nie wskazano FPS. ",IF(ISERROR(VLOOKUP(P459,'Listy punktów styku'!$B$44:$B$61,1,FALSE))," Nie wskazano FPS z listy.","")))</f>
        <v/>
      </c>
    </row>
    <row r="460" spans="1:22" s="8" customFormat="1" x14ac:dyDescent="0.3">
      <c r="A460" s="112">
        <v>446</v>
      </c>
      <c r="B460" s="113">
        <v>5298491</v>
      </c>
      <c r="C460" s="114">
        <v>13739</v>
      </c>
      <c r="D460" s="116" t="s">
        <v>1221</v>
      </c>
      <c r="E460" s="116" t="s">
        <v>109</v>
      </c>
      <c r="F460" s="116">
        <v>8</v>
      </c>
      <c r="G460" s="24"/>
      <c r="H460" s="3"/>
      <c r="I460" s="93">
        <f t="shared" si="63"/>
        <v>0</v>
      </c>
      <c r="J460" s="2"/>
      <c r="K460" s="3"/>
      <c r="L460" s="94">
        <f t="shared" si="57"/>
        <v>0</v>
      </c>
      <c r="M460" s="4"/>
      <c r="N460" s="94">
        <f t="shared" si="58"/>
        <v>0</v>
      </c>
      <c r="O460" s="94">
        <f t="shared" si="59"/>
        <v>0</v>
      </c>
      <c r="P460" s="2"/>
      <c r="Q460" s="3"/>
      <c r="R460" s="94">
        <f t="shared" si="60"/>
        <v>0</v>
      </c>
      <c r="S460" s="3"/>
      <c r="T460" s="94">
        <f t="shared" si="61"/>
        <v>0</v>
      </c>
      <c r="U460" s="93">
        <f t="shared" si="62"/>
        <v>0</v>
      </c>
      <c r="V460" s="5" t="str">
        <f>IF(COUNTBLANK(G460:H460)+COUNTBLANK(J460:K460)+COUNTBLANK(M460:M460)+COUNTBLANK(P460:Q460)+COUNTBLANK(S460:S460)=8,"",
IF(G460&lt;Limity!$C$5," Data gotowości zbyt wczesna lub nie uzupełniona.","")&amp;
IF(G460&gt;Limity!$D$5," Data gotowości zbyt późna lub wypełnona nieprawidłowo.","")&amp;
IF(OR(ROUND(K460,2)&lt;=0,ROUND(Q460,2)&lt;=0,ROUND(M460,2)&lt;=0,ROUND(S460,2)&lt;=0,ROUND(H460,2)&lt;=0)," Co najmniej jedna wartość nie jest większa od zera.","")&amp;
IF(K460&gt;Limity!$D$6," Abonament za Usługę TD w Wariancie A ponad limit.","")&amp;
IF(Q460&gt;Limity!$D$7," Abonament za Usługę TD w Wariancie B ponad limit.","")&amp;
IF(Q460-K460&gt;Limity!$D$8," Różnica wartości abonamentów za Usługę TD wariantów A i B ponad limit.","")&amp;
IF(M460&gt;Limity!$D$9," Abonament za zwiększenie przepustowości w Wariancie A ponad limit.","")&amp;
IF(S460&gt;Limity!$D$10," Abonament za zwiększenie przepustowości w Wariancie B ponad limit.","")&amp;
IF(J460=""," Nie wskazano PWR. ",IF(ISERROR(VLOOKUP(J460,'Listy punktów styku'!$B$11:$B$41,1,FALSE))," Nie wskazano PWR z listy.",""))&amp;
IF(P460=""," Nie wskazano FPS. ",IF(ISERROR(VLOOKUP(P460,'Listy punktów styku'!$B$44:$B$61,1,FALSE))," Nie wskazano FPS z listy.","")))</f>
        <v/>
      </c>
    </row>
    <row r="461" spans="1:22" s="8" customFormat="1" x14ac:dyDescent="0.3">
      <c r="A461" s="112">
        <v>447</v>
      </c>
      <c r="B461" s="113">
        <v>10280015</v>
      </c>
      <c r="C461" s="114">
        <v>263081</v>
      </c>
      <c r="D461" s="116" t="s">
        <v>1223</v>
      </c>
      <c r="E461" s="116" t="s">
        <v>517</v>
      </c>
      <c r="F461" s="116" t="s">
        <v>1230</v>
      </c>
      <c r="G461" s="24"/>
      <c r="H461" s="3"/>
      <c r="I461" s="93">
        <f t="shared" si="63"/>
        <v>0</v>
      </c>
      <c r="J461" s="2"/>
      <c r="K461" s="3"/>
      <c r="L461" s="94">
        <f t="shared" si="57"/>
        <v>0</v>
      </c>
      <c r="M461" s="4"/>
      <c r="N461" s="94">
        <f t="shared" si="58"/>
        <v>0</v>
      </c>
      <c r="O461" s="94">
        <f t="shared" si="59"/>
        <v>0</v>
      </c>
      <c r="P461" s="2"/>
      <c r="Q461" s="3"/>
      <c r="R461" s="94">
        <f t="shared" si="60"/>
        <v>0</v>
      </c>
      <c r="S461" s="3"/>
      <c r="T461" s="94">
        <f t="shared" si="61"/>
        <v>0</v>
      </c>
      <c r="U461" s="93">
        <f t="shared" si="62"/>
        <v>0</v>
      </c>
      <c r="V461" s="5" t="str">
        <f>IF(COUNTBLANK(G461:H461)+COUNTBLANK(J461:K461)+COUNTBLANK(M461:M461)+COUNTBLANK(P461:Q461)+COUNTBLANK(S461:S461)=8,"",
IF(G461&lt;Limity!$C$5," Data gotowości zbyt wczesna lub nie uzupełniona.","")&amp;
IF(G461&gt;Limity!$D$5," Data gotowości zbyt późna lub wypełnona nieprawidłowo.","")&amp;
IF(OR(ROUND(K461,2)&lt;=0,ROUND(Q461,2)&lt;=0,ROUND(M461,2)&lt;=0,ROUND(S461,2)&lt;=0,ROUND(H461,2)&lt;=0)," Co najmniej jedna wartość nie jest większa od zera.","")&amp;
IF(K461&gt;Limity!$D$6," Abonament za Usługę TD w Wariancie A ponad limit.","")&amp;
IF(Q461&gt;Limity!$D$7," Abonament za Usługę TD w Wariancie B ponad limit.","")&amp;
IF(Q461-K461&gt;Limity!$D$8," Różnica wartości abonamentów za Usługę TD wariantów A i B ponad limit.","")&amp;
IF(M461&gt;Limity!$D$9," Abonament za zwiększenie przepustowości w Wariancie A ponad limit.","")&amp;
IF(S461&gt;Limity!$D$10," Abonament za zwiększenie przepustowości w Wariancie B ponad limit.","")&amp;
IF(J461=""," Nie wskazano PWR. ",IF(ISERROR(VLOOKUP(J461,'Listy punktów styku'!$B$11:$B$41,1,FALSE))," Nie wskazano PWR z listy.",""))&amp;
IF(P461=""," Nie wskazano FPS. ",IF(ISERROR(VLOOKUP(P461,'Listy punktów styku'!$B$44:$B$61,1,FALSE))," Nie wskazano FPS z listy.","")))</f>
        <v/>
      </c>
    </row>
    <row r="462" spans="1:22" s="8" customFormat="1" x14ac:dyDescent="0.3">
      <c r="A462" s="112">
        <v>448</v>
      </c>
      <c r="B462" s="113">
        <v>5324419</v>
      </c>
      <c r="C462" s="114">
        <v>21758</v>
      </c>
      <c r="D462" s="116" t="s">
        <v>1225</v>
      </c>
      <c r="E462" s="116" t="s">
        <v>1227</v>
      </c>
      <c r="F462" s="116">
        <v>60</v>
      </c>
      <c r="G462" s="24"/>
      <c r="H462" s="3"/>
      <c r="I462" s="93">
        <f t="shared" si="63"/>
        <v>0</v>
      </c>
      <c r="J462" s="2"/>
      <c r="K462" s="3"/>
      <c r="L462" s="94">
        <f t="shared" si="57"/>
        <v>0</v>
      </c>
      <c r="M462" s="4"/>
      <c r="N462" s="94">
        <f t="shared" si="58"/>
        <v>0</v>
      </c>
      <c r="O462" s="94">
        <f t="shared" si="59"/>
        <v>0</v>
      </c>
      <c r="P462" s="2"/>
      <c r="Q462" s="3"/>
      <c r="R462" s="94">
        <f t="shared" si="60"/>
        <v>0</v>
      </c>
      <c r="S462" s="3"/>
      <c r="T462" s="94">
        <f t="shared" si="61"/>
        <v>0</v>
      </c>
      <c r="U462" s="93">
        <f t="shared" si="62"/>
        <v>0</v>
      </c>
      <c r="V462" s="5" t="str">
        <f>IF(COUNTBLANK(G462:H462)+COUNTBLANK(J462:K462)+COUNTBLANK(M462:M462)+COUNTBLANK(P462:Q462)+COUNTBLANK(S462:S462)=8,"",
IF(G462&lt;Limity!$C$5," Data gotowości zbyt wczesna lub nie uzupełniona.","")&amp;
IF(G462&gt;Limity!$D$5," Data gotowości zbyt późna lub wypełnona nieprawidłowo.","")&amp;
IF(OR(ROUND(K462,2)&lt;=0,ROUND(Q462,2)&lt;=0,ROUND(M462,2)&lt;=0,ROUND(S462,2)&lt;=0,ROUND(H462,2)&lt;=0)," Co najmniej jedna wartość nie jest większa od zera.","")&amp;
IF(K462&gt;Limity!$D$6," Abonament za Usługę TD w Wariancie A ponad limit.","")&amp;
IF(Q462&gt;Limity!$D$7," Abonament za Usługę TD w Wariancie B ponad limit.","")&amp;
IF(Q462-K462&gt;Limity!$D$8," Różnica wartości abonamentów za Usługę TD wariantów A i B ponad limit.","")&amp;
IF(M462&gt;Limity!$D$9," Abonament za zwiększenie przepustowości w Wariancie A ponad limit.","")&amp;
IF(S462&gt;Limity!$D$10," Abonament za zwiększenie przepustowości w Wariancie B ponad limit.","")&amp;
IF(J462=""," Nie wskazano PWR. ",IF(ISERROR(VLOOKUP(J462,'Listy punktów styku'!$B$11:$B$41,1,FALSE))," Nie wskazano PWR z listy.",""))&amp;
IF(P462=""," Nie wskazano FPS. ",IF(ISERROR(VLOOKUP(P462,'Listy punktów styku'!$B$44:$B$61,1,FALSE))," Nie wskazano FPS z listy.","")))</f>
        <v/>
      </c>
    </row>
    <row r="463" spans="1:22" s="8" customFormat="1" x14ac:dyDescent="0.3">
      <c r="A463" s="112">
        <v>449</v>
      </c>
      <c r="B463" s="113">
        <v>55567185</v>
      </c>
      <c r="C463" s="114">
        <v>196410</v>
      </c>
      <c r="D463" s="116" t="s">
        <v>2078</v>
      </c>
      <c r="E463" s="116" t="s">
        <v>2217</v>
      </c>
      <c r="F463" s="116" t="s">
        <v>2218</v>
      </c>
      <c r="G463" s="24"/>
      <c r="H463" s="3"/>
      <c r="I463" s="93">
        <f t="shared" si="63"/>
        <v>0</v>
      </c>
      <c r="J463" s="2"/>
      <c r="K463" s="3"/>
      <c r="L463" s="94">
        <f t="shared" si="57"/>
        <v>0</v>
      </c>
      <c r="M463" s="4"/>
      <c r="N463" s="94">
        <f t="shared" si="58"/>
        <v>0</v>
      </c>
      <c r="O463" s="94">
        <f t="shared" si="59"/>
        <v>0</v>
      </c>
      <c r="P463" s="2"/>
      <c r="Q463" s="3"/>
      <c r="R463" s="94">
        <f t="shared" si="60"/>
        <v>0</v>
      </c>
      <c r="S463" s="3"/>
      <c r="T463" s="94">
        <f t="shared" si="61"/>
        <v>0</v>
      </c>
      <c r="U463" s="93">
        <f t="shared" si="62"/>
        <v>0</v>
      </c>
      <c r="V463" s="5" t="str">
        <f>IF(COUNTBLANK(G463:H463)+COUNTBLANK(J463:K463)+COUNTBLANK(M463:M463)+COUNTBLANK(P463:Q463)+COUNTBLANK(S463:S463)=8,"",
IF(G463&lt;Limity!$C$5," Data gotowości zbyt wczesna lub nie uzupełniona.","")&amp;
IF(G463&gt;Limity!$D$5," Data gotowości zbyt późna lub wypełnona nieprawidłowo.","")&amp;
IF(OR(ROUND(K463,2)&lt;=0,ROUND(Q463,2)&lt;=0,ROUND(M463,2)&lt;=0,ROUND(S463,2)&lt;=0,ROUND(H463,2)&lt;=0)," Co najmniej jedna wartość nie jest większa od zera.","")&amp;
IF(K463&gt;Limity!$D$6," Abonament za Usługę TD w Wariancie A ponad limit.","")&amp;
IF(Q463&gt;Limity!$D$7," Abonament za Usługę TD w Wariancie B ponad limit.","")&amp;
IF(Q463-K463&gt;Limity!$D$8," Różnica wartości abonamentów za Usługę TD wariantów A i B ponad limit.","")&amp;
IF(M463&gt;Limity!$D$9," Abonament za zwiększenie przepustowości w Wariancie A ponad limit.","")&amp;
IF(S463&gt;Limity!$D$10," Abonament za zwiększenie przepustowości w Wariancie B ponad limit.","")&amp;
IF(J463=""," Nie wskazano PWR. ",IF(ISERROR(VLOOKUP(J463,'Listy punktów styku'!$B$11:$B$41,1,FALSE))," Nie wskazano PWR z listy.",""))&amp;
IF(P463=""," Nie wskazano FPS. ",IF(ISERROR(VLOOKUP(P463,'Listy punktów styku'!$B$44:$B$61,1,FALSE))," Nie wskazano FPS z listy.","")))</f>
        <v/>
      </c>
    </row>
    <row r="464" spans="1:22" s="8" customFormat="1" x14ac:dyDescent="0.3">
      <c r="A464" s="112">
        <v>450</v>
      </c>
      <c r="B464" s="113">
        <v>6875251</v>
      </c>
      <c r="C464" s="114">
        <v>114499</v>
      </c>
      <c r="D464" s="116" t="s">
        <v>1793</v>
      </c>
      <c r="E464" s="116" t="s">
        <v>1794</v>
      </c>
      <c r="F464" s="116">
        <v>31</v>
      </c>
      <c r="G464" s="24"/>
      <c r="H464" s="3"/>
      <c r="I464" s="93">
        <f t="shared" si="63"/>
        <v>0</v>
      </c>
      <c r="J464" s="2"/>
      <c r="K464" s="3"/>
      <c r="L464" s="94">
        <f t="shared" si="57"/>
        <v>0</v>
      </c>
      <c r="M464" s="4"/>
      <c r="N464" s="94">
        <f t="shared" si="58"/>
        <v>0</v>
      </c>
      <c r="O464" s="94">
        <f t="shared" si="59"/>
        <v>0</v>
      </c>
      <c r="P464" s="2"/>
      <c r="Q464" s="3"/>
      <c r="R464" s="94">
        <f t="shared" si="60"/>
        <v>0</v>
      </c>
      <c r="S464" s="3"/>
      <c r="T464" s="94">
        <f t="shared" si="61"/>
        <v>0</v>
      </c>
      <c r="U464" s="93">
        <f t="shared" si="62"/>
        <v>0</v>
      </c>
      <c r="V464" s="5" t="str">
        <f>IF(COUNTBLANK(G464:H464)+COUNTBLANK(J464:K464)+COUNTBLANK(M464:M464)+COUNTBLANK(P464:Q464)+COUNTBLANK(S464:S464)=8,"",
IF(G464&lt;Limity!$C$5," Data gotowości zbyt wczesna lub nie uzupełniona.","")&amp;
IF(G464&gt;Limity!$D$5," Data gotowości zbyt późna lub wypełnona nieprawidłowo.","")&amp;
IF(OR(ROUND(K464,2)&lt;=0,ROUND(Q464,2)&lt;=0,ROUND(M464,2)&lt;=0,ROUND(S464,2)&lt;=0,ROUND(H464,2)&lt;=0)," Co najmniej jedna wartość nie jest większa od zera.","")&amp;
IF(K464&gt;Limity!$D$6," Abonament za Usługę TD w Wariancie A ponad limit.","")&amp;
IF(Q464&gt;Limity!$D$7," Abonament za Usługę TD w Wariancie B ponad limit.","")&amp;
IF(Q464-K464&gt;Limity!$D$8," Różnica wartości abonamentów za Usługę TD wariantów A i B ponad limit.","")&amp;
IF(M464&gt;Limity!$D$9," Abonament za zwiększenie przepustowości w Wariancie A ponad limit.","")&amp;
IF(S464&gt;Limity!$D$10," Abonament za zwiększenie przepustowości w Wariancie B ponad limit.","")&amp;
IF(J464=""," Nie wskazano PWR. ",IF(ISERROR(VLOOKUP(J464,'Listy punktów styku'!$B$11:$B$41,1,FALSE))," Nie wskazano PWR z listy.",""))&amp;
IF(P464=""," Nie wskazano FPS. ",IF(ISERROR(VLOOKUP(P464,'Listy punktów styku'!$B$44:$B$61,1,FALSE))," Nie wskazano FPS z listy.","")))</f>
        <v/>
      </c>
    </row>
    <row r="465" spans="1:22" s="8" customFormat="1" x14ac:dyDescent="0.3">
      <c r="A465" s="112">
        <v>451</v>
      </c>
      <c r="B465" s="113">
        <v>5979970</v>
      </c>
      <c r="C465" s="114">
        <v>109747</v>
      </c>
      <c r="D465" s="116" t="s">
        <v>1232</v>
      </c>
      <c r="E465" s="116" t="s">
        <v>1236</v>
      </c>
      <c r="F465" s="116">
        <v>5</v>
      </c>
      <c r="G465" s="24"/>
      <c r="H465" s="3"/>
      <c r="I465" s="93">
        <f t="shared" si="63"/>
        <v>0</v>
      </c>
      <c r="J465" s="2"/>
      <c r="K465" s="3"/>
      <c r="L465" s="94">
        <f t="shared" si="57"/>
        <v>0</v>
      </c>
      <c r="M465" s="4"/>
      <c r="N465" s="94">
        <f t="shared" si="58"/>
        <v>0</v>
      </c>
      <c r="O465" s="94">
        <f t="shared" si="59"/>
        <v>0</v>
      </c>
      <c r="P465" s="2"/>
      <c r="Q465" s="3"/>
      <c r="R465" s="94">
        <f t="shared" si="60"/>
        <v>0</v>
      </c>
      <c r="S465" s="3"/>
      <c r="T465" s="94">
        <f t="shared" si="61"/>
        <v>0</v>
      </c>
      <c r="U465" s="93">
        <f t="shared" si="62"/>
        <v>0</v>
      </c>
      <c r="V465" s="5" t="str">
        <f>IF(COUNTBLANK(G465:H465)+COUNTBLANK(J465:K465)+COUNTBLANK(M465:M465)+COUNTBLANK(P465:Q465)+COUNTBLANK(S465:S465)=8,"",
IF(G465&lt;Limity!$C$5," Data gotowości zbyt wczesna lub nie uzupełniona.","")&amp;
IF(G465&gt;Limity!$D$5," Data gotowości zbyt późna lub wypełnona nieprawidłowo.","")&amp;
IF(OR(ROUND(K465,2)&lt;=0,ROUND(Q465,2)&lt;=0,ROUND(M465,2)&lt;=0,ROUND(S465,2)&lt;=0,ROUND(H465,2)&lt;=0)," Co najmniej jedna wartość nie jest większa od zera.","")&amp;
IF(K465&gt;Limity!$D$6," Abonament za Usługę TD w Wariancie A ponad limit.","")&amp;
IF(Q465&gt;Limity!$D$7," Abonament za Usługę TD w Wariancie B ponad limit.","")&amp;
IF(Q465-K465&gt;Limity!$D$8," Różnica wartości abonamentów za Usługę TD wariantów A i B ponad limit.","")&amp;
IF(M465&gt;Limity!$D$9," Abonament za zwiększenie przepustowości w Wariancie A ponad limit.","")&amp;
IF(S465&gt;Limity!$D$10," Abonament za zwiększenie przepustowości w Wariancie B ponad limit.","")&amp;
IF(J465=""," Nie wskazano PWR. ",IF(ISERROR(VLOOKUP(J465,'Listy punktów styku'!$B$11:$B$41,1,FALSE))," Nie wskazano PWR z listy.",""))&amp;
IF(P465=""," Nie wskazano FPS. ",IF(ISERROR(VLOOKUP(P465,'Listy punktów styku'!$B$44:$B$61,1,FALSE))," Nie wskazano FPS z listy.","")))</f>
        <v/>
      </c>
    </row>
    <row r="466" spans="1:22" s="8" customFormat="1" x14ac:dyDescent="0.3">
      <c r="A466" s="112">
        <v>452</v>
      </c>
      <c r="B466" s="113">
        <v>5546812</v>
      </c>
      <c r="C466" s="114">
        <v>5697</v>
      </c>
      <c r="D466" s="116" t="s">
        <v>1616</v>
      </c>
      <c r="E466" s="116" t="s">
        <v>1619</v>
      </c>
      <c r="F466" s="116">
        <v>41</v>
      </c>
      <c r="G466" s="24"/>
      <c r="H466" s="3"/>
      <c r="I466" s="93">
        <f t="shared" si="63"/>
        <v>0</v>
      </c>
      <c r="J466" s="2"/>
      <c r="K466" s="3"/>
      <c r="L466" s="94">
        <f t="shared" si="57"/>
        <v>0</v>
      </c>
      <c r="M466" s="4"/>
      <c r="N466" s="94">
        <f t="shared" si="58"/>
        <v>0</v>
      </c>
      <c r="O466" s="94">
        <f t="shared" si="59"/>
        <v>0</v>
      </c>
      <c r="P466" s="2"/>
      <c r="Q466" s="3"/>
      <c r="R466" s="94">
        <f t="shared" si="60"/>
        <v>0</v>
      </c>
      <c r="S466" s="3"/>
      <c r="T466" s="94">
        <f t="shared" si="61"/>
        <v>0</v>
      </c>
      <c r="U466" s="93">
        <f t="shared" si="62"/>
        <v>0</v>
      </c>
      <c r="V466" s="5" t="str">
        <f>IF(COUNTBLANK(G466:H466)+COUNTBLANK(J466:K466)+COUNTBLANK(M466:M466)+COUNTBLANK(P466:Q466)+COUNTBLANK(S466:S466)=8,"",
IF(G466&lt;Limity!$C$5," Data gotowości zbyt wczesna lub nie uzupełniona.","")&amp;
IF(G466&gt;Limity!$D$5," Data gotowości zbyt późna lub wypełnona nieprawidłowo.","")&amp;
IF(OR(ROUND(K466,2)&lt;=0,ROUND(Q466,2)&lt;=0,ROUND(M466,2)&lt;=0,ROUND(S466,2)&lt;=0,ROUND(H466,2)&lt;=0)," Co najmniej jedna wartość nie jest większa od zera.","")&amp;
IF(K466&gt;Limity!$D$6," Abonament za Usługę TD w Wariancie A ponad limit.","")&amp;
IF(Q466&gt;Limity!$D$7," Abonament za Usługę TD w Wariancie B ponad limit.","")&amp;
IF(Q466-K466&gt;Limity!$D$8," Różnica wartości abonamentów za Usługę TD wariantów A i B ponad limit.","")&amp;
IF(M466&gt;Limity!$D$9," Abonament za zwiększenie przepustowości w Wariancie A ponad limit.","")&amp;
IF(S466&gt;Limity!$D$10," Abonament za zwiększenie przepustowości w Wariancie B ponad limit.","")&amp;
IF(J466=""," Nie wskazano PWR. ",IF(ISERROR(VLOOKUP(J466,'Listy punktów styku'!$B$11:$B$41,1,FALSE))," Nie wskazano PWR z listy.",""))&amp;
IF(P466=""," Nie wskazano FPS. ",IF(ISERROR(VLOOKUP(P466,'Listy punktów styku'!$B$44:$B$61,1,FALSE))," Nie wskazano FPS z listy.","")))</f>
        <v/>
      </c>
    </row>
    <row r="467" spans="1:22" s="8" customFormat="1" x14ac:dyDescent="0.3">
      <c r="A467" s="112">
        <v>453</v>
      </c>
      <c r="B467" s="113">
        <v>66286579</v>
      </c>
      <c r="C467" s="114" t="s">
        <v>1837</v>
      </c>
      <c r="D467" s="116" t="s">
        <v>1777</v>
      </c>
      <c r="E467" s="116" t="s">
        <v>1778</v>
      </c>
      <c r="F467" s="116">
        <v>9</v>
      </c>
      <c r="G467" s="24"/>
      <c r="H467" s="3"/>
      <c r="I467" s="93">
        <f t="shared" si="63"/>
        <v>0</v>
      </c>
      <c r="J467" s="2"/>
      <c r="K467" s="3"/>
      <c r="L467" s="94">
        <f t="shared" si="57"/>
        <v>0</v>
      </c>
      <c r="M467" s="4"/>
      <c r="N467" s="94">
        <f t="shared" si="58"/>
        <v>0</v>
      </c>
      <c r="O467" s="94">
        <f t="shared" si="59"/>
        <v>0</v>
      </c>
      <c r="P467" s="2"/>
      <c r="Q467" s="3"/>
      <c r="R467" s="94">
        <f t="shared" si="60"/>
        <v>0</v>
      </c>
      <c r="S467" s="3"/>
      <c r="T467" s="94">
        <f t="shared" si="61"/>
        <v>0</v>
      </c>
      <c r="U467" s="93">
        <f t="shared" si="62"/>
        <v>0</v>
      </c>
      <c r="V467" s="5" t="str">
        <f>IF(COUNTBLANK(G467:H467)+COUNTBLANK(J467:K467)+COUNTBLANK(M467:M467)+COUNTBLANK(P467:Q467)+COUNTBLANK(S467:S467)=8,"",
IF(G467&lt;Limity!$C$5," Data gotowości zbyt wczesna lub nie uzupełniona.","")&amp;
IF(G467&gt;Limity!$D$5," Data gotowości zbyt późna lub wypełnona nieprawidłowo.","")&amp;
IF(OR(ROUND(K467,2)&lt;=0,ROUND(Q467,2)&lt;=0,ROUND(M467,2)&lt;=0,ROUND(S467,2)&lt;=0,ROUND(H467,2)&lt;=0)," Co najmniej jedna wartość nie jest większa od zera.","")&amp;
IF(K467&gt;Limity!$D$6," Abonament za Usługę TD w Wariancie A ponad limit.","")&amp;
IF(Q467&gt;Limity!$D$7," Abonament za Usługę TD w Wariancie B ponad limit.","")&amp;
IF(Q467-K467&gt;Limity!$D$8," Różnica wartości abonamentów za Usługę TD wariantów A i B ponad limit.","")&amp;
IF(M467&gt;Limity!$D$9," Abonament za zwiększenie przepustowości w Wariancie A ponad limit.","")&amp;
IF(S467&gt;Limity!$D$10," Abonament za zwiększenie przepustowości w Wariancie B ponad limit.","")&amp;
IF(J467=""," Nie wskazano PWR. ",IF(ISERROR(VLOOKUP(J467,'Listy punktów styku'!$B$11:$B$41,1,FALSE))," Nie wskazano PWR z listy.",""))&amp;
IF(P467=""," Nie wskazano FPS. ",IF(ISERROR(VLOOKUP(P467,'Listy punktów styku'!$B$44:$B$61,1,FALSE))," Nie wskazano FPS z listy.","")))</f>
        <v/>
      </c>
    </row>
    <row r="468" spans="1:22" s="8" customFormat="1" x14ac:dyDescent="0.3">
      <c r="A468" s="112">
        <v>454</v>
      </c>
      <c r="B468" s="113">
        <v>5548244</v>
      </c>
      <c r="C468" s="114">
        <v>27397</v>
      </c>
      <c r="D468" s="116" t="s">
        <v>1241</v>
      </c>
      <c r="E468" s="116" t="s">
        <v>109</v>
      </c>
      <c r="F468" s="116">
        <v>2</v>
      </c>
      <c r="G468" s="24"/>
      <c r="H468" s="3"/>
      <c r="I468" s="93">
        <f t="shared" si="63"/>
        <v>0</v>
      </c>
      <c r="J468" s="2"/>
      <c r="K468" s="3"/>
      <c r="L468" s="94">
        <f t="shared" si="57"/>
        <v>0</v>
      </c>
      <c r="M468" s="4"/>
      <c r="N468" s="94">
        <f t="shared" si="58"/>
        <v>0</v>
      </c>
      <c r="O468" s="94">
        <f t="shared" si="59"/>
        <v>0</v>
      </c>
      <c r="P468" s="2"/>
      <c r="Q468" s="3"/>
      <c r="R468" s="94">
        <f t="shared" si="60"/>
        <v>0</v>
      </c>
      <c r="S468" s="3"/>
      <c r="T468" s="94">
        <f t="shared" si="61"/>
        <v>0</v>
      </c>
      <c r="U468" s="93">
        <f t="shared" si="62"/>
        <v>0</v>
      </c>
      <c r="V468" s="5" t="str">
        <f>IF(COUNTBLANK(G468:H468)+COUNTBLANK(J468:K468)+COUNTBLANK(M468:M468)+COUNTBLANK(P468:Q468)+COUNTBLANK(S468:S468)=8,"",
IF(G468&lt;Limity!$C$5," Data gotowości zbyt wczesna lub nie uzupełniona.","")&amp;
IF(G468&gt;Limity!$D$5," Data gotowości zbyt późna lub wypełnona nieprawidłowo.","")&amp;
IF(OR(ROUND(K468,2)&lt;=0,ROUND(Q468,2)&lt;=0,ROUND(M468,2)&lt;=0,ROUND(S468,2)&lt;=0,ROUND(H468,2)&lt;=0)," Co najmniej jedna wartość nie jest większa od zera.","")&amp;
IF(K468&gt;Limity!$D$6," Abonament za Usługę TD w Wariancie A ponad limit.","")&amp;
IF(Q468&gt;Limity!$D$7," Abonament za Usługę TD w Wariancie B ponad limit.","")&amp;
IF(Q468-K468&gt;Limity!$D$8," Różnica wartości abonamentów za Usługę TD wariantów A i B ponad limit.","")&amp;
IF(M468&gt;Limity!$D$9," Abonament za zwiększenie przepustowości w Wariancie A ponad limit.","")&amp;
IF(S468&gt;Limity!$D$10," Abonament za zwiększenie przepustowości w Wariancie B ponad limit.","")&amp;
IF(J468=""," Nie wskazano PWR. ",IF(ISERROR(VLOOKUP(J468,'Listy punktów styku'!$B$11:$B$41,1,FALSE))," Nie wskazano PWR z listy.",""))&amp;
IF(P468=""," Nie wskazano FPS. ",IF(ISERROR(VLOOKUP(P468,'Listy punktów styku'!$B$44:$B$61,1,FALSE))," Nie wskazano FPS z listy.","")))</f>
        <v/>
      </c>
    </row>
    <row r="469" spans="1:22" s="8" customFormat="1" x14ac:dyDescent="0.3">
      <c r="A469" s="112">
        <v>455</v>
      </c>
      <c r="B469" s="113">
        <v>5561301</v>
      </c>
      <c r="C469" s="114">
        <v>91104</v>
      </c>
      <c r="D469" s="116" t="s">
        <v>1245</v>
      </c>
      <c r="E469" s="116" t="s">
        <v>100</v>
      </c>
      <c r="F469" s="116">
        <v>208</v>
      </c>
      <c r="G469" s="24"/>
      <c r="H469" s="3"/>
      <c r="I469" s="93">
        <f t="shared" si="63"/>
        <v>0</v>
      </c>
      <c r="J469" s="2"/>
      <c r="K469" s="3"/>
      <c r="L469" s="94">
        <f t="shared" si="57"/>
        <v>0</v>
      </c>
      <c r="M469" s="4"/>
      <c r="N469" s="94">
        <f t="shared" si="58"/>
        <v>0</v>
      </c>
      <c r="O469" s="94">
        <f t="shared" si="59"/>
        <v>0</v>
      </c>
      <c r="P469" s="2"/>
      <c r="Q469" s="3"/>
      <c r="R469" s="94">
        <f t="shared" si="60"/>
        <v>0</v>
      </c>
      <c r="S469" s="3"/>
      <c r="T469" s="94">
        <f t="shared" si="61"/>
        <v>0</v>
      </c>
      <c r="U469" s="93">
        <f t="shared" si="62"/>
        <v>0</v>
      </c>
      <c r="V469" s="5" t="str">
        <f>IF(COUNTBLANK(G469:H469)+COUNTBLANK(J469:K469)+COUNTBLANK(M469:M469)+COUNTBLANK(P469:Q469)+COUNTBLANK(S469:S469)=8,"",
IF(G469&lt;Limity!$C$5," Data gotowości zbyt wczesna lub nie uzupełniona.","")&amp;
IF(G469&gt;Limity!$D$5," Data gotowości zbyt późna lub wypełnona nieprawidłowo.","")&amp;
IF(OR(ROUND(K469,2)&lt;=0,ROUND(Q469,2)&lt;=0,ROUND(M469,2)&lt;=0,ROUND(S469,2)&lt;=0,ROUND(H469,2)&lt;=0)," Co najmniej jedna wartość nie jest większa od zera.","")&amp;
IF(K469&gt;Limity!$D$6," Abonament za Usługę TD w Wariancie A ponad limit.","")&amp;
IF(Q469&gt;Limity!$D$7," Abonament za Usługę TD w Wariancie B ponad limit.","")&amp;
IF(Q469-K469&gt;Limity!$D$8," Różnica wartości abonamentów za Usługę TD wariantów A i B ponad limit.","")&amp;
IF(M469&gt;Limity!$D$9," Abonament za zwiększenie przepustowości w Wariancie A ponad limit.","")&amp;
IF(S469&gt;Limity!$D$10," Abonament za zwiększenie przepustowości w Wariancie B ponad limit.","")&amp;
IF(J469=""," Nie wskazano PWR. ",IF(ISERROR(VLOOKUP(J469,'Listy punktów styku'!$B$11:$B$41,1,FALSE))," Nie wskazano PWR z listy.",""))&amp;
IF(P469=""," Nie wskazano FPS. ",IF(ISERROR(VLOOKUP(P469,'Listy punktów styku'!$B$44:$B$61,1,FALSE))," Nie wskazano FPS z listy.","")))</f>
        <v/>
      </c>
    </row>
    <row r="470" spans="1:22" s="8" customFormat="1" x14ac:dyDescent="0.3">
      <c r="A470" s="112">
        <v>456</v>
      </c>
      <c r="B470" s="113">
        <v>5996849</v>
      </c>
      <c r="C470" s="114">
        <v>13843</v>
      </c>
      <c r="D470" s="116" t="s">
        <v>1246</v>
      </c>
      <c r="E470" s="116" t="s">
        <v>1250</v>
      </c>
      <c r="F470" s="116">
        <v>19</v>
      </c>
      <c r="G470" s="24"/>
      <c r="H470" s="3"/>
      <c r="I470" s="93">
        <f t="shared" si="63"/>
        <v>0</v>
      </c>
      <c r="J470" s="2"/>
      <c r="K470" s="3"/>
      <c r="L470" s="94">
        <f t="shared" si="57"/>
        <v>0</v>
      </c>
      <c r="M470" s="4"/>
      <c r="N470" s="94">
        <f t="shared" si="58"/>
        <v>0</v>
      </c>
      <c r="O470" s="94">
        <f t="shared" si="59"/>
        <v>0</v>
      </c>
      <c r="P470" s="2"/>
      <c r="Q470" s="3"/>
      <c r="R470" s="94">
        <f t="shared" si="60"/>
        <v>0</v>
      </c>
      <c r="S470" s="3"/>
      <c r="T470" s="94">
        <f t="shared" si="61"/>
        <v>0</v>
      </c>
      <c r="U470" s="93">
        <f t="shared" si="62"/>
        <v>0</v>
      </c>
      <c r="V470" s="5" t="str">
        <f>IF(COUNTBLANK(G470:H470)+COUNTBLANK(J470:K470)+COUNTBLANK(M470:M470)+COUNTBLANK(P470:Q470)+COUNTBLANK(S470:S470)=8,"",
IF(G470&lt;Limity!$C$5," Data gotowości zbyt wczesna lub nie uzupełniona.","")&amp;
IF(G470&gt;Limity!$D$5," Data gotowości zbyt późna lub wypełnona nieprawidłowo.","")&amp;
IF(OR(ROUND(K470,2)&lt;=0,ROUND(Q470,2)&lt;=0,ROUND(M470,2)&lt;=0,ROUND(S470,2)&lt;=0,ROUND(H470,2)&lt;=0)," Co najmniej jedna wartość nie jest większa od zera.","")&amp;
IF(K470&gt;Limity!$D$6," Abonament za Usługę TD w Wariancie A ponad limit.","")&amp;
IF(Q470&gt;Limity!$D$7," Abonament za Usługę TD w Wariancie B ponad limit.","")&amp;
IF(Q470-K470&gt;Limity!$D$8," Różnica wartości abonamentów za Usługę TD wariantów A i B ponad limit.","")&amp;
IF(M470&gt;Limity!$D$9," Abonament za zwiększenie przepustowości w Wariancie A ponad limit.","")&amp;
IF(S470&gt;Limity!$D$10," Abonament za zwiększenie przepustowości w Wariancie B ponad limit.","")&amp;
IF(J470=""," Nie wskazano PWR. ",IF(ISERROR(VLOOKUP(J470,'Listy punktów styku'!$B$11:$B$41,1,FALSE))," Nie wskazano PWR z listy.",""))&amp;
IF(P470=""," Nie wskazano FPS. ",IF(ISERROR(VLOOKUP(P470,'Listy punktów styku'!$B$44:$B$61,1,FALSE))," Nie wskazano FPS z listy.","")))</f>
        <v/>
      </c>
    </row>
    <row r="471" spans="1:22" s="8" customFormat="1" x14ac:dyDescent="0.3">
      <c r="A471" s="112">
        <v>457</v>
      </c>
      <c r="B471" s="113">
        <v>8813710</v>
      </c>
      <c r="C471" s="114">
        <v>17175</v>
      </c>
      <c r="D471" s="116" t="s">
        <v>2101</v>
      </c>
      <c r="E471" s="116" t="s">
        <v>750</v>
      </c>
      <c r="F471" s="116" t="s">
        <v>2149</v>
      </c>
      <c r="G471" s="24"/>
      <c r="H471" s="3"/>
      <c r="I471" s="93">
        <f t="shared" si="63"/>
        <v>0</v>
      </c>
      <c r="J471" s="2"/>
      <c r="K471" s="3"/>
      <c r="L471" s="94">
        <f t="shared" si="57"/>
        <v>0</v>
      </c>
      <c r="M471" s="4"/>
      <c r="N471" s="94">
        <f t="shared" si="58"/>
        <v>0</v>
      </c>
      <c r="O471" s="94">
        <f t="shared" si="59"/>
        <v>0</v>
      </c>
      <c r="P471" s="2"/>
      <c r="Q471" s="3"/>
      <c r="R471" s="94">
        <f t="shared" si="60"/>
        <v>0</v>
      </c>
      <c r="S471" s="3"/>
      <c r="T471" s="94">
        <f t="shared" si="61"/>
        <v>0</v>
      </c>
      <c r="U471" s="93">
        <f t="shared" si="62"/>
        <v>0</v>
      </c>
      <c r="V471" s="5" t="str">
        <f>IF(COUNTBLANK(G471:H471)+COUNTBLANK(J471:K471)+COUNTBLANK(M471:M471)+COUNTBLANK(P471:Q471)+COUNTBLANK(S471:S471)=8,"",
IF(G471&lt;Limity!$C$5," Data gotowości zbyt wczesna lub nie uzupełniona.","")&amp;
IF(G471&gt;Limity!$D$5," Data gotowości zbyt późna lub wypełnona nieprawidłowo.","")&amp;
IF(OR(ROUND(K471,2)&lt;=0,ROUND(Q471,2)&lt;=0,ROUND(M471,2)&lt;=0,ROUND(S471,2)&lt;=0,ROUND(H471,2)&lt;=0)," Co najmniej jedna wartość nie jest większa od zera.","")&amp;
IF(K471&gt;Limity!$D$6," Abonament za Usługę TD w Wariancie A ponad limit.","")&amp;
IF(Q471&gt;Limity!$D$7," Abonament za Usługę TD w Wariancie B ponad limit.","")&amp;
IF(Q471-K471&gt;Limity!$D$8," Różnica wartości abonamentów za Usługę TD wariantów A i B ponad limit.","")&amp;
IF(M471&gt;Limity!$D$9," Abonament za zwiększenie przepustowości w Wariancie A ponad limit.","")&amp;
IF(S471&gt;Limity!$D$10," Abonament za zwiększenie przepustowości w Wariancie B ponad limit.","")&amp;
IF(J471=""," Nie wskazano PWR. ",IF(ISERROR(VLOOKUP(J471,'Listy punktów styku'!$B$11:$B$41,1,FALSE))," Nie wskazano PWR z listy.",""))&amp;
IF(P471=""," Nie wskazano FPS. ",IF(ISERROR(VLOOKUP(P471,'Listy punktów styku'!$B$44:$B$61,1,FALSE))," Nie wskazano FPS z listy.","")))</f>
        <v/>
      </c>
    </row>
    <row r="472" spans="1:22" s="8" customFormat="1" x14ac:dyDescent="0.3">
      <c r="A472" s="112">
        <v>458</v>
      </c>
      <c r="B472" s="113">
        <v>65391835</v>
      </c>
      <c r="C472" s="114">
        <v>128646</v>
      </c>
      <c r="D472" s="116" t="s">
        <v>1254</v>
      </c>
      <c r="E472" s="116" t="s">
        <v>1752</v>
      </c>
      <c r="F472" s="116">
        <v>54</v>
      </c>
      <c r="G472" s="24"/>
      <c r="H472" s="3"/>
      <c r="I472" s="93">
        <f t="shared" si="63"/>
        <v>0</v>
      </c>
      <c r="J472" s="2"/>
      <c r="K472" s="3"/>
      <c r="L472" s="94">
        <f t="shared" si="57"/>
        <v>0</v>
      </c>
      <c r="M472" s="4"/>
      <c r="N472" s="94">
        <f t="shared" si="58"/>
        <v>0</v>
      </c>
      <c r="O472" s="94">
        <f t="shared" si="59"/>
        <v>0</v>
      </c>
      <c r="P472" s="2"/>
      <c r="Q472" s="3"/>
      <c r="R472" s="94">
        <f t="shared" si="60"/>
        <v>0</v>
      </c>
      <c r="S472" s="3"/>
      <c r="T472" s="94">
        <f t="shared" si="61"/>
        <v>0</v>
      </c>
      <c r="U472" s="93">
        <f t="shared" si="62"/>
        <v>0</v>
      </c>
      <c r="V472" s="5" t="str">
        <f>IF(COUNTBLANK(G472:H472)+COUNTBLANK(J472:K472)+COUNTBLANK(M472:M472)+COUNTBLANK(P472:Q472)+COUNTBLANK(S472:S472)=8,"",
IF(G472&lt;Limity!$C$5," Data gotowości zbyt wczesna lub nie uzupełniona.","")&amp;
IF(G472&gt;Limity!$D$5," Data gotowości zbyt późna lub wypełnona nieprawidłowo.","")&amp;
IF(OR(ROUND(K472,2)&lt;=0,ROUND(Q472,2)&lt;=0,ROUND(M472,2)&lt;=0,ROUND(S472,2)&lt;=0,ROUND(H472,2)&lt;=0)," Co najmniej jedna wartość nie jest większa od zera.","")&amp;
IF(K472&gt;Limity!$D$6," Abonament za Usługę TD w Wariancie A ponad limit.","")&amp;
IF(Q472&gt;Limity!$D$7," Abonament za Usługę TD w Wariancie B ponad limit.","")&amp;
IF(Q472-K472&gt;Limity!$D$8," Różnica wartości abonamentów za Usługę TD wariantów A i B ponad limit.","")&amp;
IF(M472&gt;Limity!$D$9," Abonament za zwiększenie przepustowości w Wariancie A ponad limit.","")&amp;
IF(S472&gt;Limity!$D$10," Abonament za zwiększenie przepustowości w Wariancie B ponad limit.","")&amp;
IF(J472=""," Nie wskazano PWR. ",IF(ISERROR(VLOOKUP(J472,'Listy punktów styku'!$B$11:$B$41,1,FALSE))," Nie wskazano PWR z listy.",""))&amp;
IF(P472=""," Nie wskazano FPS. ",IF(ISERROR(VLOOKUP(P472,'Listy punktów styku'!$B$44:$B$61,1,FALSE))," Nie wskazano FPS z listy.","")))</f>
        <v/>
      </c>
    </row>
    <row r="473" spans="1:22" s="8" customFormat="1" x14ac:dyDescent="0.3">
      <c r="A473" s="112">
        <v>459</v>
      </c>
      <c r="B473" s="113">
        <v>25284107</v>
      </c>
      <c r="C473" s="114" t="s">
        <v>2047</v>
      </c>
      <c r="D473" s="116" t="s">
        <v>1254</v>
      </c>
      <c r="E473" s="116" t="s">
        <v>2202</v>
      </c>
      <c r="F473" s="116" t="s">
        <v>2155</v>
      </c>
      <c r="G473" s="24"/>
      <c r="H473" s="3"/>
      <c r="I473" s="93">
        <f t="shared" si="63"/>
        <v>0</v>
      </c>
      <c r="J473" s="2"/>
      <c r="K473" s="3"/>
      <c r="L473" s="94">
        <f t="shared" si="57"/>
        <v>0</v>
      </c>
      <c r="M473" s="4"/>
      <c r="N473" s="94">
        <f t="shared" si="58"/>
        <v>0</v>
      </c>
      <c r="O473" s="94">
        <f t="shared" si="59"/>
        <v>0</v>
      </c>
      <c r="P473" s="2"/>
      <c r="Q473" s="3"/>
      <c r="R473" s="94">
        <f t="shared" si="60"/>
        <v>0</v>
      </c>
      <c r="S473" s="3"/>
      <c r="T473" s="94">
        <f t="shared" si="61"/>
        <v>0</v>
      </c>
      <c r="U473" s="93">
        <f t="shared" si="62"/>
        <v>0</v>
      </c>
      <c r="V473" s="5" t="str">
        <f>IF(COUNTBLANK(G473:H473)+COUNTBLANK(J473:K473)+COUNTBLANK(M473:M473)+COUNTBLANK(P473:Q473)+COUNTBLANK(S473:S473)=8,"",
IF(G473&lt;Limity!$C$5," Data gotowości zbyt wczesna lub nie uzupełniona.","")&amp;
IF(G473&gt;Limity!$D$5," Data gotowości zbyt późna lub wypełnona nieprawidłowo.","")&amp;
IF(OR(ROUND(K473,2)&lt;=0,ROUND(Q473,2)&lt;=0,ROUND(M473,2)&lt;=0,ROUND(S473,2)&lt;=0,ROUND(H473,2)&lt;=0)," Co najmniej jedna wartość nie jest większa od zera.","")&amp;
IF(K473&gt;Limity!$D$6," Abonament za Usługę TD w Wariancie A ponad limit.","")&amp;
IF(Q473&gt;Limity!$D$7," Abonament za Usługę TD w Wariancie B ponad limit.","")&amp;
IF(Q473-K473&gt;Limity!$D$8," Różnica wartości abonamentów za Usługę TD wariantów A i B ponad limit.","")&amp;
IF(M473&gt;Limity!$D$9," Abonament za zwiększenie przepustowości w Wariancie A ponad limit.","")&amp;
IF(S473&gt;Limity!$D$10," Abonament za zwiększenie przepustowości w Wariancie B ponad limit.","")&amp;
IF(J473=""," Nie wskazano PWR. ",IF(ISERROR(VLOOKUP(J473,'Listy punktów styku'!$B$11:$B$41,1,FALSE))," Nie wskazano PWR z listy.",""))&amp;
IF(P473=""," Nie wskazano FPS. ",IF(ISERROR(VLOOKUP(P473,'Listy punktów styku'!$B$44:$B$61,1,FALSE))," Nie wskazano FPS z listy.","")))</f>
        <v/>
      </c>
    </row>
    <row r="474" spans="1:22" s="8" customFormat="1" x14ac:dyDescent="0.3">
      <c r="A474" s="112">
        <v>460</v>
      </c>
      <c r="B474" s="113">
        <v>7714035</v>
      </c>
      <c r="C474" s="114">
        <v>17962</v>
      </c>
      <c r="D474" s="116" t="s">
        <v>315</v>
      </c>
      <c r="E474" s="116" t="s">
        <v>317</v>
      </c>
      <c r="F474" s="116">
        <v>7</v>
      </c>
      <c r="G474" s="24"/>
      <c r="H474" s="3"/>
      <c r="I474" s="93">
        <f t="shared" si="63"/>
        <v>0</v>
      </c>
      <c r="J474" s="2"/>
      <c r="K474" s="3"/>
      <c r="L474" s="94">
        <f t="shared" si="57"/>
        <v>0</v>
      </c>
      <c r="M474" s="4"/>
      <c r="N474" s="94">
        <f t="shared" si="58"/>
        <v>0</v>
      </c>
      <c r="O474" s="94">
        <f t="shared" si="59"/>
        <v>0</v>
      </c>
      <c r="P474" s="2"/>
      <c r="Q474" s="3"/>
      <c r="R474" s="94">
        <f t="shared" si="60"/>
        <v>0</v>
      </c>
      <c r="S474" s="3"/>
      <c r="T474" s="94">
        <f t="shared" si="61"/>
        <v>0</v>
      </c>
      <c r="U474" s="93">
        <f t="shared" si="62"/>
        <v>0</v>
      </c>
      <c r="V474" s="5" t="str">
        <f>IF(COUNTBLANK(G474:H474)+COUNTBLANK(J474:K474)+COUNTBLANK(M474:M474)+COUNTBLANK(P474:Q474)+COUNTBLANK(S474:S474)=8,"",
IF(G474&lt;Limity!$C$5," Data gotowości zbyt wczesna lub nie uzupełniona.","")&amp;
IF(G474&gt;Limity!$D$5," Data gotowości zbyt późna lub wypełnona nieprawidłowo.","")&amp;
IF(OR(ROUND(K474,2)&lt;=0,ROUND(Q474,2)&lt;=0,ROUND(M474,2)&lt;=0,ROUND(S474,2)&lt;=0,ROUND(H474,2)&lt;=0)," Co najmniej jedna wartość nie jest większa od zera.","")&amp;
IF(K474&gt;Limity!$D$6," Abonament za Usługę TD w Wariancie A ponad limit.","")&amp;
IF(Q474&gt;Limity!$D$7," Abonament za Usługę TD w Wariancie B ponad limit.","")&amp;
IF(Q474-K474&gt;Limity!$D$8," Różnica wartości abonamentów za Usługę TD wariantów A i B ponad limit.","")&amp;
IF(M474&gt;Limity!$D$9," Abonament za zwiększenie przepustowości w Wariancie A ponad limit.","")&amp;
IF(S474&gt;Limity!$D$10," Abonament za zwiększenie przepustowości w Wariancie B ponad limit.","")&amp;
IF(J474=""," Nie wskazano PWR. ",IF(ISERROR(VLOOKUP(J474,'Listy punktów styku'!$B$11:$B$41,1,FALSE))," Nie wskazano PWR z listy.",""))&amp;
IF(P474=""," Nie wskazano FPS. ",IF(ISERROR(VLOOKUP(P474,'Listy punktów styku'!$B$44:$B$61,1,FALSE))," Nie wskazano FPS z listy.","")))</f>
        <v/>
      </c>
    </row>
    <row r="475" spans="1:22" s="8" customFormat="1" x14ac:dyDescent="0.3">
      <c r="A475" s="112">
        <v>461</v>
      </c>
      <c r="B475" s="113">
        <v>5722940</v>
      </c>
      <c r="C475" s="114">
        <v>18990</v>
      </c>
      <c r="D475" s="116" t="s">
        <v>313</v>
      </c>
      <c r="E475" s="116" t="s">
        <v>109</v>
      </c>
      <c r="F475" s="116">
        <v>7</v>
      </c>
      <c r="G475" s="24"/>
      <c r="H475" s="3"/>
      <c r="I475" s="93">
        <f t="shared" si="63"/>
        <v>0</v>
      </c>
      <c r="J475" s="2"/>
      <c r="K475" s="3"/>
      <c r="L475" s="94">
        <f t="shared" si="57"/>
        <v>0</v>
      </c>
      <c r="M475" s="4"/>
      <c r="N475" s="94">
        <f t="shared" si="58"/>
        <v>0</v>
      </c>
      <c r="O475" s="94">
        <f t="shared" si="59"/>
        <v>0</v>
      </c>
      <c r="P475" s="2"/>
      <c r="Q475" s="3"/>
      <c r="R475" s="94">
        <f t="shared" si="60"/>
        <v>0</v>
      </c>
      <c r="S475" s="3"/>
      <c r="T475" s="94">
        <f t="shared" si="61"/>
        <v>0</v>
      </c>
      <c r="U475" s="93">
        <f t="shared" si="62"/>
        <v>0</v>
      </c>
      <c r="V475" s="5" t="str">
        <f>IF(COUNTBLANK(G475:H475)+COUNTBLANK(J475:K475)+COUNTBLANK(M475:M475)+COUNTBLANK(P475:Q475)+COUNTBLANK(S475:S475)=8,"",
IF(G475&lt;Limity!$C$5," Data gotowości zbyt wczesna lub nie uzupełniona.","")&amp;
IF(G475&gt;Limity!$D$5," Data gotowości zbyt późna lub wypełnona nieprawidłowo.","")&amp;
IF(OR(ROUND(K475,2)&lt;=0,ROUND(Q475,2)&lt;=0,ROUND(M475,2)&lt;=0,ROUND(S475,2)&lt;=0,ROUND(H475,2)&lt;=0)," Co najmniej jedna wartość nie jest większa od zera.","")&amp;
IF(K475&gt;Limity!$D$6," Abonament za Usługę TD w Wariancie A ponad limit.","")&amp;
IF(Q475&gt;Limity!$D$7," Abonament za Usługę TD w Wariancie B ponad limit.","")&amp;
IF(Q475-K475&gt;Limity!$D$8," Różnica wartości abonamentów za Usługę TD wariantów A i B ponad limit.","")&amp;
IF(M475&gt;Limity!$D$9," Abonament za zwiększenie przepustowości w Wariancie A ponad limit.","")&amp;
IF(S475&gt;Limity!$D$10," Abonament za zwiększenie przepustowości w Wariancie B ponad limit.","")&amp;
IF(J475=""," Nie wskazano PWR. ",IF(ISERROR(VLOOKUP(J475,'Listy punktów styku'!$B$11:$B$41,1,FALSE))," Nie wskazano PWR z listy.",""))&amp;
IF(P475=""," Nie wskazano FPS. ",IF(ISERROR(VLOOKUP(P475,'Listy punktów styku'!$B$44:$B$61,1,FALSE))," Nie wskazano FPS z listy.","")))</f>
        <v/>
      </c>
    </row>
    <row r="476" spans="1:22" s="8" customFormat="1" x14ac:dyDescent="0.3">
      <c r="A476" s="112">
        <v>462</v>
      </c>
      <c r="B476" s="113">
        <v>33601826</v>
      </c>
      <c r="C476" s="114" t="s">
        <v>2319</v>
      </c>
      <c r="D476" s="116" t="s">
        <v>2113</v>
      </c>
      <c r="E476" s="116" t="s">
        <v>2178</v>
      </c>
      <c r="F476" s="116" t="s">
        <v>2318</v>
      </c>
      <c r="G476" s="24"/>
      <c r="H476" s="3"/>
      <c r="I476" s="93">
        <f t="shared" si="63"/>
        <v>0</v>
      </c>
      <c r="J476" s="2"/>
      <c r="K476" s="3"/>
      <c r="L476" s="94">
        <f t="shared" si="57"/>
        <v>0</v>
      </c>
      <c r="M476" s="4"/>
      <c r="N476" s="94">
        <f t="shared" si="58"/>
        <v>0</v>
      </c>
      <c r="O476" s="94">
        <f t="shared" si="59"/>
        <v>0</v>
      </c>
      <c r="P476" s="2"/>
      <c r="Q476" s="3"/>
      <c r="R476" s="94">
        <f t="shared" si="60"/>
        <v>0</v>
      </c>
      <c r="S476" s="3"/>
      <c r="T476" s="94">
        <f t="shared" si="61"/>
        <v>0</v>
      </c>
      <c r="U476" s="93">
        <f t="shared" si="62"/>
        <v>0</v>
      </c>
      <c r="V476" s="5" t="str">
        <f>IF(COUNTBLANK(G476:H476)+COUNTBLANK(J476:K476)+COUNTBLANK(M476:M476)+COUNTBLANK(P476:Q476)+COUNTBLANK(S476:S476)=8,"",
IF(G476&lt;Limity!$C$5," Data gotowości zbyt wczesna lub nie uzupełniona.","")&amp;
IF(G476&gt;Limity!$D$5," Data gotowości zbyt późna lub wypełnona nieprawidłowo.","")&amp;
IF(OR(ROUND(K476,2)&lt;=0,ROUND(Q476,2)&lt;=0,ROUND(M476,2)&lt;=0,ROUND(S476,2)&lt;=0,ROUND(H476,2)&lt;=0)," Co najmniej jedna wartość nie jest większa od zera.","")&amp;
IF(K476&gt;Limity!$D$6," Abonament za Usługę TD w Wariancie A ponad limit.","")&amp;
IF(Q476&gt;Limity!$D$7," Abonament za Usługę TD w Wariancie B ponad limit.","")&amp;
IF(Q476-K476&gt;Limity!$D$8," Różnica wartości abonamentów za Usługę TD wariantów A i B ponad limit.","")&amp;
IF(M476&gt;Limity!$D$9," Abonament za zwiększenie przepustowości w Wariancie A ponad limit.","")&amp;
IF(S476&gt;Limity!$D$10," Abonament za zwiększenie przepustowości w Wariancie B ponad limit.","")&amp;
IF(J476=""," Nie wskazano PWR. ",IF(ISERROR(VLOOKUP(J476,'Listy punktów styku'!$B$11:$B$41,1,FALSE))," Nie wskazano PWR z listy.",""))&amp;
IF(P476=""," Nie wskazano FPS. ",IF(ISERROR(VLOOKUP(P476,'Listy punktów styku'!$B$44:$B$61,1,FALSE))," Nie wskazano FPS z listy.","")))</f>
        <v/>
      </c>
    </row>
    <row r="477" spans="1:22" s="8" customFormat="1" x14ac:dyDescent="0.3">
      <c r="A477" s="112">
        <v>463</v>
      </c>
      <c r="B477" s="113">
        <v>10054077</v>
      </c>
      <c r="C477" s="114">
        <v>262514</v>
      </c>
      <c r="D477" s="116" t="s">
        <v>1625</v>
      </c>
      <c r="E477" s="116" t="s">
        <v>133</v>
      </c>
      <c r="F477" s="116">
        <v>54</v>
      </c>
      <c r="G477" s="24"/>
      <c r="H477" s="3"/>
      <c r="I477" s="93">
        <f t="shared" si="63"/>
        <v>0</v>
      </c>
      <c r="J477" s="2"/>
      <c r="K477" s="3"/>
      <c r="L477" s="94">
        <f t="shared" si="57"/>
        <v>0</v>
      </c>
      <c r="M477" s="4"/>
      <c r="N477" s="94">
        <f t="shared" si="58"/>
        <v>0</v>
      </c>
      <c r="O477" s="94">
        <f t="shared" si="59"/>
        <v>0</v>
      </c>
      <c r="P477" s="2"/>
      <c r="Q477" s="3"/>
      <c r="R477" s="94">
        <f t="shared" si="60"/>
        <v>0</v>
      </c>
      <c r="S477" s="3"/>
      <c r="T477" s="94">
        <f t="shared" si="61"/>
        <v>0</v>
      </c>
      <c r="U477" s="93">
        <f t="shared" si="62"/>
        <v>0</v>
      </c>
      <c r="V477" s="5" t="str">
        <f>IF(COUNTBLANK(G477:H477)+COUNTBLANK(J477:K477)+COUNTBLANK(M477:M477)+COUNTBLANK(P477:Q477)+COUNTBLANK(S477:S477)=8,"",
IF(G477&lt;Limity!$C$5," Data gotowości zbyt wczesna lub nie uzupełniona.","")&amp;
IF(G477&gt;Limity!$D$5," Data gotowości zbyt późna lub wypełnona nieprawidłowo.","")&amp;
IF(OR(ROUND(K477,2)&lt;=0,ROUND(Q477,2)&lt;=0,ROUND(M477,2)&lt;=0,ROUND(S477,2)&lt;=0,ROUND(H477,2)&lt;=0)," Co najmniej jedna wartość nie jest większa od zera.","")&amp;
IF(K477&gt;Limity!$D$6," Abonament za Usługę TD w Wariancie A ponad limit.","")&amp;
IF(Q477&gt;Limity!$D$7," Abonament za Usługę TD w Wariancie B ponad limit.","")&amp;
IF(Q477-K477&gt;Limity!$D$8," Różnica wartości abonamentów za Usługę TD wariantów A i B ponad limit.","")&amp;
IF(M477&gt;Limity!$D$9," Abonament za zwiększenie przepustowości w Wariancie A ponad limit.","")&amp;
IF(S477&gt;Limity!$D$10," Abonament za zwiększenie przepustowości w Wariancie B ponad limit.","")&amp;
IF(J477=""," Nie wskazano PWR. ",IF(ISERROR(VLOOKUP(J477,'Listy punktów styku'!$B$11:$B$41,1,FALSE))," Nie wskazano PWR z listy.",""))&amp;
IF(P477=""," Nie wskazano FPS. ",IF(ISERROR(VLOOKUP(P477,'Listy punktów styku'!$B$44:$B$61,1,FALSE))," Nie wskazano FPS z listy.","")))</f>
        <v/>
      </c>
    </row>
    <row r="478" spans="1:22" s="8" customFormat="1" x14ac:dyDescent="0.3">
      <c r="A478" s="112">
        <v>464</v>
      </c>
      <c r="B478" s="113">
        <v>92074149</v>
      </c>
      <c r="C478" s="114">
        <v>85060</v>
      </c>
      <c r="D478" s="116" t="s">
        <v>2145</v>
      </c>
      <c r="E478" s="116" t="s">
        <v>1738</v>
      </c>
      <c r="F478" s="116" t="s">
        <v>2226</v>
      </c>
      <c r="G478" s="24"/>
      <c r="H478" s="3"/>
      <c r="I478" s="93">
        <f t="shared" si="63"/>
        <v>0</v>
      </c>
      <c r="J478" s="2"/>
      <c r="K478" s="3"/>
      <c r="L478" s="94">
        <f t="shared" si="57"/>
        <v>0</v>
      </c>
      <c r="M478" s="4"/>
      <c r="N478" s="94">
        <f t="shared" si="58"/>
        <v>0</v>
      </c>
      <c r="O478" s="94">
        <f t="shared" si="59"/>
        <v>0</v>
      </c>
      <c r="P478" s="2"/>
      <c r="Q478" s="3"/>
      <c r="R478" s="94">
        <f t="shared" si="60"/>
        <v>0</v>
      </c>
      <c r="S478" s="3"/>
      <c r="T478" s="94">
        <f t="shared" si="61"/>
        <v>0</v>
      </c>
      <c r="U478" s="93">
        <f t="shared" si="62"/>
        <v>0</v>
      </c>
      <c r="V478" s="5" t="str">
        <f>IF(COUNTBLANK(G478:H478)+COUNTBLANK(J478:K478)+COUNTBLANK(M478:M478)+COUNTBLANK(P478:Q478)+COUNTBLANK(S478:S478)=8,"",
IF(G478&lt;Limity!$C$5," Data gotowości zbyt wczesna lub nie uzupełniona.","")&amp;
IF(G478&gt;Limity!$D$5," Data gotowości zbyt późna lub wypełnona nieprawidłowo.","")&amp;
IF(OR(ROUND(K478,2)&lt;=0,ROUND(Q478,2)&lt;=0,ROUND(M478,2)&lt;=0,ROUND(S478,2)&lt;=0,ROUND(H478,2)&lt;=0)," Co najmniej jedna wartość nie jest większa od zera.","")&amp;
IF(K478&gt;Limity!$D$6," Abonament za Usługę TD w Wariancie A ponad limit.","")&amp;
IF(Q478&gt;Limity!$D$7," Abonament za Usługę TD w Wariancie B ponad limit.","")&amp;
IF(Q478-K478&gt;Limity!$D$8," Różnica wartości abonamentów za Usługę TD wariantów A i B ponad limit.","")&amp;
IF(M478&gt;Limity!$D$9," Abonament za zwiększenie przepustowości w Wariancie A ponad limit.","")&amp;
IF(S478&gt;Limity!$D$10," Abonament za zwiększenie przepustowości w Wariancie B ponad limit.","")&amp;
IF(J478=""," Nie wskazano PWR. ",IF(ISERROR(VLOOKUP(J478,'Listy punktów styku'!$B$11:$B$41,1,FALSE))," Nie wskazano PWR z listy.",""))&amp;
IF(P478=""," Nie wskazano FPS. ",IF(ISERROR(VLOOKUP(P478,'Listy punktów styku'!$B$44:$B$61,1,FALSE))," Nie wskazano FPS z listy.","")))</f>
        <v/>
      </c>
    </row>
    <row r="479" spans="1:22" s="8" customFormat="1" x14ac:dyDescent="0.3">
      <c r="A479" s="112">
        <v>465</v>
      </c>
      <c r="B479" s="113">
        <v>55492641</v>
      </c>
      <c r="C479" s="114">
        <v>29733</v>
      </c>
      <c r="D479" s="116" t="s">
        <v>2077</v>
      </c>
      <c r="E479" s="116" t="s">
        <v>2215</v>
      </c>
      <c r="F479" s="116" t="s">
        <v>2321</v>
      </c>
      <c r="G479" s="24"/>
      <c r="H479" s="3"/>
      <c r="I479" s="93">
        <f t="shared" si="63"/>
        <v>0</v>
      </c>
      <c r="J479" s="2"/>
      <c r="K479" s="3"/>
      <c r="L479" s="94">
        <f t="shared" si="57"/>
        <v>0</v>
      </c>
      <c r="M479" s="4"/>
      <c r="N479" s="94">
        <f t="shared" si="58"/>
        <v>0</v>
      </c>
      <c r="O479" s="94">
        <f t="shared" si="59"/>
        <v>0</v>
      </c>
      <c r="P479" s="2"/>
      <c r="Q479" s="3"/>
      <c r="R479" s="94">
        <f t="shared" si="60"/>
        <v>0</v>
      </c>
      <c r="S479" s="3"/>
      <c r="T479" s="94">
        <f t="shared" si="61"/>
        <v>0</v>
      </c>
      <c r="U479" s="93">
        <f t="shared" si="62"/>
        <v>0</v>
      </c>
      <c r="V479" s="5" t="str">
        <f>IF(COUNTBLANK(G479:H479)+COUNTBLANK(J479:K479)+COUNTBLANK(M479:M479)+COUNTBLANK(P479:Q479)+COUNTBLANK(S479:S479)=8,"",
IF(G479&lt;Limity!$C$5," Data gotowości zbyt wczesna lub nie uzupełniona.","")&amp;
IF(G479&gt;Limity!$D$5," Data gotowości zbyt późna lub wypełnona nieprawidłowo.","")&amp;
IF(OR(ROUND(K479,2)&lt;=0,ROUND(Q479,2)&lt;=0,ROUND(M479,2)&lt;=0,ROUND(S479,2)&lt;=0,ROUND(H479,2)&lt;=0)," Co najmniej jedna wartość nie jest większa od zera.","")&amp;
IF(K479&gt;Limity!$D$6," Abonament za Usługę TD w Wariancie A ponad limit.","")&amp;
IF(Q479&gt;Limity!$D$7," Abonament za Usługę TD w Wariancie B ponad limit.","")&amp;
IF(Q479-K479&gt;Limity!$D$8," Różnica wartości abonamentów za Usługę TD wariantów A i B ponad limit.","")&amp;
IF(M479&gt;Limity!$D$9," Abonament za zwiększenie przepustowości w Wariancie A ponad limit.","")&amp;
IF(S479&gt;Limity!$D$10," Abonament za zwiększenie przepustowości w Wariancie B ponad limit.","")&amp;
IF(J479=""," Nie wskazano PWR. ",IF(ISERROR(VLOOKUP(J479,'Listy punktów styku'!$B$11:$B$41,1,FALSE))," Nie wskazano PWR z listy.",""))&amp;
IF(P479=""," Nie wskazano FPS. ",IF(ISERROR(VLOOKUP(P479,'Listy punktów styku'!$B$44:$B$61,1,FALSE))," Nie wskazano FPS z listy.","")))</f>
        <v/>
      </c>
    </row>
    <row r="480" spans="1:22" s="8" customFormat="1" x14ac:dyDescent="0.3">
      <c r="A480" s="112">
        <v>466</v>
      </c>
      <c r="B480" s="113">
        <v>5842691</v>
      </c>
      <c r="C480" s="114">
        <v>71650</v>
      </c>
      <c r="D480" s="116" t="s">
        <v>1260</v>
      </c>
      <c r="E480" s="116" t="s">
        <v>109</v>
      </c>
      <c r="F480" s="116">
        <v>11</v>
      </c>
      <c r="G480" s="24"/>
      <c r="H480" s="3"/>
      <c r="I480" s="93">
        <f t="shared" si="63"/>
        <v>0</v>
      </c>
      <c r="J480" s="2"/>
      <c r="K480" s="3"/>
      <c r="L480" s="94">
        <f t="shared" si="57"/>
        <v>0</v>
      </c>
      <c r="M480" s="4"/>
      <c r="N480" s="94">
        <f t="shared" si="58"/>
        <v>0</v>
      </c>
      <c r="O480" s="94">
        <f t="shared" si="59"/>
        <v>0</v>
      </c>
      <c r="P480" s="2"/>
      <c r="Q480" s="3"/>
      <c r="R480" s="94">
        <f t="shared" si="60"/>
        <v>0</v>
      </c>
      <c r="S480" s="3"/>
      <c r="T480" s="94">
        <f t="shared" si="61"/>
        <v>0</v>
      </c>
      <c r="U480" s="93">
        <f t="shared" si="62"/>
        <v>0</v>
      </c>
      <c r="V480" s="5" t="str">
        <f>IF(COUNTBLANK(G480:H480)+COUNTBLANK(J480:K480)+COUNTBLANK(M480:M480)+COUNTBLANK(P480:Q480)+COUNTBLANK(S480:S480)=8,"",
IF(G480&lt;Limity!$C$5," Data gotowości zbyt wczesna lub nie uzupełniona.","")&amp;
IF(G480&gt;Limity!$D$5," Data gotowości zbyt późna lub wypełnona nieprawidłowo.","")&amp;
IF(OR(ROUND(K480,2)&lt;=0,ROUND(Q480,2)&lt;=0,ROUND(M480,2)&lt;=0,ROUND(S480,2)&lt;=0,ROUND(H480,2)&lt;=0)," Co najmniej jedna wartość nie jest większa od zera.","")&amp;
IF(K480&gt;Limity!$D$6," Abonament za Usługę TD w Wariancie A ponad limit.","")&amp;
IF(Q480&gt;Limity!$D$7," Abonament za Usługę TD w Wariancie B ponad limit.","")&amp;
IF(Q480-K480&gt;Limity!$D$8," Różnica wartości abonamentów za Usługę TD wariantów A i B ponad limit.","")&amp;
IF(M480&gt;Limity!$D$9," Abonament za zwiększenie przepustowości w Wariancie A ponad limit.","")&amp;
IF(S480&gt;Limity!$D$10," Abonament za zwiększenie przepustowości w Wariancie B ponad limit.","")&amp;
IF(J480=""," Nie wskazano PWR. ",IF(ISERROR(VLOOKUP(J480,'Listy punktów styku'!$B$11:$B$41,1,FALSE))," Nie wskazano PWR z listy.",""))&amp;
IF(P480=""," Nie wskazano FPS. ",IF(ISERROR(VLOOKUP(P480,'Listy punktów styku'!$B$44:$B$61,1,FALSE))," Nie wskazano FPS z listy.","")))</f>
        <v/>
      </c>
    </row>
    <row r="481" spans="1:22" s="8" customFormat="1" x14ac:dyDescent="0.3">
      <c r="A481" s="112">
        <v>467</v>
      </c>
      <c r="B481" s="113">
        <v>739312676</v>
      </c>
      <c r="C481" s="114" t="s">
        <v>1261</v>
      </c>
      <c r="D481" s="116" t="s">
        <v>1264</v>
      </c>
      <c r="E481" s="116" t="s">
        <v>1267</v>
      </c>
      <c r="F481" s="116" t="s">
        <v>1268</v>
      </c>
      <c r="G481" s="24"/>
      <c r="H481" s="3"/>
      <c r="I481" s="93">
        <f t="shared" si="63"/>
        <v>0</v>
      </c>
      <c r="J481" s="2"/>
      <c r="K481" s="3"/>
      <c r="L481" s="94">
        <f t="shared" si="57"/>
        <v>0</v>
      </c>
      <c r="M481" s="4"/>
      <c r="N481" s="94">
        <f t="shared" si="58"/>
        <v>0</v>
      </c>
      <c r="O481" s="94">
        <f t="shared" si="59"/>
        <v>0</v>
      </c>
      <c r="P481" s="2"/>
      <c r="Q481" s="3"/>
      <c r="R481" s="94">
        <f t="shared" si="60"/>
        <v>0</v>
      </c>
      <c r="S481" s="3"/>
      <c r="T481" s="94">
        <f t="shared" si="61"/>
        <v>0</v>
      </c>
      <c r="U481" s="93">
        <f t="shared" si="62"/>
        <v>0</v>
      </c>
      <c r="V481" s="5" t="str">
        <f>IF(COUNTBLANK(G481:H481)+COUNTBLANK(J481:K481)+COUNTBLANK(M481:M481)+COUNTBLANK(P481:Q481)+COUNTBLANK(S481:S481)=8,"",
IF(G481&lt;Limity!$C$5," Data gotowości zbyt wczesna lub nie uzupełniona.","")&amp;
IF(G481&gt;Limity!$D$5," Data gotowości zbyt późna lub wypełnona nieprawidłowo.","")&amp;
IF(OR(ROUND(K481,2)&lt;=0,ROUND(Q481,2)&lt;=0,ROUND(M481,2)&lt;=0,ROUND(S481,2)&lt;=0,ROUND(H481,2)&lt;=0)," Co najmniej jedna wartość nie jest większa od zera.","")&amp;
IF(K481&gt;Limity!$D$6," Abonament za Usługę TD w Wariancie A ponad limit.","")&amp;
IF(Q481&gt;Limity!$D$7," Abonament za Usługę TD w Wariancie B ponad limit.","")&amp;
IF(Q481-K481&gt;Limity!$D$8," Różnica wartości abonamentów za Usługę TD wariantów A i B ponad limit.","")&amp;
IF(M481&gt;Limity!$D$9," Abonament za zwiększenie przepustowości w Wariancie A ponad limit.","")&amp;
IF(S481&gt;Limity!$D$10," Abonament za zwiększenie przepustowości w Wariancie B ponad limit.","")&amp;
IF(J481=""," Nie wskazano PWR. ",IF(ISERROR(VLOOKUP(J481,'Listy punktów styku'!$B$11:$B$41,1,FALSE))," Nie wskazano PWR z listy.",""))&amp;
IF(P481=""," Nie wskazano FPS. ",IF(ISERROR(VLOOKUP(P481,'Listy punktów styku'!$B$44:$B$61,1,FALSE))," Nie wskazano FPS z listy.","")))</f>
        <v/>
      </c>
    </row>
    <row r="482" spans="1:22" s="8" customFormat="1" x14ac:dyDescent="0.3">
      <c r="A482" s="112">
        <v>468</v>
      </c>
      <c r="B482" s="113">
        <v>6200298</v>
      </c>
      <c r="C482" s="114">
        <v>57099</v>
      </c>
      <c r="D482" s="116" t="s">
        <v>1273</v>
      </c>
      <c r="E482" s="116" t="s">
        <v>100</v>
      </c>
      <c r="F482" s="116">
        <v>8</v>
      </c>
      <c r="G482" s="24"/>
      <c r="H482" s="3"/>
      <c r="I482" s="93">
        <f t="shared" si="63"/>
        <v>0</v>
      </c>
      <c r="J482" s="2"/>
      <c r="K482" s="3"/>
      <c r="L482" s="94">
        <f t="shared" si="57"/>
        <v>0</v>
      </c>
      <c r="M482" s="4"/>
      <c r="N482" s="94">
        <f t="shared" si="58"/>
        <v>0</v>
      </c>
      <c r="O482" s="94">
        <f t="shared" si="59"/>
        <v>0</v>
      </c>
      <c r="P482" s="2"/>
      <c r="Q482" s="3"/>
      <c r="R482" s="94">
        <f t="shared" si="60"/>
        <v>0</v>
      </c>
      <c r="S482" s="3"/>
      <c r="T482" s="94">
        <f t="shared" si="61"/>
        <v>0</v>
      </c>
      <c r="U482" s="93">
        <f t="shared" si="62"/>
        <v>0</v>
      </c>
      <c r="V482" s="5" t="str">
        <f>IF(COUNTBLANK(G482:H482)+COUNTBLANK(J482:K482)+COUNTBLANK(M482:M482)+COUNTBLANK(P482:Q482)+COUNTBLANK(S482:S482)=8,"",
IF(G482&lt;Limity!$C$5," Data gotowości zbyt wczesna lub nie uzupełniona.","")&amp;
IF(G482&gt;Limity!$D$5," Data gotowości zbyt późna lub wypełnona nieprawidłowo.","")&amp;
IF(OR(ROUND(K482,2)&lt;=0,ROUND(Q482,2)&lt;=0,ROUND(M482,2)&lt;=0,ROUND(S482,2)&lt;=0,ROUND(H482,2)&lt;=0)," Co najmniej jedna wartość nie jest większa od zera.","")&amp;
IF(K482&gt;Limity!$D$6," Abonament za Usługę TD w Wariancie A ponad limit.","")&amp;
IF(Q482&gt;Limity!$D$7," Abonament za Usługę TD w Wariancie B ponad limit.","")&amp;
IF(Q482-K482&gt;Limity!$D$8," Różnica wartości abonamentów za Usługę TD wariantów A i B ponad limit.","")&amp;
IF(M482&gt;Limity!$D$9," Abonament za zwiększenie przepustowości w Wariancie A ponad limit.","")&amp;
IF(S482&gt;Limity!$D$10," Abonament za zwiększenie przepustowości w Wariancie B ponad limit.","")&amp;
IF(J482=""," Nie wskazano PWR. ",IF(ISERROR(VLOOKUP(J482,'Listy punktów styku'!$B$11:$B$41,1,FALSE))," Nie wskazano PWR z listy.",""))&amp;
IF(P482=""," Nie wskazano FPS. ",IF(ISERROR(VLOOKUP(P482,'Listy punktów styku'!$B$44:$B$61,1,FALSE))," Nie wskazano FPS z listy.","")))</f>
        <v/>
      </c>
    </row>
    <row r="483" spans="1:22" s="8" customFormat="1" x14ac:dyDescent="0.3">
      <c r="A483" s="112">
        <v>469</v>
      </c>
      <c r="B483" s="113">
        <v>7849054</v>
      </c>
      <c r="C483" s="114">
        <v>262925</v>
      </c>
      <c r="D483" s="116" t="s">
        <v>182</v>
      </c>
      <c r="E483" s="116" t="s">
        <v>1276</v>
      </c>
      <c r="F483" s="116">
        <v>40</v>
      </c>
      <c r="G483" s="24"/>
      <c r="H483" s="3"/>
      <c r="I483" s="93">
        <f t="shared" si="63"/>
        <v>0</v>
      </c>
      <c r="J483" s="2"/>
      <c r="K483" s="3"/>
      <c r="L483" s="94">
        <f t="shared" si="57"/>
        <v>0</v>
      </c>
      <c r="M483" s="4"/>
      <c r="N483" s="94">
        <f t="shared" si="58"/>
        <v>0</v>
      </c>
      <c r="O483" s="94">
        <f t="shared" si="59"/>
        <v>0</v>
      </c>
      <c r="P483" s="2"/>
      <c r="Q483" s="3"/>
      <c r="R483" s="94">
        <f t="shared" si="60"/>
        <v>0</v>
      </c>
      <c r="S483" s="3"/>
      <c r="T483" s="94">
        <f t="shared" si="61"/>
        <v>0</v>
      </c>
      <c r="U483" s="93">
        <f t="shared" si="62"/>
        <v>0</v>
      </c>
      <c r="V483" s="5" t="str">
        <f>IF(COUNTBLANK(G483:H483)+COUNTBLANK(J483:K483)+COUNTBLANK(M483:M483)+COUNTBLANK(P483:Q483)+COUNTBLANK(S483:S483)=8,"",
IF(G483&lt;Limity!$C$5," Data gotowości zbyt wczesna lub nie uzupełniona.","")&amp;
IF(G483&gt;Limity!$D$5," Data gotowości zbyt późna lub wypełnona nieprawidłowo.","")&amp;
IF(OR(ROUND(K483,2)&lt;=0,ROUND(Q483,2)&lt;=0,ROUND(M483,2)&lt;=0,ROUND(S483,2)&lt;=0,ROUND(H483,2)&lt;=0)," Co najmniej jedna wartość nie jest większa od zera.","")&amp;
IF(K483&gt;Limity!$D$6," Abonament za Usługę TD w Wariancie A ponad limit.","")&amp;
IF(Q483&gt;Limity!$D$7," Abonament za Usługę TD w Wariancie B ponad limit.","")&amp;
IF(Q483-K483&gt;Limity!$D$8," Różnica wartości abonamentów za Usługę TD wariantów A i B ponad limit.","")&amp;
IF(M483&gt;Limity!$D$9," Abonament za zwiększenie przepustowości w Wariancie A ponad limit.","")&amp;
IF(S483&gt;Limity!$D$10," Abonament za zwiększenie przepustowości w Wariancie B ponad limit.","")&amp;
IF(J483=""," Nie wskazano PWR. ",IF(ISERROR(VLOOKUP(J483,'Listy punktów styku'!$B$11:$B$41,1,FALSE))," Nie wskazano PWR z listy.",""))&amp;
IF(P483=""," Nie wskazano FPS. ",IF(ISERROR(VLOOKUP(P483,'Listy punktów styku'!$B$44:$B$61,1,FALSE))," Nie wskazano FPS z listy.","")))</f>
        <v/>
      </c>
    </row>
    <row r="484" spans="1:22" s="8" customFormat="1" x14ac:dyDescent="0.3">
      <c r="A484" s="112">
        <v>470</v>
      </c>
      <c r="B484" s="113">
        <v>6481286</v>
      </c>
      <c r="C484" s="114">
        <v>24460</v>
      </c>
      <c r="D484" s="116" t="s">
        <v>182</v>
      </c>
      <c r="E484" s="116" t="s">
        <v>1698</v>
      </c>
      <c r="F484" s="116">
        <v>7</v>
      </c>
      <c r="G484" s="24"/>
      <c r="H484" s="3"/>
      <c r="I484" s="93">
        <f t="shared" si="63"/>
        <v>0</v>
      </c>
      <c r="J484" s="2"/>
      <c r="K484" s="3"/>
      <c r="L484" s="94">
        <f t="shared" si="57"/>
        <v>0</v>
      </c>
      <c r="M484" s="4"/>
      <c r="N484" s="94">
        <f t="shared" si="58"/>
        <v>0</v>
      </c>
      <c r="O484" s="94">
        <f t="shared" si="59"/>
        <v>0</v>
      </c>
      <c r="P484" s="2"/>
      <c r="Q484" s="3"/>
      <c r="R484" s="94">
        <f t="shared" si="60"/>
        <v>0</v>
      </c>
      <c r="S484" s="3"/>
      <c r="T484" s="94">
        <f t="shared" si="61"/>
        <v>0</v>
      </c>
      <c r="U484" s="93">
        <f t="shared" si="62"/>
        <v>0</v>
      </c>
      <c r="V484" s="5" t="str">
        <f>IF(COUNTBLANK(G484:H484)+COUNTBLANK(J484:K484)+COUNTBLANK(M484:M484)+COUNTBLANK(P484:Q484)+COUNTBLANK(S484:S484)=8,"",
IF(G484&lt;Limity!$C$5," Data gotowości zbyt wczesna lub nie uzupełniona.","")&amp;
IF(G484&gt;Limity!$D$5," Data gotowości zbyt późna lub wypełnona nieprawidłowo.","")&amp;
IF(OR(ROUND(K484,2)&lt;=0,ROUND(Q484,2)&lt;=0,ROUND(M484,2)&lt;=0,ROUND(S484,2)&lt;=0,ROUND(H484,2)&lt;=0)," Co najmniej jedna wartość nie jest większa od zera.","")&amp;
IF(K484&gt;Limity!$D$6," Abonament za Usługę TD w Wariancie A ponad limit.","")&amp;
IF(Q484&gt;Limity!$D$7," Abonament za Usługę TD w Wariancie B ponad limit.","")&amp;
IF(Q484-K484&gt;Limity!$D$8," Różnica wartości abonamentów za Usługę TD wariantów A i B ponad limit.","")&amp;
IF(M484&gt;Limity!$D$9," Abonament za zwiększenie przepustowości w Wariancie A ponad limit.","")&amp;
IF(S484&gt;Limity!$D$10," Abonament za zwiększenie przepustowości w Wariancie B ponad limit.","")&amp;
IF(J484=""," Nie wskazano PWR. ",IF(ISERROR(VLOOKUP(J484,'Listy punktów styku'!$B$11:$B$41,1,FALSE))," Nie wskazano PWR z listy.",""))&amp;
IF(P484=""," Nie wskazano FPS. ",IF(ISERROR(VLOOKUP(P484,'Listy punktów styku'!$B$44:$B$61,1,FALSE))," Nie wskazano FPS z listy.","")))</f>
        <v/>
      </c>
    </row>
    <row r="485" spans="1:22" s="8" customFormat="1" x14ac:dyDescent="0.3">
      <c r="A485" s="112">
        <v>471</v>
      </c>
      <c r="B485" s="113">
        <v>6235149</v>
      </c>
      <c r="C485" s="114">
        <v>54405</v>
      </c>
      <c r="D485" s="116" t="s">
        <v>1279</v>
      </c>
      <c r="E485" s="116" t="s">
        <v>1282</v>
      </c>
      <c r="F485" s="116">
        <v>11</v>
      </c>
      <c r="G485" s="24"/>
      <c r="H485" s="3"/>
      <c r="I485" s="93">
        <f t="shared" si="63"/>
        <v>0</v>
      </c>
      <c r="J485" s="2"/>
      <c r="K485" s="3"/>
      <c r="L485" s="94">
        <f t="shared" si="57"/>
        <v>0</v>
      </c>
      <c r="M485" s="4"/>
      <c r="N485" s="94">
        <f t="shared" si="58"/>
        <v>0</v>
      </c>
      <c r="O485" s="94">
        <f t="shared" si="59"/>
        <v>0</v>
      </c>
      <c r="P485" s="2"/>
      <c r="Q485" s="3"/>
      <c r="R485" s="94">
        <f t="shared" si="60"/>
        <v>0</v>
      </c>
      <c r="S485" s="3"/>
      <c r="T485" s="94">
        <f t="shared" si="61"/>
        <v>0</v>
      </c>
      <c r="U485" s="93">
        <f t="shared" si="62"/>
        <v>0</v>
      </c>
      <c r="V485" s="5" t="str">
        <f>IF(COUNTBLANK(G485:H485)+COUNTBLANK(J485:K485)+COUNTBLANK(M485:M485)+COUNTBLANK(P485:Q485)+COUNTBLANK(S485:S485)=8,"",
IF(G485&lt;Limity!$C$5," Data gotowości zbyt wczesna lub nie uzupełniona.","")&amp;
IF(G485&gt;Limity!$D$5," Data gotowości zbyt późna lub wypełnona nieprawidłowo.","")&amp;
IF(OR(ROUND(K485,2)&lt;=0,ROUND(Q485,2)&lt;=0,ROUND(M485,2)&lt;=0,ROUND(S485,2)&lt;=0,ROUND(H485,2)&lt;=0)," Co najmniej jedna wartość nie jest większa od zera.","")&amp;
IF(K485&gt;Limity!$D$6," Abonament za Usługę TD w Wariancie A ponad limit.","")&amp;
IF(Q485&gt;Limity!$D$7," Abonament za Usługę TD w Wariancie B ponad limit.","")&amp;
IF(Q485-K485&gt;Limity!$D$8," Różnica wartości abonamentów za Usługę TD wariantów A i B ponad limit.","")&amp;
IF(M485&gt;Limity!$D$9," Abonament za zwiększenie przepustowości w Wariancie A ponad limit.","")&amp;
IF(S485&gt;Limity!$D$10," Abonament za zwiększenie przepustowości w Wariancie B ponad limit.","")&amp;
IF(J485=""," Nie wskazano PWR. ",IF(ISERROR(VLOOKUP(J485,'Listy punktów styku'!$B$11:$B$41,1,FALSE))," Nie wskazano PWR z listy.",""))&amp;
IF(P485=""," Nie wskazano FPS. ",IF(ISERROR(VLOOKUP(P485,'Listy punktów styku'!$B$44:$B$61,1,FALSE))," Nie wskazano FPS z listy.","")))</f>
        <v/>
      </c>
    </row>
    <row r="486" spans="1:22" s="8" customFormat="1" x14ac:dyDescent="0.3">
      <c r="A486" s="112">
        <v>472</v>
      </c>
      <c r="B486" s="113">
        <v>6234433</v>
      </c>
      <c r="C486" s="114" t="s">
        <v>1283</v>
      </c>
      <c r="D486" s="116" t="s">
        <v>1279</v>
      </c>
      <c r="E486" s="116" t="s">
        <v>1285</v>
      </c>
      <c r="F486" s="116">
        <v>6</v>
      </c>
      <c r="G486" s="24"/>
      <c r="H486" s="3"/>
      <c r="I486" s="93">
        <f t="shared" si="63"/>
        <v>0</v>
      </c>
      <c r="J486" s="2"/>
      <c r="K486" s="3"/>
      <c r="L486" s="94">
        <f t="shared" si="57"/>
        <v>0</v>
      </c>
      <c r="M486" s="4"/>
      <c r="N486" s="94">
        <f t="shared" si="58"/>
        <v>0</v>
      </c>
      <c r="O486" s="94">
        <f t="shared" si="59"/>
        <v>0</v>
      </c>
      <c r="P486" s="2"/>
      <c r="Q486" s="3"/>
      <c r="R486" s="94">
        <f t="shared" si="60"/>
        <v>0</v>
      </c>
      <c r="S486" s="3"/>
      <c r="T486" s="94">
        <f t="shared" si="61"/>
        <v>0</v>
      </c>
      <c r="U486" s="93">
        <f t="shared" si="62"/>
        <v>0</v>
      </c>
      <c r="V486" s="5" t="str">
        <f>IF(COUNTBLANK(G486:H486)+COUNTBLANK(J486:K486)+COUNTBLANK(M486:M486)+COUNTBLANK(P486:Q486)+COUNTBLANK(S486:S486)=8,"",
IF(G486&lt;Limity!$C$5," Data gotowości zbyt wczesna lub nie uzupełniona.","")&amp;
IF(G486&gt;Limity!$D$5," Data gotowości zbyt późna lub wypełnona nieprawidłowo.","")&amp;
IF(OR(ROUND(K486,2)&lt;=0,ROUND(Q486,2)&lt;=0,ROUND(M486,2)&lt;=0,ROUND(S486,2)&lt;=0,ROUND(H486,2)&lt;=0)," Co najmniej jedna wartość nie jest większa od zera.","")&amp;
IF(K486&gt;Limity!$D$6," Abonament za Usługę TD w Wariancie A ponad limit.","")&amp;
IF(Q486&gt;Limity!$D$7," Abonament za Usługę TD w Wariancie B ponad limit.","")&amp;
IF(Q486-K486&gt;Limity!$D$8," Różnica wartości abonamentów za Usługę TD wariantów A i B ponad limit.","")&amp;
IF(M486&gt;Limity!$D$9," Abonament za zwiększenie przepustowości w Wariancie A ponad limit.","")&amp;
IF(S486&gt;Limity!$D$10," Abonament za zwiększenie przepustowości w Wariancie B ponad limit.","")&amp;
IF(J486=""," Nie wskazano PWR. ",IF(ISERROR(VLOOKUP(J486,'Listy punktów styku'!$B$11:$B$41,1,FALSE))," Nie wskazano PWR z listy.",""))&amp;
IF(P486=""," Nie wskazano FPS. ",IF(ISERROR(VLOOKUP(P486,'Listy punktów styku'!$B$44:$B$61,1,FALSE))," Nie wskazano FPS z listy.","")))</f>
        <v/>
      </c>
    </row>
    <row r="487" spans="1:22" s="8" customFormat="1" x14ac:dyDescent="0.3">
      <c r="A487" s="112">
        <v>473</v>
      </c>
      <c r="B487" s="113">
        <v>6236757</v>
      </c>
      <c r="C487" s="114">
        <v>119637</v>
      </c>
      <c r="D487" s="116" t="s">
        <v>1287</v>
      </c>
      <c r="E487" s="116" t="s">
        <v>100</v>
      </c>
      <c r="F487" s="116">
        <v>19</v>
      </c>
      <c r="G487" s="24"/>
      <c r="H487" s="3"/>
      <c r="I487" s="93">
        <f t="shared" si="63"/>
        <v>0</v>
      </c>
      <c r="J487" s="2"/>
      <c r="K487" s="3"/>
      <c r="L487" s="94">
        <f t="shared" si="57"/>
        <v>0</v>
      </c>
      <c r="M487" s="4"/>
      <c r="N487" s="94">
        <f t="shared" si="58"/>
        <v>0</v>
      </c>
      <c r="O487" s="94">
        <f t="shared" si="59"/>
        <v>0</v>
      </c>
      <c r="P487" s="2"/>
      <c r="Q487" s="3"/>
      <c r="R487" s="94">
        <f t="shared" si="60"/>
        <v>0</v>
      </c>
      <c r="S487" s="3"/>
      <c r="T487" s="94">
        <f t="shared" si="61"/>
        <v>0</v>
      </c>
      <c r="U487" s="93">
        <f t="shared" si="62"/>
        <v>0</v>
      </c>
      <c r="V487" s="5" t="str">
        <f>IF(COUNTBLANK(G487:H487)+COUNTBLANK(J487:K487)+COUNTBLANK(M487:M487)+COUNTBLANK(P487:Q487)+COUNTBLANK(S487:S487)=8,"",
IF(G487&lt;Limity!$C$5," Data gotowości zbyt wczesna lub nie uzupełniona.","")&amp;
IF(G487&gt;Limity!$D$5," Data gotowości zbyt późna lub wypełnona nieprawidłowo.","")&amp;
IF(OR(ROUND(K487,2)&lt;=0,ROUND(Q487,2)&lt;=0,ROUND(M487,2)&lt;=0,ROUND(S487,2)&lt;=0,ROUND(H487,2)&lt;=0)," Co najmniej jedna wartość nie jest większa od zera.","")&amp;
IF(K487&gt;Limity!$D$6," Abonament za Usługę TD w Wariancie A ponad limit.","")&amp;
IF(Q487&gt;Limity!$D$7," Abonament za Usługę TD w Wariancie B ponad limit.","")&amp;
IF(Q487-K487&gt;Limity!$D$8," Różnica wartości abonamentów za Usługę TD wariantów A i B ponad limit.","")&amp;
IF(M487&gt;Limity!$D$9," Abonament za zwiększenie przepustowości w Wariancie A ponad limit.","")&amp;
IF(S487&gt;Limity!$D$10," Abonament za zwiększenie przepustowości w Wariancie B ponad limit.","")&amp;
IF(J487=""," Nie wskazano PWR. ",IF(ISERROR(VLOOKUP(J487,'Listy punktów styku'!$B$11:$B$41,1,FALSE))," Nie wskazano PWR z listy.",""))&amp;
IF(P487=""," Nie wskazano FPS. ",IF(ISERROR(VLOOKUP(P487,'Listy punktów styku'!$B$44:$B$61,1,FALSE))," Nie wskazano FPS z listy.","")))</f>
        <v/>
      </c>
    </row>
    <row r="488" spans="1:22" s="8" customFormat="1" x14ac:dyDescent="0.3">
      <c r="A488" s="112">
        <v>474</v>
      </c>
      <c r="B488" s="113">
        <v>6190400</v>
      </c>
      <c r="C488" s="114">
        <v>19881</v>
      </c>
      <c r="D488" s="116" t="s">
        <v>1289</v>
      </c>
      <c r="E488" s="116" t="s">
        <v>2174</v>
      </c>
      <c r="F488" s="116" t="s">
        <v>347</v>
      </c>
      <c r="G488" s="24"/>
      <c r="H488" s="3"/>
      <c r="I488" s="93">
        <f t="shared" si="63"/>
        <v>0</v>
      </c>
      <c r="J488" s="2"/>
      <c r="K488" s="3"/>
      <c r="L488" s="94">
        <f t="shared" si="57"/>
        <v>0</v>
      </c>
      <c r="M488" s="4"/>
      <c r="N488" s="94">
        <f t="shared" si="58"/>
        <v>0</v>
      </c>
      <c r="O488" s="94">
        <f t="shared" si="59"/>
        <v>0</v>
      </c>
      <c r="P488" s="2"/>
      <c r="Q488" s="3"/>
      <c r="R488" s="94">
        <f t="shared" si="60"/>
        <v>0</v>
      </c>
      <c r="S488" s="3"/>
      <c r="T488" s="94">
        <f t="shared" si="61"/>
        <v>0</v>
      </c>
      <c r="U488" s="93">
        <f t="shared" si="62"/>
        <v>0</v>
      </c>
      <c r="V488" s="5" t="str">
        <f>IF(COUNTBLANK(G488:H488)+COUNTBLANK(J488:K488)+COUNTBLANK(M488:M488)+COUNTBLANK(P488:Q488)+COUNTBLANK(S488:S488)=8,"",
IF(G488&lt;Limity!$C$5," Data gotowości zbyt wczesna lub nie uzupełniona.","")&amp;
IF(G488&gt;Limity!$D$5," Data gotowości zbyt późna lub wypełnona nieprawidłowo.","")&amp;
IF(OR(ROUND(K488,2)&lt;=0,ROUND(Q488,2)&lt;=0,ROUND(M488,2)&lt;=0,ROUND(S488,2)&lt;=0,ROUND(H488,2)&lt;=0)," Co najmniej jedna wartość nie jest większa od zera.","")&amp;
IF(K488&gt;Limity!$D$6," Abonament za Usługę TD w Wariancie A ponad limit.","")&amp;
IF(Q488&gt;Limity!$D$7," Abonament za Usługę TD w Wariancie B ponad limit.","")&amp;
IF(Q488-K488&gt;Limity!$D$8," Różnica wartości abonamentów za Usługę TD wariantów A i B ponad limit.","")&amp;
IF(M488&gt;Limity!$D$9," Abonament za zwiększenie przepustowości w Wariancie A ponad limit.","")&amp;
IF(S488&gt;Limity!$D$10," Abonament za zwiększenie przepustowości w Wariancie B ponad limit.","")&amp;
IF(J488=""," Nie wskazano PWR. ",IF(ISERROR(VLOOKUP(J488,'Listy punktów styku'!$B$11:$B$41,1,FALSE))," Nie wskazano PWR z listy.",""))&amp;
IF(P488=""," Nie wskazano FPS. ",IF(ISERROR(VLOOKUP(P488,'Listy punktów styku'!$B$44:$B$61,1,FALSE))," Nie wskazano FPS z listy.","")))</f>
        <v/>
      </c>
    </row>
    <row r="489" spans="1:22" s="8" customFormat="1" x14ac:dyDescent="0.3">
      <c r="A489" s="112">
        <v>475</v>
      </c>
      <c r="B489" s="113">
        <v>6243238</v>
      </c>
      <c r="C489" s="114">
        <v>273074</v>
      </c>
      <c r="D489" s="116" t="s">
        <v>1289</v>
      </c>
      <c r="E489" s="116" t="s">
        <v>1292</v>
      </c>
      <c r="F489" s="116">
        <v>7</v>
      </c>
      <c r="G489" s="24"/>
      <c r="H489" s="3"/>
      <c r="I489" s="93">
        <f t="shared" si="63"/>
        <v>0</v>
      </c>
      <c r="J489" s="2"/>
      <c r="K489" s="3"/>
      <c r="L489" s="94">
        <f t="shared" si="57"/>
        <v>0</v>
      </c>
      <c r="M489" s="4"/>
      <c r="N489" s="94">
        <f t="shared" si="58"/>
        <v>0</v>
      </c>
      <c r="O489" s="94">
        <f t="shared" si="59"/>
        <v>0</v>
      </c>
      <c r="P489" s="2"/>
      <c r="Q489" s="3"/>
      <c r="R489" s="94">
        <f t="shared" si="60"/>
        <v>0</v>
      </c>
      <c r="S489" s="3"/>
      <c r="T489" s="94">
        <f t="shared" si="61"/>
        <v>0</v>
      </c>
      <c r="U489" s="93">
        <f t="shared" si="62"/>
        <v>0</v>
      </c>
      <c r="V489" s="5" t="str">
        <f>IF(COUNTBLANK(G489:H489)+COUNTBLANK(J489:K489)+COUNTBLANK(M489:M489)+COUNTBLANK(P489:Q489)+COUNTBLANK(S489:S489)=8,"",
IF(G489&lt;Limity!$C$5," Data gotowości zbyt wczesna lub nie uzupełniona.","")&amp;
IF(G489&gt;Limity!$D$5," Data gotowości zbyt późna lub wypełnona nieprawidłowo.","")&amp;
IF(OR(ROUND(K489,2)&lt;=0,ROUND(Q489,2)&lt;=0,ROUND(M489,2)&lt;=0,ROUND(S489,2)&lt;=0,ROUND(H489,2)&lt;=0)," Co najmniej jedna wartość nie jest większa od zera.","")&amp;
IF(K489&gt;Limity!$D$6," Abonament za Usługę TD w Wariancie A ponad limit.","")&amp;
IF(Q489&gt;Limity!$D$7," Abonament za Usługę TD w Wariancie B ponad limit.","")&amp;
IF(Q489-K489&gt;Limity!$D$8," Różnica wartości abonamentów za Usługę TD wariantów A i B ponad limit.","")&amp;
IF(M489&gt;Limity!$D$9," Abonament za zwiększenie przepustowości w Wariancie A ponad limit.","")&amp;
IF(S489&gt;Limity!$D$10," Abonament za zwiększenie przepustowości w Wariancie B ponad limit.","")&amp;
IF(J489=""," Nie wskazano PWR. ",IF(ISERROR(VLOOKUP(J489,'Listy punktów styku'!$B$11:$B$41,1,FALSE))," Nie wskazano PWR z listy.",""))&amp;
IF(P489=""," Nie wskazano FPS. ",IF(ISERROR(VLOOKUP(P489,'Listy punktów styku'!$B$44:$B$61,1,FALSE))," Nie wskazano FPS z listy.","")))</f>
        <v/>
      </c>
    </row>
    <row r="490" spans="1:22" s="8" customFormat="1" x14ac:dyDescent="0.3">
      <c r="A490" s="112">
        <v>476</v>
      </c>
      <c r="B490" s="113">
        <v>29682617</v>
      </c>
      <c r="C490" s="114">
        <v>18223</v>
      </c>
      <c r="D490" s="116" t="s">
        <v>1588</v>
      </c>
      <c r="E490" s="116" t="s">
        <v>1590</v>
      </c>
      <c r="F490" s="116">
        <v>1</v>
      </c>
      <c r="G490" s="24"/>
      <c r="H490" s="3"/>
      <c r="I490" s="93">
        <f t="shared" si="63"/>
        <v>0</v>
      </c>
      <c r="J490" s="2"/>
      <c r="K490" s="3"/>
      <c r="L490" s="94">
        <f t="shared" si="57"/>
        <v>0</v>
      </c>
      <c r="M490" s="4"/>
      <c r="N490" s="94">
        <f t="shared" si="58"/>
        <v>0</v>
      </c>
      <c r="O490" s="94">
        <f t="shared" si="59"/>
        <v>0</v>
      </c>
      <c r="P490" s="2"/>
      <c r="Q490" s="3"/>
      <c r="R490" s="94">
        <f t="shared" si="60"/>
        <v>0</v>
      </c>
      <c r="S490" s="3"/>
      <c r="T490" s="94">
        <f t="shared" si="61"/>
        <v>0</v>
      </c>
      <c r="U490" s="93">
        <f t="shared" si="62"/>
        <v>0</v>
      </c>
      <c r="V490" s="5" t="str">
        <f>IF(COUNTBLANK(G490:H490)+COUNTBLANK(J490:K490)+COUNTBLANK(M490:M490)+COUNTBLANK(P490:Q490)+COUNTBLANK(S490:S490)=8,"",
IF(G490&lt;Limity!$C$5," Data gotowości zbyt wczesna lub nie uzupełniona.","")&amp;
IF(G490&gt;Limity!$D$5," Data gotowości zbyt późna lub wypełnona nieprawidłowo.","")&amp;
IF(OR(ROUND(K490,2)&lt;=0,ROUND(Q490,2)&lt;=0,ROUND(M490,2)&lt;=0,ROUND(S490,2)&lt;=0,ROUND(H490,2)&lt;=0)," Co najmniej jedna wartość nie jest większa od zera.","")&amp;
IF(K490&gt;Limity!$D$6," Abonament za Usługę TD w Wariancie A ponad limit.","")&amp;
IF(Q490&gt;Limity!$D$7," Abonament za Usługę TD w Wariancie B ponad limit.","")&amp;
IF(Q490-K490&gt;Limity!$D$8," Różnica wartości abonamentów za Usługę TD wariantów A i B ponad limit.","")&amp;
IF(M490&gt;Limity!$D$9," Abonament za zwiększenie przepustowości w Wariancie A ponad limit.","")&amp;
IF(S490&gt;Limity!$D$10," Abonament za zwiększenie przepustowości w Wariancie B ponad limit.","")&amp;
IF(J490=""," Nie wskazano PWR. ",IF(ISERROR(VLOOKUP(J490,'Listy punktów styku'!$B$11:$B$41,1,FALSE))," Nie wskazano PWR z listy.",""))&amp;
IF(P490=""," Nie wskazano FPS. ",IF(ISERROR(VLOOKUP(P490,'Listy punktów styku'!$B$44:$B$61,1,FALSE))," Nie wskazano FPS z listy.","")))</f>
        <v/>
      </c>
    </row>
    <row r="491" spans="1:22" s="8" customFormat="1" x14ac:dyDescent="0.3">
      <c r="A491" s="112">
        <v>477</v>
      </c>
      <c r="B491" s="113">
        <v>553518068</v>
      </c>
      <c r="C491" s="114">
        <v>132292</v>
      </c>
      <c r="D491" s="116" t="s">
        <v>1296</v>
      </c>
      <c r="E491" s="116"/>
      <c r="F491" s="116" t="s">
        <v>1297</v>
      </c>
      <c r="G491" s="24"/>
      <c r="H491" s="3"/>
      <c r="I491" s="93">
        <f t="shared" si="63"/>
        <v>0</v>
      </c>
      <c r="J491" s="2"/>
      <c r="K491" s="3"/>
      <c r="L491" s="94">
        <f t="shared" si="57"/>
        <v>0</v>
      </c>
      <c r="M491" s="4"/>
      <c r="N491" s="94">
        <f t="shared" si="58"/>
        <v>0</v>
      </c>
      <c r="O491" s="94">
        <f t="shared" si="59"/>
        <v>0</v>
      </c>
      <c r="P491" s="2"/>
      <c r="Q491" s="3"/>
      <c r="R491" s="94">
        <f t="shared" si="60"/>
        <v>0</v>
      </c>
      <c r="S491" s="3"/>
      <c r="T491" s="94">
        <f t="shared" si="61"/>
        <v>0</v>
      </c>
      <c r="U491" s="93">
        <f t="shared" si="62"/>
        <v>0</v>
      </c>
      <c r="V491" s="5" t="str">
        <f>IF(COUNTBLANK(G491:H491)+COUNTBLANK(J491:K491)+COUNTBLANK(M491:M491)+COUNTBLANK(P491:Q491)+COUNTBLANK(S491:S491)=8,"",
IF(G491&lt;Limity!$C$5," Data gotowości zbyt wczesna lub nie uzupełniona.","")&amp;
IF(G491&gt;Limity!$D$5," Data gotowości zbyt późna lub wypełnona nieprawidłowo.","")&amp;
IF(OR(ROUND(K491,2)&lt;=0,ROUND(Q491,2)&lt;=0,ROUND(M491,2)&lt;=0,ROUND(S491,2)&lt;=0,ROUND(H491,2)&lt;=0)," Co najmniej jedna wartość nie jest większa od zera.","")&amp;
IF(K491&gt;Limity!$D$6," Abonament za Usługę TD w Wariancie A ponad limit.","")&amp;
IF(Q491&gt;Limity!$D$7," Abonament za Usługę TD w Wariancie B ponad limit.","")&amp;
IF(Q491-K491&gt;Limity!$D$8," Różnica wartości abonamentów za Usługę TD wariantów A i B ponad limit.","")&amp;
IF(M491&gt;Limity!$D$9," Abonament za zwiększenie przepustowości w Wariancie A ponad limit.","")&amp;
IF(S491&gt;Limity!$D$10," Abonament za zwiększenie przepustowości w Wariancie B ponad limit.","")&amp;
IF(J491=""," Nie wskazano PWR. ",IF(ISERROR(VLOOKUP(J491,'Listy punktów styku'!$B$11:$B$41,1,FALSE))," Nie wskazano PWR z listy.",""))&amp;
IF(P491=""," Nie wskazano FPS. ",IF(ISERROR(VLOOKUP(P491,'Listy punktów styku'!$B$44:$B$61,1,FALSE))," Nie wskazano FPS z listy.","")))</f>
        <v/>
      </c>
    </row>
    <row r="492" spans="1:22" s="8" customFormat="1" x14ac:dyDescent="0.3">
      <c r="A492" s="112">
        <v>478</v>
      </c>
      <c r="B492" s="113">
        <v>6309849</v>
      </c>
      <c r="C492" s="114">
        <v>5201</v>
      </c>
      <c r="D492" s="116" t="s">
        <v>1303</v>
      </c>
      <c r="E492" s="116" t="s">
        <v>100</v>
      </c>
      <c r="F492" s="116">
        <v>34</v>
      </c>
      <c r="G492" s="24"/>
      <c r="H492" s="3"/>
      <c r="I492" s="93">
        <f t="shared" si="63"/>
        <v>0</v>
      </c>
      <c r="J492" s="2"/>
      <c r="K492" s="3"/>
      <c r="L492" s="94">
        <f t="shared" si="57"/>
        <v>0</v>
      </c>
      <c r="M492" s="4"/>
      <c r="N492" s="94">
        <f t="shared" si="58"/>
        <v>0</v>
      </c>
      <c r="O492" s="94">
        <f t="shared" si="59"/>
        <v>0</v>
      </c>
      <c r="P492" s="2"/>
      <c r="Q492" s="3"/>
      <c r="R492" s="94">
        <f t="shared" si="60"/>
        <v>0</v>
      </c>
      <c r="S492" s="3"/>
      <c r="T492" s="94">
        <f t="shared" si="61"/>
        <v>0</v>
      </c>
      <c r="U492" s="93">
        <f t="shared" si="62"/>
        <v>0</v>
      </c>
      <c r="V492" s="5" t="str">
        <f>IF(COUNTBLANK(G492:H492)+COUNTBLANK(J492:K492)+COUNTBLANK(M492:M492)+COUNTBLANK(P492:Q492)+COUNTBLANK(S492:S492)=8,"",
IF(G492&lt;Limity!$C$5," Data gotowości zbyt wczesna lub nie uzupełniona.","")&amp;
IF(G492&gt;Limity!$D$5," Data gotowości zbyt późna lub wypełnona nieprawidłowo.","")&amp;
IF(OR(ROUND(K492,2)&lt;=0,ROUND(Q492,2)&lt;=0,ROUND(M492,2)&lt;=0,ROUND(S492,2)&lt;=0,ROUND(H492,2)&lt;=0)," Co najmniej jedna wartość nie jest większa od zera.","")&amp;
IF(K492&gt;Limity!$D$6," Abonament za Usługę TD w Wariancie A ponad limit.","")&amp;
IF(Q492&gt;Limity!$D$7," Abonament za Usługę TD w Wariancie B ponad limit.","")&amp;
IF(Q492-K492&gt;Limity!$D$8," Różnica wartości abonamentów za Usługę TD wariantów A i B ponad limit.","")&amp;
IF(M492&gt;Limity!$D$9," Abonament za zwiększenie przepustowości w Wariancie A ponad limit.","")&amp;
IF(S492&gt;Limity!$D$10," Abonament za zwiększenie przepustowości w Wariancie B ponad limit.","")&amp;
IF(J492=""," Nie wskazano PWR. ",IF(ISERROR(VLOOKUP(J492,'Listy punktów styku'!$B$11:$B$41,1,FALSE))," Nie wskazano PWR z listy.",""))&amp;
IF(P492=""," Nie wskazano FPS. ",IF(ISERROR(VLOOKUP(P492,'Listy punktów styku'!$B$44:$B$61,1,FALSE))," Nie wskazano FPS z listy.","")))</f>
        <v/>
      </c>
    </row>
    <row r="493" spans="1:22" s="8" customFormat="1" x14ac:dyDescent="0.3">
      <c r="A493" s="112">
        <v>479</v>
      </c>
      <c r="B493" s="113">
        <v>6307058</v>
      </c>
      <c r="C493" s="114">
        <v>5196</v>
      </c>
      <c r="D493" s="116" t="s">
        <v>2133</v>
      </c>
      <c r="E493" s="116" t="s">
        <v>100</v>
      </c>
      <c r="F493" s="116" t="s">
        <v>2176</v>
      </c>
      <c r="G493" s="24"/>
      <c r="H493" s="3"/>
      <c r="I493" s="93">
        <f t="shared" si="63"/>
        <v>0</v>
      </c>
      <c r="J493" s="2"/>
      <c r="K493" s="3"/>
      <c r="L493" s="94">
        <f t="shared" si="57"/>
        <v>0</v>
      </c>
      <c r="M493" s="4"/>
      <c r="N493" s="94">
        <f t="shared" si="58"/>
        <v>0</v>
      </c>
      <c r="O493" s="94">
        <f t="shared" si="59"/>
        <v>0</v>
      </c>
      <c r="P493" s="2"/>
      <c r="Q493" s="3"/>
      <c r="R493" s="94">
        <f t="shared" si="60"/>
        <v>0</v>
      </c>
      <c r="S493" s="3"/>
      <c r="T493" s="94">
        <f t="shared" si="61"/>
        <v>0</v>
      </c>
      <c r="U493" s="93">
        <f t="shared" si="62"/>
        <v>0</v>
      </c>
      <c r="V493" s="5" t="str">
        <f>IF(COUNTBLANK(G493:H493)+COUNTBLANK(J493:K493)+COUNTBLANK(M493:M493)+COUNTBLANK(P493:Q493)+COUNTBLANK(S493:S493)=8,"",
IF(G493&lt;Limity!$C$5," Data gotowości zbyt wczesna lub nie uzupełniona.","")&amp;
IF(G493&gt;Limity!$D$5," Data gotowości zbyt późna lub wypełnona nieprawidłowo.","")&amp;
IF(OR(ROUND(K493,2)&lt;=0,ROUND(Q493,2)&lt;=0,ROUND(M493,2)&lt;=0,ROUND(S493,2)&lt;=0,ROUND(H493,2)&lt;=0)," Co najmniej jedna wartość nie jest większa od zera.","")&amp;
IF(K493&gt;Limity!$D$6," Abonament za Usługę TD w Wariancie A ponad limit.","")&amp;
IF(Q493&gt;Limity!$D$7," Abonament za Usługę TD w Wariancie B ponad limit.","")&amp;
IF(Q493-K493&gt;Limity!$D$8," Różnica wartości abonamentów za Usługę TD wariantów A i B ponad limit.","")&amp;
IF(M493&gt;Limity!$D$9," Abonament za zwiększenie przepustowości w Wariancie A ponad limit.","")&amp;
IF(S493&gt;Limity!$D$10," Abonament za zwiększenie przepustowości w Wariancie B ponad limit.","")&amp;
IF(J493=""," Nie wskazano PWR. ",IF(ISERROR(VLOOKUP(J493,'Listy punktów styku'!$B$11:$B$41,1,FALSE))," Nie wskazano PWR z listy.",""))&amp;
IF(P493=""," Nie wskazano FPS. ",IF(ISERROR(VLOOKUP(P493,'Listy punktów styku'!$B$44:$B$61,1,FALSE))," Nie wskazano FPS z listy.","")))</f>
        <v/>
      </c>
    </row>
    <row r="494" spans="1:22" s="8" customFormat="1" x14ac:dyDescent="0.3">
      <c r="A494" s="112">
        <v>480</v>
      </c>
      <c r="B494" s="113">
        <v>6312656</v>
      </c>
      <c r="C494" s="114">
        <v>54083</v>
      </c>
      <c r="D494" s="116" t="s">
        <v>2025</v>
      </c>
      <c r="E494" s="116" t="s">
        <v>100</v>
      </c>
      <c r="F494" s="116">
        <v>4</v>
      </c>
      <c r="G494" s="24"/>
      <c r="H494" s="3"/>
      <c r="I494" s="93">
        <f t="shared" si="63"/>
        <v>0</v>
      </c>
      <c r="J494" s="2"/>
      <c r="K494" s="3"/>
      <c r="L494" s="94">
        <f t="shared" si="57"/>
        <v>0</v>
      </c>
      <c r="M494" s="4"/>
      <c r="N494" s="94">
        <f t="shared" si="58"/>
        <v>0</v>
      </c>
      <c r="O494" s="94">
        <f t="shared" si="59"/>
        <v>0</v>
      </c>
      <c r="P494" s="2"/>
      <c r="Q494" s="3"/>
      <c r="R494" s="94">
        <f t="shared" si="60"/>
        <v>0</v>
      </c>
      <c r="S494" s="3"/>
      <c r="T494" s="94">
        <f t="shared" si="61"/>
        <v>0</v>
      </c>
      <c r="U494" s="93">
        <f t="shared" si="62"/>
        <v>0</v>
      </c>
      <c r="V494" s="5" t="str">
        <f>IF(COUNTBLANK(G494:H494)+COUNTBLANK(J494:K494)+COUNTBLANK(M494:M494)+COUNTBLANK(P494:Q494)+COUNTBLANK(S494:S494)=8,"",
IF(G494&lt;Limity!$C$5," Data gotowości zbyt wczesna lub nie uzupełniona.","")&amp;
IF(G494&gt;Limity!$D$5," Data gotowości zbyt późna lub wypełnona nieprawidłowo.","")&amp;
IF(OR(ROUND(K494,2)&lt;=0,ROUND(Q494,2)&lt;=0,ROUND(M494,2)&lt;=0,ROUND(S494,2)&lt;=0,ROUND(H494,2)&lt;=0)," Co najmniej jedna wartość nie jest większa od zera.","")&amp;
IF(K494&gt;Limity!$D$6," Abonament za Usługę TD w Wariancie A ponad limit.","")&amp;
IF(Q494&gt;Limity!$D$7," Abonament za Usługę TD w Wariancie B ponad limit.","")&amp;
IF(Q494-K494&gt;Limity!$D$8," Różnica wartości abonamentów za Usługę TD wariantów A i B ponad limit.","")&amp;
IF(M494&gt;Limity!$D$9," Abonament za zwiększenie przepustowości w Wariancie A ponad limit.","")&amp;
IF(S494&gt;Limity!$D$10," Abonament za zwiększenie przepustowości w Wariancie B ponad limit.","")&amp;
IF(J494=""," Nie wskazano PWR. ",IF(ISERROR(VLOOKUP(J494,'Listy punktów styku'!$B$11:$B$41,1,FALSE))," Nie wskazano PWR z listy.",""))&amp;
IF(P494=""," Nie wskazano FPS. ",IF(ISERROR(VLOOKUP(P494,'Listy punktów styku'!$B$44:$B$61,1,FALSE))," Nie wskazano FPS z listy.","")))</f>
        <v/>
      </c>
    </row>
    <row r="495" spans="1:22" s="8" customFormat="1" x14ac:dyDescent="0.3">
      <c r="A495" s="112">
        <v>481</v>
      </c>
      <c r="B495" s="113">
        <v>6329074</v>
      </c>
      <c r="C495" s="114" t="s">
        <v>1306</v>
      </c>
      <c r="D495" s="116" t="s">
        <v>319</v>
      </c>
      <c r="E495" s="116" t="s">
        <v>322</v>
      </c>
      <c r="F495" s="116">
        <v>54</v>
      </c>
      <c r="G495" s="24"/>
      <c r="H495" s="3"/>
      <c r="I495" s="93">
        <f t="shared" si="63"/>
        <v>0</v>
      </c>
      <c r="J495" s="2"/>
      <c r="K495" s="3"/>
      <c r="L495" s="94">
        <f t="shared" si="57"/>
        <v>0</v>
      </c>
      <c r="M495" s="4"/>
      <c r="N495" s="94">
        <f t="shared" si="58"/>
        <v>0</v>
      </c>
      <c r="O495" s="94">
        <f t="shared" si="59"/>
        <v>0</v>
      </c>
      <c r="P495" s="2"/>
      <c r="Q495" s="3"/>
      <c r="R495" s="94">
        <f t="shared" si="60"/>
        <v>0</v>
      </c>
      <c r="S495" s="3"/>
      <c r="T495" s="94">
        <f t="shared" si="61"/>
        <v>0</v>
      </c>
      <c r="U495" s="93">
        <f t="shared" si="62"/>
        <v>0</v>
      </c>
      <c r="V495" s="5" t="str">
        <f>IF(COUNTBLANK(G495:H495)+COUNTBLANK(J495:K495)+COUNTBLANK(M495:M495)+COUNTBLANK(P495:Q495)+COUNTBLANK(S495:S495)=8,"",
IF(G495&lt;Limity!$C$5," Data gotowości zbyt wczesna lub nie uzupełniona.","")&amp;
IF(G495&gt;Limity!$D$5," Data gotowości zbyt późna lub wypełnona nieprawidłowo.","")&amp;
IF(OR(ROUND(K495,2)&lt;=0,ROUND(Q495,2)&lt;=0,ROUND(M495,2)&lt;=0,ROUND(S495,2)&lt;=0,ROUND(H495,2)&lt;=0)," Co najmniej jedna wartość nie jest większa od zera.","")&amp;
IF(K495&gt;Limity!$D$6," Abonament za Usługę TD w Wariancie A ponad limit.","")&amp;
IF(Q495&gt;Limity!$D$7," Abonament za Usługę TD w Wariancie B ponad limit.","")&amp;
IF(Q495-K495&gt;Limity!$D$8," Różnica wartości abonamentów za Usługę TD wariantów A i B ponad limit.","")&amp;
IF(M495&gt;Limity!$D$9," Abonament za zwiększenie przepustowości w Wariancie A ponad limit.","")&amp;
IF(S495&gt;Limity!$D$10," Abonament za zwiększenie przepustowości w Wariancie B ponad limit.","")&amp;
IF(J495=""," Nie wskazano PWR. ",IF(ISERROR(VLOOKUP(J495,'Listy punktów styku'!$B$11:$B$41,1,FALSE))," Nie wskazano PWR z listy.",""))&amp;
IF(P495=""," Nie wskazano FPS. ",IF(ISERROR(VLOOKUP(P495,'Listy punktów styku'!$B$44:$B$61,1,FALSE))," Nie wskazano FPS z listy.","")))</f>
        <v/>
      </c>
    </row>
    <row r="496" spans="1:22" s="8" customFormat="1" x14ac:dyDescent="0.3">
      <c r="A496" s="112">
        <v>482</v>
      </c>
      <c r="B496" s="113">
        <v>6328743</v>
      </c>
      <c r="C496" s="114" t="s">
        <v>1308</v>
      </c>
      <c r="D496" s="116" t="s">
        <v>319</v>
      </c>
      <c r="E496" s="116" t="s">
        <v>322</v>
      </c>
      <c r="F496" s="116">
        <v>56</v>
      </c>
      <c r="G496" s="24"/>
      <c r="H496" s="3"/>
      <c r="I496" s="93">
        <f t="shared" si="63"/>
        <v>0</v>
      </c>
      <c r="J496" s="2"/>
      <c r="K496" s="3"/>
      <c r="L496" s="94">
        <f t="shared" si="57"/>
        <v>0</v>
      </c>
      <c r="M496" s="4"/>
      <c r="N496" s="94">
        <f t="shared" si="58"/>
        <v>0</v>
      </c>
      <c r="O496" s="94">
        <f t="shared" si="59"/>
        <v>0</v>
      </c>
      <c r="P496" s="2"/>
      <c r="Q496" s="3"/>
      <c r="R496" s="94">
        <f t="shared" si="60"/>
        <v>0</v>
      </c>
      <c r="S496" s="3"/>
      <c r="T496" s="94">
        <f t="shared" si="61"/>
        <v>0</v>
      </c>
      <c r="U496" s="93">
        <f t="shared" si="62"/>
        <v>0</v>
      </c>
      <c r="V496" s="5" t="str">
        <f>IF(COUNTBLANK(G496:H496)+COUNTBLANK(J496:K496)+COUNTBLANK(M496:M496)+COUNTBLANK(P496:Q496)+COUNTBLANK(S496:S496)=8,"",
IF(G496&lt;Limity!$C$5," Data gotowości zbyt wczesna lub nie uzupełniona.","")&amp;
IF(G496&gt;Limity!$D$5," Data gotowości zbyt późna lub wypełnona nieprawidłowo.","")&amp;
IF(OR(ROUND(K496,2)&lt;=0,ROUND(Q496,2)&lt;=0,ROUND(M496,2)&lt;=0,ROUND(S496,2)&lt;=0,ROUND(H496,2)&lt;=0)," Co najmniej jedna wartość nie jest większa od zera.","")&amp;
IF(K496&gt;Limity!$D$6," Abonament za Usługę TD w Wariancie A ponad limit.","")&amp;
IF(Q496&gt;Limity!$D$7," Abonament za Usługę TD w Wariancie B ponad limit.","")&amp;
IF(Q496-K496&gt;Limity!$D$8," Różnica wartości abonamentów za Usługę TD wariantów A i B ponad limit.","")&amp;
IF(M496&gt;Limity!$D$9," Abonament za zwiększenie przepustowości w Wariancie A ponad limit.","")&amp;
IF(S496&gt;Limity!$D$10," Abonament za zwiększenie przepustowości w Wariancie B ponad limit.","")&amp;
IF(J496=""," Nie wskazano PWR. ",IF(ISERROR(VLOOKUP(J496,'Listy punktów styku'!$B$11:$B$41,1,FALSE))," Nie wskazano PWR z listy.",""))&amp;
IF(P496=""," Nie wskazano FPS. ",IF(ISERROR(VLOOKUP(P496,'Listy punktów styku'!$B$44:$B$61,1,FALSE))," Nie wskazano FPS z listy.","")))</f>
        <v/>
      </c>
    </row>
    <row r="497" spans="1:22" s="8" customFormat="1" x14ac:dyDescent="0.3">
      <c r="A497" s="112">
        <v>483</v>
      </c>
      <c r="B497" s="113">
        <v>6362567</v>
      </c>
      <c r="C497" s="114">
        <v>104667</v>
      </c>
      <c r="D497" s="116" t="s">
        <v>1641</v>
      </c>
      <c r="E497" s="116" t="s">
        <v>100</v>
      </c>
      <c r="F497" s="116">
        <v>12</v>
      </c>
      <c r="G497" s="24"/>
      <c r="H497" s="3"/>
      <c r="I497" s="93">
        <f t="shared" si="63"/>
        <v>0</v>
      </c>
      <c r="J497" s="2"/>
      <c r="K497" s="3"/>
      <c r="L497" s="94">
        <f t="shared" si="57"/>
        <v>0</v>
      </c>
      <c r="M497" s="4"/>
      <c r="N497" s="94">
        <f t="shared" si="58"/>
        <v>0</v>
      </c>
      <c r="O497" s="94">
        <f t="shared" si="59"/>
        <v>0</v>
      </c>
      <c r="P497" s="2"/>
      <c r="Q497" s="3"/>
      <c r="R497" s="94">
        <f t="shared" si="60"/>
        <v>0</v>
      </c>
      <c r="S497" s="3"/>
      <c r="T497" s="94">
        <f t="shared" si="61"/>
        <v>0</v>
      </c>
      <c r="U497" s="93">
        <f t="shared" si="62"/>
        <v>0</v>
      </c>
      <c r="V497" s="5" t="str">
        <f>IF(COUNTBLANK(G497:H497)+COUNTBLANK(J497:K497)+COUNTBLANK(M497:M497)+COUNTBLANK(P497:Q497)+COUNTBLANK(S497:S497)=8,"",
IF(G497&lt;Limity!$C$5," Data gotowości zbyt wczesna lub nie uzupełniona.","")&amp;
IF(G497&gt;Limity!$D$5," Data gotowości zbyt późna lub wypełnona nieprawidłowo.","")&amp;
IF(OR(ROUND(K497,2)&lt;=0,ROUND(Q497,2)&lt;=0,ROUND(M497,2)&lt;=0,ROUND(S497,2)&lt;=0,ROUND(H497,2)&lt;=0)," Co najmniej jedna wartość nie jest większa od zera.","")&amp;
IF(K497&gt;Limity!$D$6," Abonament za Usługę TD w Wariancie A ponad limit.","")&amp;
IF(Q497&gt;Limity!$D$7," Abonament za Usługę TD w Wariancie B ponad limit.","")&amp;
IF(Q497-K497&gt;Limity!$D$8," Różnica wartości abonamentów za Usługę TD wariantów A i B ponad limit.","")&amp;
IF(M497&gt;Limity!$D$9," Abonament za zwiększenie przepustowości w Wariancie A ponad limit.","")&amp;
IF(S497&gt;Limity!$D$10," Abonament za zwiększenie przepustowości w Wariancie B ponad limit.","")&amp;
IF(J497=""," Nie wskazano PWR. ",IF(ISERROR(VLOOKUP(J497,'Listy punktów styku'!$B$11:$B$41,1,FALSE))," Nie wskazano PWR z listy.",""))&amp;
IF(P497=""," Nie wskazano FPS. ",IF(ISERROR(VLOOKUP(P497,'Listy punktów styku'!$B$44:$B$61,1,FALSE))," Nie wskazano FPS z listy.","")))</f>
        <v/>
      </c>
    </row>
    <row r="498" spans="1:22" s="8" customFormat="1" x14ac:dyDescent="0.3">
      <c r="A498" s="112">
        <v>484</v>
      </c>
      <c r="B498" s="113">
        <v>6364018</v>
      </c>
      <c r="C498" s="114">
        <v>104666</v>
      </c>
      <c r="D498" s="116" t="s">
        <v>2134</v>
      </c>
      <c r="E498" s="116" t="s">
        <v>109</v>
      </c>
      <c r="F498" s="116" t="s">
        <v>2173</v>
      </c>
      <c r="G498" s="24"/>
      <c r="H498" s="3"/>
      <c r="I498" s="93">
        <f t="shared" si="63"/>
        <v>0</v>
      </c>
      <c r="J498" s="2"/>
      <c r="K498" s="3"/>
      <c r="L498" s="94">
        <f t="shared" si="57"/>
        <v>0</v>
      </c>
      <c r="M498" s="4"/>
      <c r="N498" s="94">
        <f t="shared" si="58"/>
        <v>0</v>
      </c>
      <c r="O498" s="94">
        <f t="shared" si="59"/>
        <v>0</v>
      </c>
      <c r="P498" s="2"/>
      <c r="Q498" s="3"/>
      <c r="R498" s="94">
        <f t="shared" si="60"/>
        <v>0</v>
      </c>
      <c r="S498" s="3"/>
      <c r="T498" s="94">
        <f t="shared" si="61"/>
        <v>0</v>
      </c>
      <c r="U498" s="93">
        <f t="shared" si="62"/>
        <v>0</v>
      </c>
      <c r="V498" s="5" t="str">
        <f>IF(COUNTBLANK(G498:H498)+COUNTBLANK(J498:K498)+COUNTBLANK(M498:M498)+COUNTBLANK(P498:Q498)+COUNTBLANK(S498:S498)=8,"",
IF(G498&lt;Limity!$C$5," Data gotowości zbyt wczesna lub nie uzupełniona.","")&amp;
IF(G498&gt;Limity!$D$5," Data gotowości zbyt późna lub wypełnona nieprawidłowo.","")&amp;
IF(OR(ROUND(K498,2)&lt;=0,ROUND(Q498,2)&lt;=0,ROUND(M498,2)&lt;=0,ROUND(S498,2)&lt;=0,ROUND(H498,2)&lt;=0)," Co najmniej jedna wartość nie jest większa od zera.","")&amp;
IF(K498&gt;Limity!$D$6," Abonament za Usługę TD w Wariancie A ponad limit.","")&amp;
IF(Q498&gt;Limity!$D$7," Abonament za Usługę TD w Wariancie B ponad limit.","")&amp;
IF(Q498-K498&gt;Limity!$D$8," Różnica wartości abonamentów za Usługę TD wariantów A i B ponad limit.","")&amp;
IF(M498&gt;Limity!$D$9," Abonament za zwiększenie przepustowości w Wariancie A ponad limit.","")&amp;
IF(S498&gt;Limity!$D$10," Abonament za zwiększenie przepustowości w Wariancie B ponad limit.","")&amp;
IF(J498=""," Nie wskazano PWR. ",IF(ISERROR(VLOOKUP(J498,'Listy punktów styku'!$B$11:$B$41,1,FALSE))," Nie wskazano PWR z listy.",""))&amp;
IF(P498=""," Nie wskazano FPS. ",IF(ISERROR(VLOOKUP(P498,'Listy punktów styku'!$B$44:$B$61,1,FALSE))," Nie wskazano FPS z listy.","")))</f>
        <v/>
      </c>
    </row>
    <row r="499" spans="1:22" s="8" customFormat="1" x14ac:dyDescent="0.3">
      <c r="A499" s="112">
        <v>485</v>
      </c>
      <c r="B499" s="113">
        <v>6428996</v>
      </c>
      <c r="C499" s="114">
        <v>17394</v>
      </c>
      <c r="D499" s="116" t="s">
        <v>1594</v>
      </c>
      <c r="E499" s="116" t="s">
        <v>100</v>
      </c>
      <c r="F499" s="116">
        <v>80</v>
      </c>
      <c r="G499" s="24"/>
      <c r="H499" s="3"/>
      <c r="I499" s="93">
        <f t="shared" si="63"/>
        <v>0</v>
      </c>
      <c r="J499" s="2"/>
      <c r="K499" s="3"/>
      <c r="L499" s="94">
        <f t="shared" si="57"/>
        <v>0</v>
      </c>
      <c r="M499" s="4"/>
      <c r="N499" s="94">
        <f t="shared" si="58"/>
        <v>0</v>
      </c>
      <c r="O499" s="94">
        <f t="shared" si="59"/>
        <v>0</v>
      </c>
      <c r="P499" s="2"/>
      <c r="Q499" s="3"/>
      <c r="R499" s="94">
        <f t="shared" si="60"/>
        <v>0</v>
      </c>
      <c r="S499" s="3"/>
      <c r="T499" s="94">
        <f t="shared" si="61"/>
        <v>0</v>
      </c>
      <c r="U499" s="93">
        <f t="shared" si="62"/>
        <v>0</v>
      </c>
      <c r="V499" s="5" t="str">
        <f>IF(COUNTBLANK(G499:H499)+COUNTBLANK(J499:K499)+COUNTBLANK(M499:M499)+COUNTBLANK(P499:Q499)+COUNTBLANK(S499:S499)=8,"",
IF(G499&lt;Limity!$C$5," Data gotowości zbyt wczesna lub nie uzupełniona.","")&amp;
IF(G499&gt;Limity!$D$5," Data gotowości zbyt późna lub wypełnona nieprawidłowo.","")&amp;
IF(OR(ROUND(K499,2)&lt;=0,ROUND(Q499,2)&lt;=0,ROUND(M499,2)&lt;=0,ROUND(S499,2)&lt;=0,ROUND(H499,2)&lt;=0)," Co najmniej jedna wartość nie jest większa od zera.","")&amp;
IF(K499&gt;Limity!$D$6," Abonament za Usługę TD w Wariancie A ponad limit.","")&amp;
IF(Q499&gt;Limity!$D$7," Abonament za Usługę TD w Wariancie B ponad limit.","")&amp;
IF(Q499-K499&gt;Limity!$D$8," Różnica wartości abonamentów za Usługę TD wariantów A i B ponad limit.","")&amp;
IF(M499&gt;Limity!$D$9," Abonament za zwiększenie przepustowości w Wariancie A ponad limit.","")&amp;
IF(S499&gt;Limity!$D$10," Abonament za zwiększenie przepustowości w Wariancie B ponad limit.","")&amp;
IF(J499=""," Nie wskazano PWR. ",IF(ISERROR(VLOOKUP(J499,'Listy punktów styku'!$B$11:$B$41,1,FALSE))," Nie wskazano PWR z listy.",""))&amp;
IF(P499=""," Nie wskazano FPS. ",IF(ISERROR(VLOOKUP(P499,'Listy punktów styku'!$B$44:$B$61,1,FALSE))," Nie wskazano FPS z listy.","")))</f>
        <v/>
      </c>
    </row>
    <row r="500" spans="1:22" s="8" customFormat="1" x14ac:dyDescent="0.3">
      <c r="A500" s="112">
        <v>486</v>
      </c>
      <c r="B500" s="113">
        <v>6435372</v>
      </c>
      <c r="C500" s="114">
        <v>43551</v>
      </c>
      <c r="D500" s="116" t="s">
        <v>1312</v>
      </c>
      <c r="E500" s="116" t="s">
        <v>100</v>
      </c>
      <c r="F500" s="116">
        <v>31</v>
      </c>
      <c r="G500" s="24"/>
      <c r="H500" s="3"/>
      <c r="I500" s="93">
        <f t="shared" si="63"/>
        <v>0</v>
      </c>
      <c r="J500" s="2"/>
      <c r="K500" s="3"/>
      <c r="L500" s="94">
        <f t="shared" si="57"/>
        <v>0</v>
      </c>
      <c r="M500" s="4"/>
      <c r="N500" s="94">
        <f t="shared" si="58"/>
        <v>0</v>
      </c>
      <c r="O500" s="94">
        <f t="shared" si="59"/>
        <v>0</v>
      </c>
      <c r="P500" s="2"/>
      <c r="Q500" s="3"/>
      <c r="R500" s="94">
        <f t="shared" si="60"/>
        <v>0</v>
      </c>
      <c r="S500" s="3"/>
      <c r="T500" s="94">
        <f t="shared" si="61"/>
        <v>0</v>
      </c>
      <c r="U500" s="93">
        <f t="shared" si="62"/>
        <v>0</v>
      </c>
      <c r="V500" s="5" t="str">
        <f>IF(COUNTBLANK(G500:H500)+COUNTBLANK(J500:K500)+COUNTBLANK(M500:M500)+COUNTBLANK(P500:Q500)+COUNTBLANK(S500:S500)=8,"",
IF(G500&lt;Limity!$C$5," Data gotowości zbyt wczesna lub nie uzupełniona.","")&amp;
IF(G500&gt;Limity!$D$5," Data gotowości zbyt późna lub wypełnona nieprawidłowo.","")&amp;
IF(OR(ROUND(K500,2)&lt;=0,ROUND(Q500,2)&lt;=0,ROUND(M500,2)&lt;=0,ROUND(S500,2)&lt;=0,ROUND(H500,2)&lt;=0)," Co najmniej jedna wartość nie jest większa od zera.","")&amp;
IF(K500&gt;Limity!$D$6," Abonament za Usługę TD w Wariancie A ponad limit.","")&amp;
IF(Q500&gt;Limity!$D$7," Abonament za Usługę TD w Wariancie B ponad limit.","")&amp;
IF(Q500-K500&gt;Limity!$D$8," Różnica wartości abonamentów za Usługę TD wariantów A i B ponad limit.","")&amp;
IF(M500&gt;Limity!$D$9," Abonament za zwiększenie przepustowości w Wariancie A ponad limit.","")&amp;
IF(S500&gt;Limity!$D$10," Abonament za zwiększenie przepustowości w Wariancie B ponad limit.","")&amp;
IF(J500=""," Nie wskazano PWR. ",IF(ISERROR(VLOOKUP(J500,'Listy punktów styku'!$B$11:$B$41,1,FALSE))," Nie wskazano PWR z listy.",""))&amp;
IF(P500=""," Nie wskazano FPS. ",IF(ISERROR(VLOOKUP(P500,'Listy punktów styku'!$B$44:$B$61,1,FALSE))," Nie wskazano FPS z listy.","")))</f>
        <v/>
      </c>
    </row>
    <row r="501" spans="1:22" s="8" customFormat="1" x14ac:dyDescent="0.3">
      <c r="A501" s="112">
        <v>487</v>
      </c>
      <c r="B501" s="113">
        <v>6434835</v>
      </c>
      <c r="C501" s="114">
        <v>43632</v>
      </c>
      <c r="D501" s="116" t="s">
        <v>1685</v>
      </c>
      <c r="E501" s="116" t="s">
        <v>100</v>
      </c>
      <c r="F501" s="116">
        <v>135</v>
      </c>
      <c r="G501" s="24"/>
      <c r="H501" s="3"/>
      <c r="I501" s="93">
        <f t="shared" si="63"/>
        <v>0</v>
      </c>
      <c r="J501" s="2"/>
      <c r="K501" s="3"/>
      <c r="L501" s="94">
        <f t="shared" si="57"/>
        <v>0</v>
      </c>
      <c r="M501" s="4"/>
      <c r="N501" s="94">
        <f t="shared" si="58"/>
        <v>0</v>
      </c>
      <c r="O501" s="94">
        <f t="shared" si="59"/>
        <v>0</v>
      </c>
      <c r="P501" s="2"/>
      <c r="Q501" s="3"/>
      <c r="R501" s="94">
        <f t="shared" si="60"/>
        <v>0</v>
      </c>
      <c r="S501" s="3"/>
      <c r="T501" s="94">
        <f t="shared" si="61"/>
        <v>0</v>
      </c>
      <c r="U501" s="93">
        <f t="shared" si="62"/>
        <v>0</v>
      </c>
      <c r="V501" s="5" t="str">
        <f>IF(COUNTBLANK(G501:H501)+COUNTBLANK(J501:K501)+COUNTBLANK(M501:M501)+COUNTBLANK(P501:Q501)+COUNTBLANK(S501:S501)=8,"",
IF(G501&lt;Limity!$C$5," Data gotowości zbyt wczesna lub nie uzupełniona.","")&amp;
IF(G501&gt;Limity!$D$5," Data gotowości zbyt późna lub wypełnona nieprawidłowo.","")&amp;
IF(OR(ROUND(K501,2)&lt;=0,ROUND(Q501,2)&lt;=0,ROUND(M501,2)&lt;=0,ROUND(S501,2)&lt;=0,ROUND(H501,2)&lt;=0)," Co najmniej jedna wartość nie jest większa od zera.","")&amp;
IF(K501&gt;Limity!$D$6," Abonament za Usługę TD w Wariancie A ponad limit.","")&amp;
IF(Q501&gt;Limity!$D$7," Abonament za Usługę TD w Wariancie B ponad limit.","")&amp;
IF(Q501-K501&gt;Limity!$D$8," Różnica wartości abonamentów za Usługę TD wariantów A i B ponad limit.","")&amp;
IF(M501&gt;Limity!$D$9," Abonament za zwiększenie przepustowości w Wariancie A ponad limit.","")&amp;
IF(S501&gt;Limity!$D$10," Abonament za zwiększenie przepustowości w Wariancie B ponad limit.","")&amp;
IF(J501=""," Nie wskazano PWR. ",IF(ISERROR(VLOOKUP(J501,'Listy punktów styku'!$B$11:$B$41,1,FALSE))," Nie wskazano PWR z listy.",""))&amp;
IF(P501=""," Nie wskazano FPS. ",IF(ISERROR(VLOOKUP(P501,'Listy punktów styku'!$B$44:$B$61,1,FALSE))," Nie wskazano FPS z listy.","")))</f>
        <v/>
      </c>
    </row>
    <row r="502" spans="1:22" s="8" customFormat="1" x14ac:dyDescent="0.3">
      <c r="A502" s="112">
        <v>488</v>
      </c>
      <c r="B502" s="113">
        <v>6437211</v>
      </c>
      <c r="C502" s="114">
        <v>13244</v>
      </c>
      <c r="D502" s="116" t="s">
        <v>1314</v>
      </c>
      <c r="E502" s="116" t="s">
        <v>1317</v>
      </c>
      <c r="F502" s="116">
        <v>1</v>
      </c>
      <c r="G502" s="24"/>
      <c r="H502" s="3"/>
      <c r="I502" s="93">
        <f t="shared" si="63"/>
        <v>0</v>
      </c>
      <c r="J502" s="2"/>
      <c r="K502" s="3"/>
      <c r="L502" s="94">
        <f t="shared" si="57"/>
        <v>0</v>
      </c>
      <c r="M502" s="4"/>
      <c r="N502" s="94">
        <f t="shared" si="58"/>
        <v>0</v>
      </c>
      <c r="O502" s="94">
        <f t="shared" si="59"/>
        <v>0</v>
      </c>
      <c r="P502" s="2"/>
      <c r="Q502" s="3"/>
      <c r="R502" s="94">
        <f t="shared" si="60"/>
        <v>0</v>
      </c>
      <c r="S502" s="3"/>
      <c r="T502" s="94">
        <f t="shared" si="61"/>
        <v>0</v>
      </c>
      <c r="U502" s="93">
        <f t="shared" si="62"/>
        <v>0</v>
      </c>
      <c r="V502" s="5" t="str">
        <f>IF(COUNTBLANK(G502:H502)+COUNTBLANK(J502:K502)+COUNTBLANK(M502:M502)+COUNTBLANK(P502:Q502)+COUNTBLANK(S502:S502)=8,"",
IF(G502&lt;Limity!$C$5," Data gotowości zbyt wczesna lub nie uzupełniona.","")&amp;
IF(G502&gt;Limity!$D$5," Data gotowości zbyt późna lub wypełnona nieprawidłowo.","")&amp;
IF(OR(ROUND(K502,2)&lt;=0,ROUND(Q502,2)&lt;=0,ROUND(M502,2)&lt;=0,ROUND(S502,2)&lt;=0,ROUND(H502,2)&lt;=0)," Co najmniej jedna wartość nie jest większa od zera.","")&amp;
IF(K502&gt;Limity!$D$6," Abonament za Usługę TD w Wariancie A ponad limit.","")&amp;
IF(Q502&gt;Limity!$D$7," Abonament za Usługę TD w Wariancie B ponad limit.","")&amp;
IF(Q502-K502&gt;Limity!$D$8," Różnica wartości abonamentów za Usługę TD wariantów A i B ponad limit.","")&amp;
IF(M502&gt;Limity!$D$9," Abonament za zwiększenie przepustowości w Wariancie A ponad limit.","")&amp;
IF(S502&gt;Limity!$D$10," Abonament za zwiększenie przepustowości w Wariancie B ponad limit.","")&amp;
IF(J502=""," Nie wskazano PWR. ",IF(ISERROR(VLOOKUP(J502,'Listy punktów styku'!$B$11:$B$41,1,FALSE))," Nie wskazano PWR z listy.",""))&amp;
IF(P502=""," Nie wskazano FPS. ",IF(ISERROR(VLOOKUP(P502,'Listy punktów styku'!$B$44:$B$61,1,FALSE))," Nie wskazano FPS z listy.","")))</f>
        <v/>
      </c>
    </row>
    <row r="503" spans="1:22" s="8" customFormat="1" x14ac:dyDescent="0.3">
      <c r="A503" s="112">
        <v>489</v>
      </c>
      <c r="B503" s="113">
        <v>6447161</v>
      </c>
      <c r="C503" s="114">
        <v>129333</v>
      </c>
      <c r="D503" s="116" t="s">
        <v>1321</v>
      </c>
      <c r="E503" s="116" t="s">
        <v>100</v>
      </c>
      <c r="F503" s="116">
        <v>100</v>
      </c>
      <c r="G503" s="24"/>
      <c r="H503" s="3"/>
      <c r="I503" s="93">
        <f t="shared" si="63"/>
        <v>0</v>
      </c>
      <c r="J503" s="2"/>
      <c r="K503" s="3"/>
      <c r="L503" s="94">
        <f t="shared" si="57"/>
        <v>0</v>
      </c>
      <c r="M503" s="4"/>
      <c r="N503" s="94">
        <f t="shared" si="58"/>
        <v>0</v>
      </c>
      <c r="O503" s="94">
        <f t="shared" si="59"/>
        <v>0</v>
      </c>
      <c r="P503" s="2"/>
      <c r="Q503" s="3"/>
      <c r="R503" s="94">
        <f t="shared" si="60"/>
        <v>0</v>
      </c>
      <c r="S503" s="3"/>
      <c r="T503" s="94">
        <f t="shared" si="61"/>
        <v>0</v>
      </c>
      <c r="U503" s="93">
        <f t="shared" si="62"/>
        <v>0</v>
      </c>
      <c r="V503" s="5" t="str">
        <f>IF(COUNTBLANK(G503:H503)+COUNTBLANK(J503:K503)+COUNTBLANK(M503:M503)+COUNTBLANK(P503:Q503)+COUNTBLANK(S503:S503)=8,"",
IF(G503&lt;Limity!$C$5," Data gotowości zbyt wczesna lub nie uzupełniona.","")&amp;
IF(G503&gt;Limity!$D$5," Data gotowości zbyt późna lub wypełnona nieprawidłowo.","")&amp;
IF(OR(ROUND(K503,2)&lt;=0,ROUND(Q503,2)&lt;=0,ROUND(M503,2)&lt;=0,ROUND(S503,2)&lt;=0,ROUND(H503,2)&lt;=0)," Co najmniej jedna wartość nie jest większa od zera.","")&amp;
IF(K503&gt;Limity!$D$6," Abonament za Usługę TD w Wariancie A ponad limit.","")&amp;
IF(Q503&gt;Limity!$D$7," Abonament za Usługę TD w Wariancie B ponad limit.","")&amp;
IF(Q503-K503&gt;Limity!$D$8," Różnica wartości abonamentów za Usługę TD wariantów A i B ponad limit.","")&amp;
IF(M503&gt;Limity!$D$9," Abonament za zwiększenie przepustowości w Wariancie A ponad limit.","")&amp;
IF(S503&gt;Limity!$D$10," Abonament za zwiększenie przepustowości w Wariancie B ponad limit.","")&amp;
IF(J503=""," Nie wskazano PWR. ",IF(ISERROR(VLOOKUP(J503,'Listy punktów styku'!$B$11:$B$41,1,FALSE))," Nie wskazano PWR z listy.",""))&amp;
IF(P503=""," Nie wskazano FPS. ",IF(ISERROR(VLOOKUP(P503,'Listy punktów styku'!$B$44:$B$61,1,FALSE))," Nie wskazano FPS z listy.","")))</f>
        <v/>
      </c>
    </row>
    <row r="504" spans="1:22" s="8" customFormat="1" x14ac:dyDescent="0.3">
      <c r="A504" s="112">
        <v>490</v>
      </c>
      <c r="B504" s="113">
        <v>23533190</v>
      </c>
      <c r="C504" s="114">
        <v>128867</v>
      </c>
      <c r="D504" s="116" t="s">
        <v>2069</v>
      </c>
      <c r="E504" s="116" t="s">
        <v>2201</v>
      </c>
      <c r="F504" s="116" t="s">
        <v>2185</v>
      </c>
      <c r="G504" s="24"/>
      <c r="H504" s="3"/>
      <c r="I504" s="93">
        <f t="shared" si="63"/>
        <v>0</v>
      </c>
      <c r="J504" s="2"/>
      <c r="K504" s="3"/>
      <c r="L504" s="94">
        <f t="shared" si="57"/>
        <v>0</v>
      </c>
      <c r="M504" s="4"/>
      <c r="N504" s="94">
        <f t="shared" si="58"/>
        <v>0</v>
      </c>
      <c r="O504" s="94">
        <f t="shared" si="59"/>
        <v>0</v>
      </c>
      <c r="P504" s="2"/>
      <c r="Q504" s="3"/>
      <c r="R504" s="94">
        <f t="shared" si="60"/>
        <v>0</v>
      </c>
      <c r="S504" s="3"/>
      <c r="T504" s="94">
        <f t="shared" si="61"/>
        <v>0</v>
      </c>
      <c r="U504" s="93">
        <f t="shared" si="62"/>
        <v>0</v>
      </c>
      <c r="V504" s="5" t="str">
        <f>IF(COUNTBLANK(G504:H504)+COUNTBLANK(J504:K504)+COUNTBLANK(M504:M504)+COUNTBLANK(P504:Q504)+COUNTBLANK(S504:S504)=8,"",
IF(G504&lt;Limity!$C$5," Data gotowości zbyt wczesna lub nie uzupełniona.","")&amp;
IF(G504&gt;Limity!$D$5," Data gotowości zbyt późna lub wypełnona nieprawidłowo.","")&amp;
IF(OR(ROUND(K504,2)&lt;=0,ROUND(Q504,2)&lt;=0,ROUND(M504,2)&lt;=0,ROUND(S504,2)&lt;=0,ROUND(H504,2)&lt;=0)," Co najmniej jedna wartość nie jest większa od zera.","")&amp;
IF(K504&gt;Limity!$D$6," Abonament za Usługę TD w Wariancie A ponad limit.","")&amp;
IF(Q504&gt;Limity!$D$7," Abonament za Usługę TD w Wariancie B ponad limit.","")&amp;
IF(Q504-K504&gt;Limity!$D$8," Różnica wartości abonamentów za Usługę TD wariantów A i B ponad limit.","")&amp;
IF(M504&gt;Limity!$D$9," Abonament za zwiększenie przepustowości w Wariancie A ponad limit.","")&amp;
IF(S504&gt;Limity!$D$10," Abonament za zwiększenie przepustowości w Wariancie B ponad limit.","")&amp;
IF(J504=""," Nie wskazano PWR. ",IF(ISERROR(VLOOKUP(J504,'Listy punktów styku'!$B$11:$B$41,1,FALSE))," Nie wskazano PWR z listy.",""))&amp;
IF(P504=""," Nie wskazano FPS. ",IF(ISERROR(VLOOKUP(P504,'Listy punktów styku'!$B$44:$B$61,1,FALSE))," Nie wskazano FPS z listy.","")))</f>
        <v/>
      </c>
    </row>
    <row r="505" spans="1:22" s="8" customFormat="1" x14ac:dyDescent="0.3">
      <c r="A505" s="112">
        <v>491</v>
      </c>
      <c r="B505" s="113">
        <v>6526178</v>
      </c>
      <c r="C505" s="114" t="s">
        <v>1595</v>
      </c>
      <c r="D505" s="116" t="s">
        <v>1598</v>
      </c>
      <c r="E505" s="116" t="s">
        <v>763</v>
      </c>
      <c r="F505" s="116">
        <v>43</v>
      </c>
      <c r="G505" s="24"/>
      <c r="H505" s="3"/>
      <c r="I505" s="93">
        <f t="shared" si="63"/>
        <v>0</v>
      </c>
      <c r="J505" s="2"/>
      <c r="K505" s="3"/>
      <c r="L505" s="94">
        <f t="shared" si="57"/>
        <v>0</v>
      </c>
      <c r="M505" s="4"/>
      <c r="N505" s="94">
        <f t="shared" si="58"/>
        <v>0</v>
      </c>
      <c r="O505" s="94">
        <f t="shared" si="59"/>
        <v>0</v>
      </c>
      <c r="P505" s="2"/>
      <c r="Q505" s="3"/>
      <c r="R505" s="94">
        <f t="shared" si="60"/>
        <v>0</v>
      </c>
      <c r="S505" s="3"/>
      <c r="T505" s="94">
        <f t="shared" si="61"/>
        <v>0</v>
      </c>
      <c r="U505" s="93">
        <f t="shared" si="62"/>
        <v>0</v>
      </c>
      <c r="V505" s="5" t="str">
        <f>IF(COUNTBLANK(G505:H505)+COUNTBLANK(J505:K505)+COUNTBLANK(M505:M505)+COUNTBLANK(P505:Q505)+COUNTBLANK(S505:S505)=8,"",
IF(G505&lt;Limity!$C$5," Data gotowości zbyt wczesna lub nie uzupełniona.","")&amp;
IF(G505&gt;Limity!$D$5," Data gotowości zbyt późna lub wypełnona nieprawidłowo.","")&amp;
IF(OR(ROUND(K505,2)&lt;=0,ROUND(Q505,2)&lt;=0,ROUND(M505,2)&lt;=0,ROUND(S505,2)&lt;=0,ROUND(H505,2)&lt;=0)," Co najmniej jedna wartość nie jest większa od zera.","")&amp;
IF(K505&gt;Limity!$D$6," Abonament za Usługę TD w Wariancie A ponad limit.","")&amp;
IF(Q505&gt;Limity!$D$7," Abonament za Usługę TD w Wariancie B ponad limit.","")&amp;
IF(Q505-K505&gt;Limity!$D$8," Różnica wartości abonamentów za Usługę TD wariantów A i B ponad limit.","")&amp;
IF(M505&gt;Limity!$D$9," Abonament za zwiększenie przepustowości w Wariancie A ponad limit.","")&amp;
IF(S505&gt;Limity!$D$10," Abonament za zwiększenie przepustowości w Wariancie B ponad limit.","")&amp;
IF(J505=""," Nie wskazano PWR. ",IF(ISERROR(VLOOKUP(J505,'Listy punktów styku'!$B$11:$B$41,1,FALSE))," Nie wskazano PWR z listy.",""))&amp;
IF(P505=""," Nie wskazano FPS. ",IF(ISERROR(VLOOKUP(P505,'Listy punktów styku'!$B$44:$B$61,1,FALSE))," Nie wskazano FPS z listy.","")))</f>
        <v/>
      </c>
    </row>
    <row r="506" spans="1:22" s="8" customFormat="1" x14ac:dyDescent="0.3">
      <c r="A506" s="112">
        <v>492</v>
      </c>
      <c r="B506" s="113">
        <v>6679568</v>
      </c>
      <c r="C506" s="114">
        <v>124408</v>
      </c>
      <c r="D506" s="116" t="s">
        <v>1604</v>
      </c>
      <c r="E506" s="116" t="s">
        <v>100</v>
      </c>
      <c r="F506" s="116">
        <v>13</v>
      </c>
      <c r="G506" s="24"/>
      <c r="H506" s="3"/>
      <c r="I506" s="93">
        <f t="shared" si="63"/>
        <v>0</v>
      </c>
      <c r="J506" s="2"/>
      <c r="K506" s="3"/>
      <c r="L506" s="94">
        <f t="shared" si="57"/>
        <v>0</v>
      </c>
      <c r="M506" s="4"/>
      <c r="N506" s="94">
        <f t="shared" si="58"/>
        <v>0</v>
      </c>
      <c r="O506" s="94">
        <f t="shared" si="59"/>
        <v>0</v>
      </c>
      <c r="P506" s="2"/>
      <c r="Q506" s="3"/>
      <c r="R506" s="94">
        <f t="shared" si="60"/>
        <v>0</v>
      </c>
      <c r="S506" s="3"/>
      <c r="T506" s="94">
        <f t="shared" si="61"/>
        <v>0</v>
      </c>
      <c r="U506" s="93">
        <f t="shared" si="62"/>
        <v>0</v>
      </c>
      <c r="V506" s="5" t="str">
        <f>IF(COUNTBLANK(G506:H506)+COUNTBLANK(J506:K506)+COUNTBLANK(M506:M506)+COUNTBLANK(P506:Q506)+COUNTBLANK(S506:S506)=8,"",
IF(G506&lt;Limity!$C$5," Data gotowości zbyt wczesna lub nie uzupełniona.","")&amp;
IF(G506&gt;Limity!$D$5," Data gotowości zbyt późna lub wypełnona nieprawidłowo.","")&amp;
IF(OR(ROUND(K506,2)&lt;=0,ROUND(Q506,2)&lt;=0,ROUND(M506,2)&lt;=0,ROUND(S506,2)&lt;=0,ROUND(H506,2)&lt;=0)," Co najmniej jedna wartość nie jest większa od zera.","")&amp;
IF(K506&gt;Limity!$D$6," Abonament za Usługę TD w Wariancie A ponad limit.","")&amp;
IF(Q506&gt;Limity!$D$7," Abonament za Usługę TD w Wariancie B ponad limit.","")&amp;
IF(Q506-K506&gt;Limity!$D$8," Różnica wartości abonamentów za Usługę TD wariantów A i B ponad limit.","")&amp;
IF(M506&gt;Limity!$D$9," Abonament za zwiększenie przepustowości w Wariancie A ponad limit.","")&amp;
IF(S506&gt;Limity!$D$10," Abonament za zwiększenie przepustowości w Wariancie B ponad limit.","")&amp;
IF(J506=""," Nie wskazano PWR. ",IF(ISERROR(VLOOKUP(J506,'Listy punktów styku'!$B$11:$B$41,1,FALSE))," Nie wskazano PWR z listy.",""))&amp;
IF(P506=""," Nie wskazano FPS. ",IF(ISERROR(VLOOKUP(P506,'Listy punktów styku'!$B$44:$B$61,1,FALSE))," Nie wskazano FPS z listy.","")))</f>
        <v/>
      </c>
    </row>
    <row r="507" spans="1:22" s="8" customFormat="1" x14ac:dyDescent="0.3">
      <c r="A507" s="112">
        <v>493</v>
      </c>
      <c r="B507" s="113">
        <v>51383617</v>
      </c>
      <c r="C507" s="114">
        <v>69547</v>
      </c>
      <c r="D507" s="116" t="s">
        <v>2116</v>
      </c>
      <c r="E507" s="116" t="s">
        <v>2214</v>
      </c>
      <c r="F507" s="116" t="s">
        <v>2173</v>
      </c>
      <c r="G507" s="24"/>
      <c r="H507" s="3"/>
      <c r="I507" s="93">
        <f t="shared" si="63"/>
        <v>0</v>
      </c>
      <c r="J507" s="2"/>
      <c r="K507" s="3"/>
      <c r="L507" s="94">
        <f t="shared" si="57"/>
        <v>0</v>
      </c>
      <c r="M507" s="4"/>
      <c r="N507" s="94">
        <f t="shared" si="58"/>
        <v>0</v>
      </c>
      <c r="O507" s="94">
        <f t="shared" si="59"/>
        <v>0</v>
      </c>
      <c r="P507" s="2"/>
      <c r="Q507" s="3"/>
      <c r="R507" s="94">
        <f t="shared" si="60"/>
        <v>0</v>
      </c>
      <c r="S507" s="3"/>
      <c r="T507" s="94">
        <f t="shared" si="61"/>
        <v>0</v>
      </c>
      <c r="U507" s="93">
        <f t="shared" si="62"/>
        <v>0</v>
      </c>
      <c r="V507" s="5" t="str">
        <f>IF(COUNTBLANK(G507:H507)+COUNTBLANK(J507:K507)+COUNTBLANK(M507:M507)+COUNTBLANK(P507:Q507)+COUNTBLANK(S507:S507)=8,"",
IF(G507&lt;Limity!$C$5," Data gotowości zbyt wczesna lub nie uzupełniona.","")&amp;
IF(G507&gt;Limity!$D$5," Data gotowości zbyt późna lub wypełnona nieprawidłowo.","")&amp;
IF(OR(ROUND(K507,2)&lt;=0,ROUND(Q507,2)&lt;=0,ROUND(M507,2)&lt;=0,ROUND(S507,2)&lt;=0,ROUND(H507,2)&lt;=0)," Co najmniej jedna wartość nie jest większa od zera.","")&amp;
IF(K507&gt;Limity!$D$6," Abonament za Usługę TD w Wariancie A ponad limit.","")&amp;
IF(Q507&gt;Limity!$D$7," Abonament za Usługę TD w Wariancie B ponad limit.","")&amp;
IF(Q507-K507&gt;Limity!$D$8," Różnica wartości abonamentów za Usługę TD wariantów A i B ponad limit.","")&amp;
IF(M507&gt;Limity!$D$9," Abonament za zwiększenie przepustowości w Wariancie A ponad limit.","")&amp;
IF(S507&gt;Limity!$D$10," Abonament za zwiększenie przepustowości w Wariancie B ponad limit.","")&amp;
IF(J507=""," Nie wskazano PWR. ",IF(ISERROR(VLOOKUP(J507,'Listy punktów styku'!$B$11:$B$41,1,FALSE))," Nie wskazano PWR z listy.",""))&amp;
IF(P507=""," Nie wskazano FPS. ",IF(ISERROR(VLOOKUP(P507,'Listy punktów styku'!$B$44:$B$61,1,FALSE))," Nie wskazano FPS z listy.","")))</f>
        <v/>
      </c>
    </row>
    <row r="508" spans="1:22" s="8" customFormat="1" x14ac:dyDescent="0.3">
      <c r="A508" s="112">
        <v>494</v>
      </c>
      <c r="B508" s="113">
        <v>6560629</v>
      </c>
      <c r="C508" s="114">
        <v>71222</v>
      </c>
      <c r="D508" s="116" t="s">
        <v>1662</v>
      </c>
      <c r="E508" s="116" t="s">
        <v>662</v>
      </c>
      <c r="F508" s="116">
        <v>1</v>
      </c>
      <c r="G508" s="24"/>
      <c r="H508" s="3"/>
      <c r="I508" s="93">
        <f t="shared" si="63"/>
        <v>0</v>
      </c>
      <c r="J508" s="2"/>
      <c r="K508" s="3"/>
      <c r="L508" s="94">
        <f t="shared" si="57"/>
        <v>0</v>
      </c>
      <c r="M508" s="4"/>
      <c r="N508" s="94">
        <f t="shared" si="58"/>
        <v>0</v>
      </c>
      <c r="O508" s="94">
        <f t="shared" si="59"/>
        <v>0</v>
      </c>
      <c r="P508" s="2"/>
      <c r="Q508" s="3"/>
      <c r="R508" s="94">
        <f t="shared" si="60"/>
        <v>0</v>
      </c>
      <c r="S508" s="3"/>
      <c r="T508" s="94">
        <f t="shared" si="61"/>
        <v>0</v>
      </c>
      <c r="U508" s="93">
        <f t="shared" si="62"/>
        <v>0</v>
      </c>
      <c r="V508" s="5" t="str">
        <f>IF(COUNTBLANK(G508:H508)+COUNTBLANK(J508:K508)+COUNTBLANK(M508:M508)+COUNTBLANK(P508:Q508)+COUNTBLANK(S508:S508)=8,"",
IF(G508&lt;Limity!$C$5," Data gotowości zbyt wczesna lub nie uzupełniona.","")&amp;
IF(G508&gt;Limity!$D$5," Data gotowości zbyt późna lub wypełnona nieprawidłowo.","")&amp;
IF(OR(ROUND(K508,2)&lt;=0,ROUND(Q508,2)&lt;=0,ROUND(M508,2)&lt;=0,ROUND(S508,2)&lt;=0,ROUND(H508,2)&lt;=0)," Co najmniej jedna wartość nie jest większa od zera.","")&amp;
IF(K508&gt;Limity!$D$6," Abonament za Usługę TD w Wariancie A ponad limit.","")&amp;
IF(Q508&gt;Limity!$D$7," Abonament za Usługę TD w Wariancie B ponad limit.","")&amp;
IF(Q508-K508&gt;Limity!$D$8," Różnica wartości abonamentów za Usługę TD wariantów A i B ponad limit.","")&amp;
IF(M508&gt;Limity!$D$9," Abonament za zwiększenie przepustowości w Wariancie A ponad limit.","")&amp;
IF(S508&gt;Limity!$D$10," Abonament za zwiększenie przepustowości w Wariancie B ponad limit.","")&amp;
IF(J508=""," Nie wskazano PWR. ",IF(ISERROR(VLOOKUP(J508,'Listy punktów styku'!$B$11:$B$41,1,FALSE))," Nie wskazano PWR z listy.",""))&amp;
IF(P508=""," Nie wskazano FPS. ",IF(ISERROR(VLOOKUP(P508,'Listy punktów styku'!$B$44:$B$61,1,FALSE))," Nie wskazano FPS z listy.","")))</f>
        <v/>
      </c>
    </row>
    <row r="509" spans="1:22" s="8" customFormat="1" x14ac:dyDescent="0.3">
      <c r="A509" s="112">
        <v>495</v>
      </c>
      <c r="B509" s="113">
        <v>9967150</v>
      </c>
      <c r="C509" s="114" t="s">
        <v>2042</v>
      </c>
      <c r="D509" s="116" t="s">
        <v>2103</v>
      </c>
      <c r="E509" s="116" t="s">
        <v>2193</v>
      </c>
      <c r="F509" s="116" t="s">
        <v>1268</v>
      </c>
      <c r="G509" s="24"/>
      <c r="H509" s="3"/>
      <c r="I509" s="93">
        <f t="shared" si="63"/>
        <v>0</v>
      </c>
      <c r="J509" s="2"/>
      <c r="K509" s="3"/>
      <c r="L509" s="94">
        <f t="shared" si="57"/>
        <v>0</v>
      </c>
      <c r="M509" s="4"/>
      <c r="N509" s="94">
        <f t="shared" si="58"/>
        <v>0</v>
      </c>
      <c r="O509" s="94">
        <f t="shared" si="59"/>
        <v>0</v>
      </c>
      <c r="P509" s="2"/>
      <c r="Q509" s="3"/>
      <c r="R509" s="94">
        <f t="shared" si="60"/>
        <v>0</v>
      </c>
      <c r="S509" s="3"/>
      <c r="T509" s="94">
        <f t="shared" si="61"/>
        <v>0</v>
      </c>
      <c r="U509" s="93">
        <f t="shared" si="62"/>
        <v>0</v>
      </c>
      <c r="V509" s="5" t="str">
        <f>IF(COUNTBLANK(G509:H509)+COUNTBLANK(J509:K509)+COUNTBLANK(M509:M509)+COUNTBLANK(P509:Q509)+COUNTBLANK(S509:S509)=8,"",
IF(G509&lt;Limity!$C$5," Data gotowości zbyt wczesna lub nie uzupełniona.","")&amp;
IF(G509&gt;Limity!$D$5," Data gotowości zbyt późna lub wypełnona nieprawidłowo.","")&amp;
IF(OR(ROUND(K509,2)&lt;=0,ROUND(Q509,2)&lt;=0,ROUND(M509,2)&lt;=0,ROUND(S509,2)&lt;=0,ROUND(H509,2)&lt;=0)," Co najmniej jedna wartość nie jest większa od zera.","")&amp;
IF(K509&gt;Limity!$D$6," Abonament za Usługę TD w Wariancie A ponad limit.","")&amp;
IF(Q509&gt;Limity!$D$7," Abonament za Usługę TD w Wariancie B ponad limit.","")&amp;
IF(Q509-K509&gt;Limity!$D$8," Różnica wartości abonamentów za Usługę TD wariantów A i B ponad limit.","")&amp;
IF(M509&gt;Limity!$D$9," Abonament za zwiększenie przepustowości w Wariancie A ponad limit.","")&amp;
IF(S509&gt;Limity!$D$10," Abonament za zwiększenie przepustowości w Wariancie B ponad limit.","")&amp;
IF(J509=""," Nie wskazano PWR. ",IF(ISERROR(VLOOKUP(J509,'Listy punktów styku'!$B$11:$B$41,1,FALSE))," Nie wskazano PWR z listy.",""))&amp;
IF(P509=""," Nie wskazano FPS. ",IF(ISERROR(VLOOKUP(P509,'Listy punktów styku'!$B$44:$B$61,1,FALSE))," Nie wskazano FPS z listy.","")))</f>
        <v/>
      </c>
    </row>
    <row r="510" spans="1:22" s="8" customFormat="1" x14ac:dyDescent="0.3">
      <c r="A510" s="112">
        <v>496</v>
      </c>
      <c r="B510" s="113">
        <v>74415011</v>
      </c>
      <c r="C510" s="114">
        <v>5061</v>
      </c>
      <c r="D510" s="116" t="s">
        <v>1609</v>
      </c>
      <c r="E510" s="116" t="s">
        <v>291</v>
      </c>
      <c r="F510" s="116">
        <v>17</v>
      </c>
      <c r="G510" s="24"/>
      <c r="H510" s="3"/>
      <c r="I510" s="93">
        <f t="shared" si="63"/>
        <v>0</v>
      </c>
      <c r="J510" s="2"/>
      <c r="K510" s="3"/>
      <c r="L510" s="94">
        <f t="shared" si="57"/>
        <v>0</v>
      </c>
      <c r="M510" s="4"/>
      <c r="N510" s="94">
        <f t="shared" si="58"/>
        <v>0</v>
      </c>
      <c r="O510" s="94">
        <f t="shared" si="59"/>
        <v>0</v>
      </c>
      <c r="P510" s="2"/>
      <c r="Q510" s="3"/>
      <c r="R510" s="94">
        <f t="shared" si="60"/>
        <v>0</v>
      </c>
      <c r="S510" s="3"/>
      <c r="T510" s="94">
        <f t="shared" si="61"/>
        <v>0</v>
      </c>
      <c r="U510" s="93">
        <f t="shared" si="62"/>
        <v>0</v>
      </c>
      <c r="V510" s="5" t="str">
        <f>IF(COUNTBLANK(G510:H510)+COUNTBLANK(J510:K510)+COUNTBLANK(M510:M510)+COUNTBLANK(P510:Q510)+COUNTBLANK(S510:S510)=8,"",
IF(G510&lt;Limity!$C$5," Data gotowości zbyt wczesna lub nie uzupełniona.","")&amp;
IF(G510&gt;Limity!$D$5," Data gotowości zbyt późna lub wypełnona nieprawidłowo.","")&amp;
IF(OR(ROUND(K510,2)&lt;=0,ROUND(Q510,2)&lt;=0,ROUND(M510,2)&lt;=0,ROUND(S510,2)&lt;=0,ROUND(H510,2)&lt;=0)," Co najmniej jedna wartość nie jest większa od zera.","")&amp;
IF(K510&gt;Limity!$D$6," Abonament za Usługę TD w Wariancie A ponad limit.","")&amp;
IF(Q510&gt;Limity!$D$7," Abonament za Usługę TD w Wariancie B ponad limit.","")&amp;
IF(Q510-K510&gt;Limity!$D$8," Różnica wartości abonamentów za Usługę TD wariantów A i B ponad limit.","")&amp;
IF(M510&gt;Limity!$D$9," Abonament za zwiększenie przepustowości w Wariancie A ponad limit.","")&amp;
IF(S510&gt;Limity!$D$10," Abonament za zwiększenie przepustowości w Wariancie B ponad limit.","")&amp;
IF(J510=""," Nie wskazano PWR. ",IF(ISERROR(VLOOKUP(J510,'Listy punktów styku'!$B$11:$B$41,1,FALSE))," Nie wskazano PWR z listy.",""))&amp;
IF(P510=""," Nie wskazano FPS. ",IF(ISERROR(VLOOKUP(P510,'Listy punktów styku'!$B$44:$B$61,1,FALSE))," Nie wskazano FPS z listy.","")))</f>
        <v/>
      </c>
    </row>
    <row r="511" spans="1:22" s="8" customFormat="1" x14ac:dyDescent="0.3">
      <c r="A511" s="112">
        <v>497</v>
      </c>
      <c r="B511" s="113">
        <v>6595734</v>
      </c>
      <c r="C511" s="114">
        <v>72226</v>
      </c>
      <c r="D511" s="116" t="s">
        <v>1324</v>
      </c>
      <c r="E511" s="116" t="s">
        <v>187</v>
      </c>
      <c r="F511" s="116">
        <v>37</v>
      </c>
      <c r="G511" s="24"/>
      <c r="H511" s="3"/>
      <c r="I511" s="93">
        <f t="shared" si="63"/>
        <v>0</v>
      </c>
      <c r="J511" s="2"/>
      <c r="K511" s="3"/>
      <c r="L511" s="94">
        <f t="shared" si="57"/>
        <v>0</v>
      </c>
      <c r="M511" s="4"/>
      <c r="N511" s="94">
        <f t="shared" si="58"/>
        <v>0</v>
      </c>
      <c r="O511" s="94">
        <f t="shared" si="59"/>
        <v>0</v>
      </c>
      <c r="P511" s="2"/>
      <c r="Q511" s="3"/>
      <c r="R511" s="94">
        <f t="shared" si="60"/>
        <v>0</v>
      </c>
      <c r="S511" s="3"/>
      <c r="T511" s="94">
        <f t="shared" si="61"/>
        <v>0</v>
      </c>
      <c r="U511" s="93">
        <f t="shared" si="62"/>
        <v>0</v>
      </c>
      <c r="V511" s="5" t="str">
        <f>IF(COUNTBLANK(G511:H511)+COUNTBLANK(J511:K511)+COUNTBLANK(M511:M511)+COUNTBLANK(P511:Q511)+COUNTBLANK(S511:S511)=8,"",
IF(G511&lt;Limity!$C$5," Data gotowości zbyt wczesna lub nie uzupełniona.","")&amp;
IF(G511&gt;Limity!$D$5," Data gotowości zbyt późna lub wypełnona nieprawidłowo.","")&amp;
IF(OR(ROUND(K511,2)&lt;=0,ROUND(Q511,2)&lt;=0,ROUND(M511,2)&lt;=0,ROUND(S511,2)&lt;=0,ROUND(H511,2)&lt;=0)," Co najmniej jedna wartość nie jest większa od zera.","")&amp;
IF(K511&gt;Limity!$D$6," Abonament za Usługę TD w Wariancie A ponad limit.","")&amp;
IF(Q511&gt;Limity!$D$7," Abonament za Usługę TD w Wariancie B ponad limit.","")&amp;
IF(Q511-K511&gt;Limity!$D$8," Różnica wartości abonamentów za Usługę TD wariantów A i B ponad limit.","")&amp;
IF(M511&gt;Limity!$D$9," Abonament za zwiększenie przepustowości w Wariancie A ponad limit.","")&amp;
IF(S511&gt;Limity!$D$10," Abonament za zwiększenie przepustowości w Wariancie B ponad limit.","")&amp;
IF(J511=""," Nie wskazano PWR. ",IF(ISERROR(VLOOKUP(J511,'Listy punktów styku'!$B$11:$B$41,1,FALSE))," Nie wskazano PWR z listy.",""))&amp;
IF(P511=""," Nie wskazano FPS. ",IF(ISERROR(VLOOKUP(P511,'Listy punktów styku'!$B$44:$B$61,1,FALSE))," Nie wskazano FPS z listy.","")))</f>
        <v/>
      </c>
    </row>
    <row r="512" spans="1:22" s="8" customFormat="1" x14ac:dyDescent="0.3">
      <c r="A512" s="112">
        <v>498</v>
      </c>
      <c r="B512" s="113">
        <v>7926607</v>
      </c>
      <c r="C512" s="114" t="s">
        <v>1326</v>
      </c>
      <c r="D512" s="116" t="s">
        <v>1324</v>
      </c>
      <c r="E512" s="116" t="s">
        <v>187</v>
      </c>
      <c r="F512" s="116">
        <v>49</v>
      </c>
      <c r="G512" s="24"/>
      <c r="H512" s="3"/>
      <c r="I512" s="93">
        <f t="shared" si="63"/>
        <v>0</v>
      </c>
      <c r="J512" s="2"/>
      <c r="K512" s="3"/>
      <c r="L512" s="94">
        <f t="shared" si="57"/>
        <v>0</v>
      </c>
      <c r="M512" s="4"/>
      <c r="N512" s="94">
        <f t="shared" si="58"/>
        <v>0</v>
      </c>
      <c r="O512" s="94">
        <f t="shared" si="59"/>
        <v>0</v>
      </c>
      <c r="P512" s="2"/>
      <c r="Q512" s="3"/>
      <c r="R512" s="94">
        <f t="shared" si="60"/>
        <v>0</v>
      </c>
      <c r="S512" s="3"/>
      <c r="T512" s="94">
        <f t="shared" si="61"/>
        <v>0</v>
      </c>
      <c r="U512" s="93">
        <f t="shared" si="62"/>
        <v>0</v>
      </c>
      <c r="V512" s="5" t="str">
        <f>IF(COUNTBLANK(G512:H512)+COUNTBLANK(J512:K512)+COUNTBLANK(M512:M512)+COUNTBLANK(P512:Q512)+COUNTBLANK(S512:S512)=8,"",
IF(G512&lt;Limity!$C$5," Data gotowości zbyt wczesna lub nie uzupełniona.","")&amp;
IF(G512&gt;Limity!$D$5," Data gotowości zbyt późna lub wypełnona nieprawidłowo.","")&amp;
IF(OR(ROUND(K512,2)&lt;=0,ROUND(Q512,2)&lt;=0,ROUND(M512,2)&lt;=0,ROUND(S512,2)&lt;=0,ROUND(H512,2)&lt;=0)," Co najmniej jedna wartość nie jest większa od zera.","")&amp;
IF(K512&gt;Limity!$D$6," Abonament za Usługę TD w Wariancie A ponad limit.","")&amp;
IF(Q512&gt;Limity!$D$7," Abonament za Usługę TD w Wariancie B ponad limit.","")&amp;
IF(Q512-K512&gt;Limity!$D$8," Różnica wartości abonamentów za Usługę TD wariantów A i B ponad limit.","")&amp;
IF(M512&gt;Limity!$D$9," Abonament za zwiększenie przepustowości w Wariancie A ponad limit.","")&amp;
IF(S512&gt;Limity!$D$10," Abonament za zwiększenie przepustowości w Wariancie B ponad limit.","")&amp;
IF(J512=""," Nie wskazano PWR. ",IF(ISERROR(VLOOKUP(J512,'Listy punktów styku'!$B$11:$B$41,1,FALSE))," Nie wskazano PWR z listy.",""))&amp;
IF(P512=""," Nie wskazano FPS. ",IF(ISERROR(VLOOKUP(P512,'Listy punktów styku'!$B$44:$B$61,1,FALSE))," Nie wskazano FPS z listy.","")))</f>
        <v/>
      </c>
    </row>
    <row r="513" spans="1:22" s="8" customFormat="1" x14ac:dyDescent="0.3">
      <c r="A513" s="112">
        <v>499</v>
      </c>
      <c r="B513" s="113">
        <v>6598331</v>
      </c>
      <c r="C513" s="114">
        <v>57636</v>
      </c>
      <c r="D513" s="116" t="s">
        <v>1330</v>
      </c>
      <c r="E513" s="116" t="s">
        <v>109</v>
      </c>
      <c r="F513" s="116">
        <v>10</v>
      </c>
      <c r="G513" s="24"/>
      <c r="H513" s="3"/>
      <c r="I513" s="93">
        <f t="shared" si="63"/>
        <v>0</v>
      </c>
      <c r="J513" s="2"/>
      <c r="K513" s="3"/>
      <c r="L513" s="94">
        <f t="shared" si="57"/>
        <v>0</v>
      </c>
      <c r="M513" s="4"/>
      <c r="N513" s="94">
        <f t="shared" si="58"/>
        <v>0</v>
      </c>
      <c r="O513" s="94">
        <f t="shared" si="59"/>
        <v>0</v>
      </c>
      <c r="P513" s="2"/>
      <c r="Q513" s="3"/>
      <c r="R513" s="94">
        <f t="shared" si="60"/>
        <v>0</v>
      </c>
      <c r="S513" s="3"/>
      <c r="T513" s="94">
        <f t="shared" si="61"/>
        <v>0</v>
      </c>
      <c r="U513" s="93">
        <f t="shared" si="62"/>
        <v>0</v>
      </c>
      <c r="V513" s="5" t="str">
        <f>IF(COUNTBLANK(G513:H513)+COUNTBLANK(J513:K513)+COUNTBLANK(M513:M513)+COUNTBLANK(P513:Q513)+COUNTBLANK(S513:S513)=8,"",
IF(G513&lt;Limity!$C$5," Data gotowości zbyt wczesna lub nie uzupełniona.","")&amp;
IF(G513&gt;Limity!$D$5," Data gotowości zbyt późna lub wypełnona nieprawidłowo.","")&amp;
IF(OR(ROUND(K513,2)&lt;=0,ROUND(Q513,2)&lt;=0,ROUND(M513,2)&lt;=0,ROUND(S513,2)&lt;=0,ROUND(H513,2)&lt;=0)," Co najmniej jedna wartość nie jest większa od zera.","")&amp;
IF(K513&gt;Limity!$D$6," Abonament za Usługę TD w Wariancie A ponad limit.","")&amp;
IF(Q513&gt;Limity!$D$7," Abonament za Usługę TD w Wariancie B ponad limit.","")&amp;
IF(Q513-K513&gt;Limity!$D$8," Różnica wartości abonamentów za Usługę TD wariantów A i B ponad limit.","")&amp;
IF(M513&gt;Limity!$D$9," Abonament za zwiększenie przepustowości w Wariancie A ponad limit.","")&amp;
IF(S513&gt;Limity!$D$10," Abonament za zwiększenie przepustowości w Wariancie B ponad limit.","")&amp;
IF(J513=""," Nie wskazano PWR. ",IF(ISERROR(VLOOKUP(J513,'Listy punktów styku'!$B$11:$B$41,1,FALSE))," Nie wskazano PWR z listy.",""))&amp;
IF(P513=""," Nie wskazano FPS. ",IF(ISERROR(VLOOKUP(P513,'Listy punktów styku'!$B$44:$B$61,1,FALSE))," Nie wskazano FPS z listy.","")))</f>
        <v/>
      </c>
    </row>
    <row r="514" spans="1:22" s="8" customFormat="1" x14ac:dyDescent="0.3">
      <c r="A514" s="112">
        <v>500</v>
      </c>
      <c r="B514" s="113">
        <v>6591267</v>
      </c>
      <c r="C514" s="114" t="s">
        <v>1331</v>
      </c>
      <c r="D514" s="116" t="s">
        <v>1328</v>
      </c>
      <c r="E514" s="116" t="s">
        <v>629</v>
      </c>
      <c r="F514" s="116">
        <v>33</v>
      </c>
      <c r="G514" s="24"/>
      <c r="H514" s="3"/>
      <c r="I514" s="93">
        <f t="shared" si="63"/>
        <v>0</v>
      </c>
      <c r="J514" s="2"/>
      <c r="K514" s="3"/>
      <c r="L514" s="94">
        <f t="shared" si="57"/>
        <v>0</v>
      </c>
      <c r="M514" s="4"/>
      <c r="N514" s="94">
        <f t="shared" si="58"/>
        <v>0</v>
      </c>
      <c r="O514" s="94">
        <f t="shared" si="59"/>
        <v>0</v>
      </c>
      <c r="P514" s="2"/>
      <c r="Q514" s="3"/>
      <c r="R514" s="94">
        <f t="shared" si="60"/>
        <v>0</v>
      </c>
      <c r="S514" s="3"/>
      <c r="T514" s="94">
        <f t="shared" si="61"/>
        <v>0</v>
      </c>
      <c r="U514" s="93">
        <f t="shared" si="62"/>
        <v>0</v>
      </c>
      <c r="V514" s="5" t="str">
        <f>IF(COUNTBLANK(G514:H514)+COUNTBLANK(J514:K514)+COUNTBLANK(M514:M514)+COUNTBLANK(P514:Q514)+COUNTBLANK(S514:S514)=8,"",
IF(G514&lt;Limity!$C$5," Data gotowości zbyt wczesna lub nie uzupełniona.","")&amp;
IF(G514&gt;Limity!$D$5," Data gotowości zbyt późna lub wypełnona nieprawidłowo.","")&amp;
IF(OR(ROUND(K514,2)&lt;=0,ROUND(Q514,2)&lt;=0,ROUND(M514,2)&lt;=0,ROUND(S514,2)&lt;=0,ROUND(H514,2)&lt;=0)," Co najmniej jedna wartość nie jest większa od zera.","")&amp;
IF(K514&gt;Limity!$D$6," Abonament za Usługę TD w Wariancie A ponad limit.","")&amp;
IF(Q514&gt;Limity!$D$7," Abonament za Usługę TD w Wariancie B ponad limit.","")&amp;
IF(Q514-K514&gt;Limity!$D$8," Różnica wartości abonamentów za Usługę TD wariantów A i B ponad limit.","")&amp;
IF(M514&gt;Limity!$D$9," Abonament za zwiększenie przepustowości w Wariancie A ponad limit.","")&amp;
IF(S514&gt;Limity!$D$10," Abonament za zwiększenie przepustowości w Wariancie B ponad limit.","")&amp;
IF(J514=""," Nie wskazano PWR. ",IF(ISERROR(VLOOKUP(J514,'Listy punktów styku'!$B$11:$B$41,1,FALSE))," Nie wskazano PWR z listy.",""))&amp;
IF(P514=""," Nie wskazano FPS. ",IF(ISERROR(VLOOKUP(P514,'Listy punktów styku'!$B$44:$B$61,1,FALSE))," Nie wskazano FPS z listy.","")))</f>
        <v/>
      </c>
    </row>
    <row r="515" spans="1:22" s="8" customFormat="1" x14ac:dyDescent="0.3">
      <c r="A515" s="112">
        <v>501</v>
      </c>
      <c r="B515" s="113">
        <v>6600452</v>
      </c>
      <c r="C515" s="114">
        <v>3523</v>
      </c>
      <c r="D515" s="116" t="s">
        <v>1338</v>
      </c>
      <c r="E515" s="116" t="s">
        <v>100</v>
      </c>
      <c r="F515" s="116">
        <v>6</v>
      </c>
      <c r="G515" s="24"/>
      <c r="H515" s="3"/>
      <c r="I515" s="93">
        <f t="shared" si="63"/>
        <v>0</v>
      </c>
      <c r="J515" s="2"/>
      <c r="K515" s="3"/>
      <c r="L515" s="94">
        <f t="shared" si="57"/>
        <v>0</v>
      </c>
      <c r="M515" s="4"/>
      <c r="N515" s="94">
        <f t="shared" si="58"/>
        <v>0</v>
      </c>
      <c r="O515" s="94">
        <f t="shared" si="59"/>
        <v>0</v>
      </c>
      <c r="P515" s="2"/>
      <c r="Q515" s="3"/>
      <c r="R515" s="94">
        <f t="shared" si="60"/>
        <v>0</v>
      </c>
      <c r="S515" s="3"/>
      <c r="T515" s="94">
        <f t="shared" si="61"/>
        <v>0</v>
      </c>
      <c r="U515" s="93">
        <f t="shared" si="62"/>
        <v>0</v>
      </c>
      <c r="V515" s="5" t="str">
        <f>IF(COUNTBLANK(G515:H515)+COUNTBLANK(J515:K515)+COUNTBLANK(M515:M515)+COUNTBLANK(P515:Q515)+COUNTBLANK(S515:S515)=8,"",
IF(G515&lt;Limity!$C$5," Data gotowości zbyt wczesna lub nie uzupełniona.","")&amp;
IF(G515&gt;Limity!$D$5," Data gotowości zbyt późna lub wypełnona nieprawidłowo.","")&amp;
IF(OR(ROUND(K515,2)&lt;=0,ROUND(Q515,2)&lt;=0,ROUND(M515,2)&lt;=0,ROUND(S515,2)&lt;=0,ROUND(H515,2)&lt;=0)," Co najmniej jedna wartość nie jest większa od zera.","")&amp;
IF(K515&gt;Limity!$D$6," Abonament za Usługę TD w Wariancie A ponad limit.","")&amp;
IF(Q515&gt;Limity!$D$7," Abonament za Usługę TD w Wariancie B ponad limit.","")&amp;
IF(Q515-K515&gt;Limity!$D$8," Różnica wartości abonamentów za Usługę TD wariantów A i B ponad limit.","")&amp;
IF(M515&gt;Limity!$D$9," Abonament za zwiększenie przepustowości w Wariancie A ponad limit.","")&amp;
IF(S515&gt;Limity!$D$10," Abonament za zwiększenie przepustowości w Wariancie B ponad limit.","")&amp;
IF(J515=""," Nie wskazano PWR. ",IF(ISERROR(VLOOKUP(J515,'Listy punktów styku'!$B$11:$B$41,1,FALSE))," Nie wskazano PWR z listy.",""))&amp;
IF(P515=""," Nie wskazano FPS. ",IF(ISERROR(VLOOKUP(P515,'Listy punktów styku'!$B$44:$B$61,1,FALSE))," Nie wskazano FPS z listy.","")))</f>
        <v/>
      </c>
    </row>
    <row r="516" spans="1:22" s="8" customFormat="1" x14ac:dyDescent="0.3">
      <c r="A516" s="112">
        <v>502</v>
      </c>
      <c r="B516" s="113">
        <v>6602845</v>
      </c>
      <c r="C516" s="114">
        <v>35267</v>
      </c>
      <c r="D516" s="116" t="s">
        <v>1346</v>
      </c>
      <c r="E516" s="116" t="s">
        <v>100</v>
      </c>
      <c r="F516" s="116">
        <v>5</v>
      </c>
      <c r="G516" s="24"/>
      <c r="H516" s="3"/>
      <c r="I516" s="93">
        <f t="shared" si="63"/>
        <v>0</v>
      </c>
      <c r="J516" s="2"/>
      <c r="K516" s="3"/>
      <c r="L516" s="94">
        <f t="shared" ref="L516:L574" si="64">ROUND(K516*(1+$C$10),2)</f>
        <v>0</v>
      </c>
      <c r="M516" s="4"/>
      <c r="N516" s="94">
        <f t="shared" ref="N516:N574" si="65">ROUND(M516*(1+$C$10),2)</f>
        <v>0</v>
      </c>
      <c r="O516" s="94">
        <f t="shared" ref="O516:O574" si="66">60*ROUND(K516*(1+$C$10),2)</f>
        <v>0</v>
      </c>
      <c r="P516" s="2"/>
      <c r="Q516" s="3"/>
      <c r="R516" s="94">
        <f t="shared" ref="R516:R574" si="67">ROUND(Q516*(1+$C$10),2)</f>
        <v>0</v>
      </c>
      <c r="S516" s="3"/>
      <c r="T516" s="94">
        <f t="shared" si="61"/>
        <v>0</v>
      </c>
      <c r="U516" s="93">
        <f t="shared" si="62"/>
        <v>0</v>
      </c>
      <c r="V516" s="5" t="str">
        <f>IF(COUNTBLANK(G516:H516)+COUNTBLANK(J516:K516)+COUNTBLANK(M516:M516)+COUNTBLANK(P516:Q516)+COUNTBLANK(S516:S516)=8,"",
IF(G516&lt;Limity!$C$5," Data gotowości zbyt wczesna lub nie uzupełniona.","")&amp;
IF(G516&gt;Limity!$D$5," Data gotowości zbyt późna lub wypełnona nieprawidłowo.","")&amp;
IF(OR(ROUND(K516,2)&lt;=0,ROUND(Q516,2)&lt;=0,ROUND(M516,2)&lt;=0,ROUND(S516,2)&lt;=0,ROUND(H516,2)&lt;=0)," Co najmniej jedna wartość nie jest większa od zera.","")&amp;
IF(K516&gt;Limity!$D$6," Abonament za Usługę TD w Wariancie A ponad limit.","")&amp;
IF(Q516&gt;Limity!$D$7," Abonament za Usługę TD w Wariancie B ponad limit.","")&amp;
IF(Q516-K516&gt;Limity!$D$8," Różnica wartości abonamentów za Usługę TD wariantów A i B ponad limit.","")&amp;
IF(M516&gt;Limity!$D$9," Abonament za zwiększenie przepustowości w Wariancie A ponad limit.","")&amp;
IF(S516&gt;Limity!$D$10," Abonament za zwiększenie przepustowości w Wariancie B ponad limit.","")&amp;
IF(J516=""," Nie wskazano PWR. ",IF(ISERROR(VLOOKUP(J516,'Listy punktów styku'!$B$11:$B$41,1,FALSE))," Nie wskazano PWR z listy.",""))&amp;
IF(P516=""," Nie wskazano FPS. ",IF(ISERROR(VLOOKUP(P516,'Listy punktów styku'!$B$44:$B$61,1,FALSE))," Nie wskazano FPS z listy.","")))</f>
        <v/>
      </c>
    </row>
    <row r="517" spans="1:22" s="8" customFormat="1" x14ac:dyDescent="0.3">
      <c r="A517" s="112">
        <v>503</v>
      </c>
      <c r="B517" s="113">
        <v>6602417</v>
      </c>
      <c r="C517" s="114">
        <v>35269</v>
      </c>
      <c r="D517" s="116" t="s">
        <v>1342</v>
      </c>
      <c r="E517" s="116" t="s">
        <v>100</v>
      </c>
      <c r="F517" s="116">
        <v>12</v>
      </c>
      <c r="G517" s="24"/>
      <c r="H517" s="3"/>
      <c r="I517" s="93">
        <f t="shared" si="63"/>
        <v>0</v>
      </c>
      <c r="J517" s="2"/>
      <c r="K517" s="3"/>
      <c r="L517" s="94">
        <f t="shared" si="64"/>
        <v>0</v>
      </c>
      <c r="M517" s="4"/>
      <c r="N517" s="94">
        <f t="shared" si="65"/>
        <v>0</v>
      </c>
      <c r="O517" s="94">
        <f t="shared" si="66"/>
        <v>0</v>
      </c>
      <c r="P517" s="2"/>
      <c r="Q517" s="3"/>
      <c r="R517" s="94">
        <f t="shared" si="67"/>
        <v>0</v>
      </c>
      <c r="S517" s="3"/>
      <c r="T517" s="94">
        <f t="shared" ref="T517:T575" si="68">ROUND(S517*(1+$C$10),2)</f>
        <v>0</v>
      </c>
      <c r="U517" s="93">
        <f t="shared" ref="U517:U575" si="69">60*ROUND(Q517*(1+$C$10),2)</f>
        <v>0</v>
      </c>
      <c r="V517" s="5" t="str">
        <f>IF(COUNTBLANK(G517:H517)+COUNTBLANK(J517:K517)+COUNTBLANK(M517:M517)+COUNTBLANK(P517:Q517)+COUNTBLANK(S517:S517)=8,"",
IF(G517&lt;Limity!$C$5," Data gotowości zbyt wczesna lub nie uzupełniona.","")&amp;
IF(G517&gt;Limity!$D$5," Data gotowości zbyt późna lub wypełnona nieprawidłowo.","")&amp;
IF(OR(ROUND(K517,2)&lt;=0,ROUND(Q517,2)&lt;=0,ROUND(M517,2)&lt;=0,ROUND(S517,2)&lt;=0,ROUND(H517,2)&lt;=0)," Co najmniej jedna wartość nie jest większa od zera.","")&amp;
IF(K517&gt;Limity!$D$6," Abonament za Usługę TD w Wariancie A ponad limit.","")&amp;
IF(Q517&gt;Limity!$D$7," Abonament za Usługę TD w Wariancie B ponad limit.","")&amp;
IF(Q517-K517&gt;Limity!$D$8," Różnica wartości abonamentów za Usługę TD wariantów A i B ponad limit.","")&amp;
IF(M517&gt;Limity!$D$9," Abonament za zwiększenie przepustowości w Wariancie A ponad limit.","")&amp;
IF(S517&gt;Limity!$D$10," Abonament za zwiększenie przepustowości w Wariancie B ponad limit.","")&amp;
IF(J517=""," Nie wskazano PWR. ",IF(ISERROR(VLOOKUP(J517,'Listy punktów styku'!$B$11:$B$41,1,FALSE))," Nie wskazano PWR z listy.",""))&amp;
IF(P517=""," Nie wskazano FPS. ",IF(ISERROR(VLOOKUP(P517,'Listy punktów styku'!$B$44:$B$61,1,FALSE))," Nie wskazano FPS z listy.","")))</f>
        <v/>
      </c>
    </row>
    <row r="518" spans="1:22" s="8" customFormat="1" x14ac:dyDescent="0.3">
      <c r="A518" s="112">
        <v>504</v>
      </c>
      <c r="B518" s="113">
        <v>6602667</v>
      </c>
      <c r="C518" s="114">
        <v>79842</v>
      </c>
      <c r="D518" s="116" t="s">
        <v>1344</v>
      </c>
      <c r="E518" s="116" t="s">
        <v>100</v>
      </c>
      <c r="F518" s="116">
        <v>14</v>
      </c>
      <c r="G518" s="24"/>
      <c r="H518" s="3"/>
      <c r="I518" s="93">
        <f t="shared" ref="I518:I576" si="70">ROUND(H518*(1+$C$10),2)</f>
        <v>0</v>
      </c>
      <c r="J518" s="2"/>
      <c r="K518" s="3"/>
      <c r="L518" s="94">
        <f t="shared" si="64"/>
        <v>0</v>
      </c>
      <c r="M518" s="4"/>
      <c r="N518" s="94">
        <f t="shared" si="65"/>
        <v>0</v>
      </c>
      <c r="O518" s="94">
        <f t="shared" si="66"/>
        <v>0</v>
      </c>
      <c r="P518" s="2"/>
      <c r="Q518" s="3"/>
      <c r="R518" s="94">
        <f t="shared" si="67"/>
        <v>0</v>
      </c>
      <c r="S518" s="3"/>
      <c r="T518" s="94">
        <f t="shared" si="68"/>
        <v>0</v>
      </c>
      <c r="U518" s="93">
        <f t="shared" si="69"/>
        <v>0</v>
      </c>
      <c r="V518" s="5" t="str">
        <f>IF(COUNTBLANK(G518:H518)+COUNTBLANK(J518:K518)+COUNTBLANK(M518:M518)+COUNTBLANK(P518:Q518)+COUNTBLANK(S518:S518)=8,"",
IF(G518&lt;Limity!$C$5," Data gotowości zbyt wczesna lub nie uzupełniona.","")&amp;
IF(G518&gt;Limity!$D$5," Data gotowości zbyt późna lub wypełnona nieprawidłowo.","")&amp;
IF(OR(ROUND(K518,2)&lt;=0,ROUND(Q518,2)&lt;=0,ROUND(M518,2)&lt;=0,ROUND(S518,2)&lt;=0,ROUND(H518,2)&lt;=0)," Co najmniej jedna wartość nie jest większa od zera.","")&amp;
IF(K518&gt;Limity!$D$6," Abonament za Usługę TD w Wariancie A ponad limit.","")&amp;
IF(Q518&gt;Limity!$D$7," Abonament za Usługę TD w Wariancie B ponad limit.","")&amp;
IF(Q518-K518&gt;Limity!$D$8," Różnica wartości abonamentów za Usługę TD wariantów A i B ponad limit.","")&amp;
IF(M518&gt;Limity!$D$9," Abonament za zwiększenie przepustowości w Wariancie A ponad limit.","")&amp;
IF(S518&gt;Limity!$D$10," Abonament za zwiększenie przepustowości w Wariancie B ponad limit.","")&amp;
IF(J518=""," Nie wskazano PWR. ",IF(ISERROR(VLOOKUP(J518,'Listy punktów styku'!$B$11:$B$41,1,FALSE))," Nie wskazano PWR z listy.",""))&amp;
IF(P518=""," Nie wskazano FPS. ",IF(ISERROR(VLOOKUP(P518,'Listy punktów styku'!$B$44:$B$61,1,FALSE))," Nie wskazano FPS z listy.","")))</f>
        <v/>
      </c>
    </row>
    <row r="519" spans="1:22" s="8" customFormat="1" x14ac:dyDescent="0.3">
      <c r="A519" s="112">
        <v>505</v>
      </c>
      <c r="B519" s="113">
        <v>6603695</v>
      </c>
      <c r="C519" s="114">
        <v>52550</v>
      </c>
      <c r="D519" s="116" t="s">
        <v>1350</v>
      </c>
      <c r="E519" s="116" t="s">
        <v>100</v>
      </c>
      <c r="F519" s="116">
        <v>3</v>
      </c>
      <c r="G519" s="24"/>
      <c r="H519" s="3"/>
      <c r="I519" s="93">
        <f t="shared" si="70"/>
        <v>0</v>
      </c>
      <c r="J519" s="2"/>
      <c r="K519" s="3"/>
      <c r="L519" s="94">
        <f t="shared" si="64"/>
        <v>0</v>
      </c>
      <c r="M519" s="4"/>
      <c r="N519" s="94">
        <f t="shared" si="65"/>
        <v>0</v>
      </c>
      <c r="O519" s="94">
        <f t="shared" si="66"/>
        <v>0</v>
      </c>
      <c r="P519" s="2"/>
      <c r="Q519" s="3"/>
      <c r="R519" s="94">
        <f t="shared" si="67"/>
        <v>0</v>
      </c>
      <c r="S519" s="3"/>
      <c r="T519" s="94">
        <f t="shared" si="68"/>
        <v>0</v>
      </c>
      <c r="U519" s="93">
        <f t="shared" si="69"/>
        <v>0</v>
      </c>
      <c r="V519" s="5" t="str">
        <f>IF(COUNTBLANK(G519:H519)+COUNTBLANK(J519:K519)+COUNTBLANK(M519:M519)+COUNTBLANK(P519:Q519)+COUNTBLANK(S519:S519)=8,"",
IF(G519&lt;Limity!$C$5," Data gotowości zbyt wczesna lub nie uzupełniona.","")&amp;
IF(G519&gt;Limity!$D$5," Data gotowości zbyt późna lub wypełnona nieprawidłowo.","")&amp;
IF(OR(ROUND(K519,2)&lt;=0,ROUND(Q519,2)&lt;=0,ROUND(M519,2)&lt;=0,ROUND(S519,2)&lt;=0,ROUND(H519,2)&lt;=0)," Co najmniej jedna wartość nie jest większa od zera.","")&amp;
IF(K519&gt;Limity!$D$6," Abonament za Usługę TD w Wariancie A ponad limit.","")&amp;
IF(Q519&gt;Limity!$D$7," Abonament za Usługę TD w Wariancie B ponad limit.","")&amp;
IF(Q519-K519&gt;Limity!$D$8," Różnica wartości abonamentów za Usługę TD wariantów A i B ponad limit.","")&amp;
IF(M519&gt;Limity!$D$9," Abonament za zwiększenie przepustowości w Wariancie A ponad limit.","")&amp;
IF(S519&gt;Limity!$D$10," Abonament za zwiększenie przepustowości w Wariancie B ponad limit.","")&amp;
IF(J519=""," Nie wskazano PWR. ",IF(ISERROR(VLOOKUP(J519,'Listy punktów styku'!$B$11:$B$41,1,FALSE))," Nie wskazano PWR z listy.",""))&amp;
IF(P519=""," Nie wskazano FPS. ",IF(ISERROR(VLOOKUP(P519,'Listy punktów styku'!$B$44:$B$61,1,FALSE))," Nie wskazano FPS z listy.","")))</f>
        <v/>
      </c>
    </row>
    <row r="520" spans="1:22" s="8" customFormat="1" x14ac:dyDescent="0.3">
      <c r="A520" s="112">
        <v>506</v>
      </c>
      <c r="B520" s="113">
        <v>6604073</v>
      </c>
      <c r="C520" s="114">
        <v>52553</v>
      </c>
      <c r="D520" s="116" t="s">
        <v>1352</v>
      </c>
      <c r="E520" s="116" t="s">
        <v>100</v>
      </c>
      <c r="F520" s="116">
        <v>6</v>
      </c>
      <c r="G520" s="24"/>
      <c r="H520" s="3"/>
      <c r="I520" s="93">
        <f t="shared" si="70"/>
        <v>0</v>
      </c>
      <c r="J520" s="2"/>
      <c r="K520" s="3"/>
      <c r="L520" s="94">
        <f t="shared" si="64"/>
        <v>0</v>
      </c>
      <c r="M520" s="4"/>
      <c r="N520" s="94">
        <f t="shared" si="65"/>
        <v>0</v>
      </c>
      <c r="O520" s="94">
        <f t="shared" si="66"/>
        <v>0</v>
      </c>
      <c r="P520" s="2"/>
      <c r="Q520" s="3"/>
      <c r="R520" s="94">
        <f t="shared" si="67"/>
        <v>0</v>
      </c>
      <c r="S520" s="3"/>
      <c r="T520" s="94">
        <f t="shared" si="68"/>
        <v>0</v>
      </c>
      <c r="U520" s="93">
        <f t="shared" si="69"/>
        <v>0</v>
      </c>
      <c r="V520" s="5" t="str">
        <f>IF(COUNTBLANK(G520:H520)+COUNTBLANK(J520:K520)+COUNTBLANK(M520:M520)+COUNTBLANK(P520:Q520)+COUNTBLANK(S520:S520)=8,"",
IF(G520&lt;Limity!$C$5," Data gotowości zbyt wczesna lub nie uzupełniona.","")&amp;
IF(G520&gt;Limity!$D$5," Data gotowości zbyt późna lub wypełnona nieprawidłowo.","")&amp;
IF(OR(ROUND(K520,2)&lt;=0,ROUND(Q520,2)&lt;=0,ROUND(M520,2)&lt;=0,ROUND(S520,2)&lt;=0,ROUND(H520,2)&lt;=0)," Co najmniej jedna wartość nie jest większa od zera.","")&amp;
IF(K520&gt;Limity!$D$6," Abonament za Usługę TD w Wariancie A ponad limit.","")&amp;
IF(Q520&gt;Limity!$D$7," Abonament za Usługę TD w Wariancie B ponad limit.","")&amp;
IF(Q520-K520&gt;Limity!$D$8," Różnica wartości abonamentów za Usługę TD wariantów A i B ponad limit.","")&amp;
IF(M520&gt;Limity!$D$9," Abonament za zwiększenie przepustowości w Wariancie A ponad limit.","")&amp;
IF(S520&gt;Limity!$D$10," Abonament za zwiększenie przepustowości w Wariancie B ponad limit.","")&amp;
IF(J520=""," Nie wskazano PWR. ",IF(ISERROR(VLOOKUP(J520,'Listy punktów styku'!$B$11:$B$41,1,FALSE))," Nie wskazano PWR z listy.",""))&amp;
IF(P520=""," Nie wskazano FPS. ",IF(ISERROR(VLOOKUP(P520,'Listy punktów styku'!$B$44:$B$61,1,FALSE))," Nie wskazano FPS z listy.","")))</f>
        <v/>
      </c>
    </row>
    <row r="521" spans="1:22" s="8" customFormat="1" x14ac:dyDescent="0.3">
      <c r="A521" s="112">
        <v>507</v>
      </c>
      <c r="B521" s="113">
        <v>6604354</v>
      </c>
      <c r="C521" s="114">
        <v>88148</v>
      </c>
      <c r="D521" s="116" t="s">
        <v>1348</v>
      </c>
      <c r="E521" s="116" t="s">
        <v>100</v>
      </c>
      <c r="F521" s="116" t="s">
        <v>1354</v>
      </c>
      <c r="G521" s="24"/>
      <c r="H521" s="3"/>
      <c r="I521" s="93">
        <f t="shared" si="70"/>
        <v>0</v>
      </c>
      <c r="J521" s="2"/>
      <c r="K521" s="3"/>
      <c r="L521" s="94">
        <f t="shared" si="64"/>
        <v>0</v>
      </c>
      <c r="M521" s="4"/>
      <c r="N521" s="94">
        <f t="shared" si="65"/>
        <v>0</v>
      </c>
      <c r="O521" s="94">
        <f t="shared" si="66"/>
        <v>0</v>
      </c>
      <c r="P521" s="2"/>
      <c r="Q521" s="3"/>
      <c r="R521" s="94">
        <f t="shared" si="67"/>
        <v>0</v>
      </c>
      <c r="S521" s="3"/>
      <c r="T521" s="94">
        <f t="shared" si="68"/>
        <v>0</v>
      </c>
      <c r="U521" s="93">
        <f t="shared" si="69"/>
        <v>0</v>
      </c>
      <c r="V521" s="5" t="str">
        <f>IF(COUNTBLANK(G521:H521)+COUNTBLANK(J521:K521)+COUNTBLANK(M521:M521)+COUNTBLANK(P521:Q521)+COUNTBLANK(S521:S521)=8,"",
IF(G521&lt;Limity!$C$5," Data gotowości zbyt wczesna lub nie uzupełniona.","")&amp;
IF(G521&gt;Limity!$D$5," Data gotowości zbyt późna lub wypełnona nieprawidłowo.","")&amp;
IF(OR(ROUND(K521,2)&lt;=0,ROUND(Q521,2)&lt;=0,ROUND(M521,2)&lt;=0,ROUND(S521,2)&lt;=0,ROUND(H521,2)&lt;=0)," Co najmniej jedna wartość nie jest większa od zera.","")&amp;
IF(K521&gt;Limity!$D$6," Abonament za Usługę TD w Wariancie A ponad limit.","")&amp;
IF(Q521&gt;Limity!$D$7," Abonament za Usługę TD w Wariancie B ponad limit.","")&amp;
IF(Q521-K521&gt;Limity!$D$8," Różnica wartości abonamentów za Usługę TD wariantów A i B ponad limit.","")&amp;
IF(M521&gt;Limity!$D$9," Abonament za zwiększenie przepustowości w Wariancie A ponad limit.","")&amp;
IF(S521&gt;Limity!$D$10," Abonament za zwiększenie przepustowości w Wariancie B ponad limit.","")&amp;
IF(J521=""," Nie wskazano PWR. ",IF(ISERROR(VLOOKUP(J521,'Listy punktów styku'!$B$11:$B$41,1,FALSE))," Nie wskazano PWR z listy.",""))&amp;
IF(P521=""," Nie wskazano FPS. ",IF(ISERROR(VLOOKUP(P521,'Listy punktów styku'!$B$44:$B$61,1,FALSE))," Nie wskazano FPS z listy.","")))</f>
        <v/>
      </c>
    </row>
    <row r="522" spans="1:22" s="8" customFormat="1" x14ac:dyDescent="0.3">
      <c r="A522" s="112">
        <v>508</v>
      </c>
      <c r="B522" s="113">
        <v>97913620</v>
      </c>
      <c r="C522" s="114" t="s">
        <v>2051</v>
      </c>
      <c r="D522" s="116" t="s">
        <v>1243</v>
      </c>
      <c r="E522" s="116" t="s">
        <v>2228</v>
      </c>
      <c r="F522" s="116" t="s">
        <v>2216</v>
      </c>
      <c r="G522" s="24"/>
      <c r="H522" s="3"/>
      <c r="I522" s="93">
        <f t="shared" si="70"/>
        <v>0</v>
      </c>
      <c r="J522" s="2"/>
      <c r="K522" s="3"/>
      <c r="L522" s="94">
        <f t="shared" si="64"/>
        <v>0</v>
      </c>
      <c r="M522" s="4"/>
      <c r="N522" s="94">
        <f t="shared" si="65"/>
        <v>0</v>
      </c>
      <c r="O522" s="94">
        <f t="shared" si="66"/>
        <v>0</v>
      </c>
      <c r="P522" s="2"/>
      <c r="Q522" s="3"/>
      <c r="R522" s="94">
        <f t="shared" si="67"/>
        <v>0</v>
      </c>
      <c r="S522" s="3"/>
      <c r="T522" s="94">
        <f t="shared" si="68"/>
        <v>0</v>
      </c>
      <c r="U522" s="93">
        <f t="shared" si="69"/>
        <v>0</v>
      </c>
      <c r="V522" s="5" t="str">
        <f>IF(COUNTBLANK(G522:H522)+COUNTBLANK(J522:K522)+COUNTBLANK(M522:M522)+COUNTBLANK(P522:Q522)+COUNTBLANK(S522:S522)=8,"",
IF(G522&lt;Limity!$C$5," Data gotowości zbyt wczesna lub nie uzupełniona.","")&amp;
IF(G522&gt;Limity!$D$5," Data gotowości zbyt późna lub wypełnona nieprawidłowo.","")&amp;
IF(OR(ROUND(K522,2)&lt;=0,ROUND(Q522,2)&lt;=0,ROUND(M522,2)&lt;=0,ROUND(S522,2)&lt;=0,ROUND(H522,2)&lt;=0)," Co najmniej jedna wartość nie jest większa od zera.","")&amp;
IF(K522&gt;Limity!$D$6," Abonament za Usługę TD w Wariancie A ponad limit.","")&amp;
IF(Q522&gt;Limity!$D$7," Abonament za Usługę TD w Wariancie B ponad limit.","")&amp;
IF(Q522-K522&gt;Limity!$D$8," Różnica wartości abonamentów za Usługę TD wariantów A i B ponad limit.","")&amp;
IF(M522&gt;Limity!$D$9," Abonament za zwiększenie przepustowości w Wariancie A ponad limit.","")&amp;
IF(S522&gt;Limity!$D$10," Abonament za zwiększenie przepustowości w Wariancie B ponad limit.","")&amp;
IF(J522=""," Nie wskazano PWR. ",IF(ISERROR(VLOOKUP(J522,'Listy punktów styku'!$B$11:$B$41,1,FALSE))," Nie wskazano PWR z listy.",""))&amp;
IF(P522=""," Nie wskazano FPS. ",IF(ISERROR(VLOOKUP(P522,'Listy punktów styku'!$B$44:$B$61,1,FALSE))," Nie wskazano FPS z listy.","")))</f>
        <v/>
      </c>
    </row>
    <row r="523" spans="1:22" s="8" customFormat="1" x14ac:dyDescent="0.3">
      <c r="A523" s="112">
        <v>509</v>
      </c>
      <c r="B523" s="113">
        <v>6622829</v>
      </c>
      <c r="C523" s="114">
        <v>25186</v>
      </c>
      <c r="D523" s="116" t="s">
        <v>1359</v>
      </c>
      <c r="E523" s="116" t="s">
        <v>100</v>
      </c>
      <c r="F523" s="116">
        <v>25</v>
      </c>
      <c r="G523" s="24"/>
      <c r="H523" s="3"/>
      <c r="I523" s="93">
        <f t="shared" si="70"/>
        <v>0</v>
      </c>
      <c r="J523" s="2"/>
      <c r="K523" s="3"/>
      <c r="L523" s="94">
        <f t="shared" si="64"/>
        <v>0</v>
      </c>
      <c r="M523" s="4"/>
      <c r="N523" s="94">
        <f t="shared" si="65"/>
        <v>0</v>
      </c>
      <c r="O523" s="94">
        <f t="shared" si="66"/>
        <v>0</v>
      </c>
      <c r="P523" s="2"/>
      <c r="Q523" s="3"/>
      <c r="R523" s="94">
        <f t="shared" si="67"/>
        <v>0</v>
      </c>
      <c r="S523" s="3"/>
      <c r="T523" s="94">
        <f t="shared" si="68"/>
        <v>0</v>
      </c>
      <c r="U523" s="93">
        <f t="shared" si="69"/>
        <v>0</v>
      </c>
      <c r="V523" s="5" t="str">
        <f>IF(COUNTBLANK(G523:H523)+COUNTBLANK(J523:K523)+COUNTBLANK(M523:M523)+COUNTBLANK(P523:Q523)+COUNTBLANK(S523:S523)=8,"",
IF(G523&lt;Limity!$C$5," Data gotowości zbyt wczesna lub nie uzupełniona.","")&amp;
IF(G523&gt;Limity!$D$5," Data gotowości zbyt późna lub wypełnona nieprawidłowo.","")&amp;
IF(OR(ROUND(K523,2)&lt;=0,ROUND(Q523,2)&lt;=0,ROUND(M523,2)&lt;=0,ROUND(S523,2)&lt;=0,ROUND(H523,2)&lt;=0)," Co najmniej jedna wartość nie jest większa od zera.","")&amp;
IF(K523&gt;Limity!$D$6," Abonament za Usługę TD w Wariancie A ponad limit.","")&amp;
IF(Q523&gt;Limity!$D$7," Abonament za Usługę TD w Wariancie B ponad limit.","")&amp;
IF(Q523-K523&gt;Limity!$D$8," Różnica wartości abonamentów za Usługę TD wariantów A i B ponad limit.","")&amp;
IF(M523&gt;Limity!$D$9," Abonament za zwiększenie przepustowości w Wariancie A ponad limit.","")&amp;
IF(S523&gt;Limity!$D$10," Abonament za zwiększenie przepustowości w Wariancie B ponad limit.","")&amp;
IF(J523=""," Nie wskazano PWR. ",IF(ISERROR(VLOOKUP(J523,'Listy punktów styku'!$B$11:$B$41,1,FALSE))," Nie wskazano PWR z listy.",""))&amp;
IF(P523=""," Nie wskazano FPS. ",IF(ISERROR(VLOOKUP(P523,'Listy punktów styku'!$B$44:$B$61,1,FALSE))," Nie wskazano FPS z listy.","")))</f>
        <v/>
      </c>
    </row>
    <row r="524" spans="1:22" s="8" customFormat="1" x14ac:dyDescent="0.3">
      <c r="A524" s="112">
        <v>510</v>
      </c>
      <c r="B524" s="113">
        <v>6635974</v>
      </c>
      <c r="C524" s="114">
        <v>31410</v>
      </c>
      <c r="D524" s="116" t="s">
        <v>2404</v>
      </c>
      <c r="E524" s="116" t="s">
        <v>133</v>
      </c>
      <c r="F524" s="116">
        <v>22</v>
      </c>
      <c r="G524" s="24"/>
      <c r="H524" s="3"/>
      <c r="I524" s="93">
        <f t="shared" si="70"/>
        <v>0</v>
      </c>
      <c r="J524" s="2"/>
      <c r="K524" s="3"/>
      <c r="L524" s="94">
        <f t="shared" si="64"/>
        <v>0</v>
      </c>
      <c r="M524" s="4"/>
      <c r="N524" s="94">
        <f t="shared" si="65"/>
        <v>0</v>
      </c>
      <c r="O524" s="94">
        <f t="shared" si="66"/>
        <v>0</v>
      </c>
      <c r="P524" s="2"/>
      <c r="Q524" s="3"/>
      <c r="R524" s="94">
        <f t="shared" si="67"/>
        <v>0</v>
      </c>
      <c r="S524" s="3"/>
      <c r="T524" s="94">
        <f t="shared" si="68"/>
        <v>0</v>
      </c>
      <c r="U524" s="93">
        <f t="shared" si="69"/>
        <v>0</v>
      </c>
      <c r="V524" s="5" t="str">
        <f>IF(COUNTBLANK(G524:H524)+COUNTBLANK(J524:K524)+COUNTBLANK(M524:M524)+COUNTBLANK(P524:Q524)+COUNTBLANK(S524:S524)=8,"",
IF(G524&lt;Limity!$C$5," Data gotowości zbyt wczesna lub nie uzupełniona.","")&amp;
IF(G524&gt;Limity!$D$5," Data gotowości zbyt późna lub wypełnona nieprawidłowo.","")&amp;
IF(OR(ROUND(K524,2)&lt;=0,ROUND(Q524,2)&lt;=0,ROUND(M524,2)&lt;=0,ROUND(S524,2)&lt;=0,ROUND(H524,2)&lt;=0)," Co najmniej jedna wartość nie jest większa od zera.","")&amp;
IF(K524&gt;Limity!$D$6," Abonament za Usługę TD w Wariancie A ponad limit.","")&amp;
IF(Q524&gt;Limity!$D$7," Abonament za Usługę TD w Wariancie B ponad limit.","")&amp;
IF(Q524-K524&gt;Limity!$D$8," Różnica wartości abonamentów za Usługę TD wariantów A i B ponad limit.","")&amp;
IF(M524&gt;Limity!$D$9," Abonament za zwiększenie przepustowości w Wariancie A ponad limit.","")&amp;
IF(S524&gt;Limity!$D$10," Abonament za zwiększenie przepustowości w Wariancie B ponad limit.","")&amp;
IF(J524=""," Nie wskazano PWR. ",IF(ISERROR(VLOOKUP(J524,'Listy punktów styku'!$B$11:$B$41,1,FALSE))," Nie wskazano PWR z listy.",""))&amp;
IF(P524=""," Nie wskazano FPS. ",IF(ISERROR(VLOOKUP(P524,'Listy punktów styku'!$B$44:$B$61,1,FALSE))," Nie wskazano FPS z listy.","")))</f>
        <v/>
      </c>
    </row>
    <row r="525" spans="1:22" s="8" customFormat="1" x14ac:dyDescent="0.3">
      <c r="A525" s="112">
        <v>511</v>
      </c>
      <c r="B525" s="113">
        <v>6651472</v>
      </c>
      <c r="C525" s="114">
        <v>12960</v>
      </c>
      <c r="D525" s="116" t="s">
        <v>326</v>
      </c>
      <c r="E525" s="116" t="s">
        <v>109</v>
      </c>
      <c r="F525" s="116">
        <v>2</v>
      </c>
      <c r="G525" s="24"/>
      <c r="H525" s="3"/>
      <c r="I525" s="93">
        <f t="shared" si="70"/>
        <v>0</v>
      </c>
      <c r="J525" s="2"/>
      <c r="K525" s="3"/>
      <c r="L525" s="94">
        <f t="shared" si="64"/>
        <v>0</v>
      </c>
      <c r="M525" s="4"/>
      <c r="N525" s="94">
        <f t="shared" si="65"/>
        <v>0</v>
      </c>
      <c r="O525" s="94">
        <f t="shared" si="66"/>
        <v>0</v>
      </c>
      <c r="P525" s="2"/>
      <c r="Q525" s="3"/>
      <c r="R525" s="94">
        <f t="shared" si="67"/>
        <v>0</v>
      </c>
      <c r="S525" s="3"/>
      <c r="T525" s="94">
        <f t="shared" si="68"/>
        <v>0</v>
      </c>
      <c r="U525" s="93">
        <f t="shared" si="69"/>
        <v>0</v>
      </c>
      <c r="V525" s="5" t="str">
        <f>IF(COUNTBLANK(G525:H525)+COUNTBLANK(J525:K525)+COUNTBLANK(M525:M525)+COUNTBLANK(P525:Q525)+COUNTBLANK(S525:S525)=8,"",
IF(G525&lt;Limity!$C$5," Data gotowości zbyt wczesna lub nie uzupełniona.","")&amp;
IF(G525&gt;Limity!$D$5," Data gotowości zbyt późna lub wypełnona nieprawidłowo.","")&amp;
IF(OR(ROUND(K525,2)&lt;=0,ROUND(Q525,2)&lt;=0,ROUND(M525,2)&lt;=0,ROUND(S525,2)&lt;=0,ROUND(H525,2)&lt;=0)," Co najmniej jedna wartość nie jest większa od zera.","")&amp;
IF(K525&gt;Limity!$D$6," Abonament za Usługę TD w Wariancie A ponad limit.","")&amp;
IF(Q525&gt;Limity!$D$7," Abonament za Usługę TD w Wariancie B ponad limit.","")&amp;
IF(Q525-K525&gt;Limity!$D$8," Różnica wartości abonamentów za Usługę TD wariantów A i B ponad limit.","")&amp;
IF(M525&gt;Limity!$D$9," Abonament za zwiększenie przepustowości w Wariancie A ponad limit.","")&amp;
IF(S525&gt;Limity!$D$10," Abonament za zwiększenie przepustowości w Wariancie B ponad limit.","")&amp;
IF(J525=""," Nie wskazano PWR. ",IF(ISERROR(VLOOKUP(J525,'Listy punktów styku'!$B$11:$B$41,1,FALSE))," Nie wskazano PWR z listy.",""))&amp;
IF(P525=""," Nie wskazano FPS. ",IF(ISERROR(VLOOKUP(P525,'Listy punktów styku'!$B$44:$B$61,1,FALSE))," Nie wskazano FPS z listy.","")))</f>
        <v/>
      </c>
    </row>
    <row r="526" spans="1:22" s="8" customFormat="1" x14ac:dyDescent="0.3">
      <c r="A526" s="112">
        <v>512</v>
      </c>
      <c r="B526" s="113">
        <v>6651220</v>
      </c>
      <c r="C526" s="114">
        <v>12948</v>
      </c>
      <c r="D526" s="116" t="s">
        <v>1362</v>
      </c>
      <c r="E526" s="116" t="s">
        <v>1363</v>
      </c>
      <c r="F526" s="116">
        <v>1</v>
      </c>
      <c r="G526" s="24"/>
      <c r="H526" s="3"/>
      <c r="I526" s="93">
        <f t="shared" si="70"/>
        <v>0</v>
      </c>
      <c r="J526" s="2"/>
      <c r="K526" s="3"/>
      <c r="L526" s="94">
        <f t="shared" si="64"/>
        <v>0</v>
      </c>
      <c r="M526" s="4"/>
      <c r="N526" s="94">
        <f t="shared" si="65"/>
        <v>0</v>
      </c>
      <c r="O526" s="94">
        <f t="shared" si="66"/>
        <v>0</v>
      </c>
      <c r="P526" s="2"/>
      <c r="Q526" s="3"/>
      <c r="R526" s="94">
        <f t="shared" si="67"/>
        <v>0</v>
      </c>
      <c r="S526" s="3"/>
      <c r="T526" s="94">
        <f t="shared" si="68"/>
        <v>0</v>
      </c>
      <c r="U526" s="93">
        <f t="shared" si="69"/>
        <v>0</v>
      </c>
      <c r="V526" s="5" t="str">
        <f>IF(COUNTBLANK(G526:H526)+COUNTBLANK(J526:K526)+COUNTBLANK(M526:M526)+COUNTBLANK(P526:Q526)+COUNTBLANK(S526:S526)=8,"",
IF(G526&lt;Limity!$C$5," Data gotowości zbyt wczesna lub nie uzupełniona.","")&amp;
IF(G526&gt;Limity!$D$5," Data gotowości zbyt późna lub wypełnona nieprawidłowo.","")&amp;
IF(OR(ROUND(K526,2)&lt;=0,ROUND(Q526,2)&lt;=0,ROUND(M526,2)&lt;=0,ROUND(S526,2)&lt;=0,ROUND(H526,2)&lt;=0)," Co najmniej jedna wartość nie jest większa od zera.","")&amp;
IF(K526&gt;Limity!$D$6," Abonament za Usługę TD w Wariancie A ponad limit.","")&amp;
IF(Q526&gt;Limity!$D$7," Abonament za Usługę TD w Wariancie B ponad limit.","")&amp;
IF(Q526-K526&gt;Limity!$D$8," Różnica wartości abonamentów za Usługę TD wariantów A i B ponad limit.","")&amp;
IF(M526&gt;Limity!$D$9," Abonament za zwiększenie przepustowości w Wariancie A ponad limit.","")&amp;
IF(S526&gt;Limity!$D$10," Abonament za zwiększenie przepustowości w Wariancie B ponad limit.","")&amp;
IF(J526=""," Nie wskazano PWR. ",IF(ISERROR(VLOOKUP(J526,'Listy punktów styku'!$B$11:$B$41,1,FALSE))," Nie wskazano PWR z listy.",""))&amp;
IF(P526=""," Nie wskazano FPS. ",IF(ISERROR(VLOOKUP(P526,'Listy punktów styku'!$B$44:$B$61,1,FALSE))," Nie wskazano FPS z listy.","")))</f>
        <v/>
      </c>
    </row>
    <row r="527" spans="1:22" s="8" customFormat="1" x14ac:dyDescent="0.3">
      <c r="A527" s="112">
        <v>513</v>
      </c>
      <c r="B527" s="113">
        <v>6658284</v>
      </c>
      <c r="C527" s="114">
        <v>59793</v>
      </c>
      <c r="D527" s="116" t="s">
        <v>1367</v>
      </c>
      <c r="E527" s="116" t="s">
        <v>100</v>
      </c>
      <c r="F527" s="116">
        <v>29</v>
      </c>
      <c r="G527" s="24"/>
      <c r="H527" s="3"/>
      <c r="I527" s="93">
        <f t="shared" si="70"/>
        <v>0</v>
      </c>
      <c r="J527" s="2"/>
      <c r="K527" s="3"/>
      <c r="L527" s="94">
        <f t="shared" si="64"/>
        <v>0</v>
      </c>
      <c r="M527" s="4"/>
      <c r="N527" s="94">
        <f t="shared" si="65"/>
        <v>0</v>
      </c>
      <c r="O527" s="94">
        <f t="shared" si="66"/>
        <v>0</v>
      </c>
      <c r="P527" s="2"/>
      <c r="Q527" s="3"/>
      <c r="R527" s="94">
        <f t="shared" si="67"/>
        <v>0</v>
      </c>
      <c r="S527" s="3"/>
      <c r="T527" s="94">
        <f t="shared" si="68"/>
        <v>0</v>
      </c>
      <c r="U527" s="93">
        <f t="shared" si="69"/>
        <v>0</v>
      </c>
      <c r="V527" s="5" t="str">
        <f>IF(COUNTBLANK(G527:H527)+COUNTBLANK(J527:K527)+COUNTBLANK(M527:M527)+COUNTBLANK(P527:Q527)+COUNTBLANK(S527:S527)=8,"",
IF(G527&lt;Limity!$C$5," Data gotowości zbyt wczesna lub nie uzupełniona.","")&amp;
IF(G527&gt;Limity!$D$5," Data gotowości zbyt późna lub wypełnona nieprawidłowo.","")&amp;
IF(OR(ROUND(K527,2)&lt;=0,ROUND(Q527,2)&lt;=0,ROUND(M527,2)&lt;=0,ROUND(S527,2)&lt;=0,ROUND(H527,2)&lt;=0)," Co najmniej jedna wartość nie jest większa od zera.","")&amp;
IF(K527&gt;Limity!$D$6," Abonament za Usługę TD w Wariancie A ponad limit.","")&amp;
IF(Q527&gt;Limity!$D$7," Abonament za Usługę TD w Wariancie B ponad limit.","")&amp;
IF(Q527-K527&gt;Limity!$D$8," Różnica wartości abonamentów za Usługę TD wariantów A i B ponad limit.","")&amp;
IF(M527&gt;Limity!$D$9," Abonament za zwiększenie przepustowości w Wariancie A ponad limit.","")&amp;
IF(S527&gt;Limity!$D$10," Abonament za zwiększenie przepustowości w Wariancie B ponad limit.","")&amp;
IF(J527=""," Nie wskazano PWR. ",IF(ISERROR(VLOOKUP(J527,'Listy punktów styku'!$B$11:$B$41,1,FALSE))," Nie wskazano PWR z listy.",""))&amp;
IF(P527=""," Nie wskazano FPS. ",IF(ISERROR(VLOOKUP(P527,'Listy punktów styku'!$B$44:$B$61,1,FALSE))," Nie wskazano FPS z listy.","")))</f>
        <v/>
      </c>
    </row>
    <row r="528" spans="1:22" s="8" customFormat="1" x14ac:dyDescent="0.3">
      <c r="A528" s="112">
        <v>514</v>
      </c>
      <c r="B528" s="113">
        <v>6663321</v>
      </c>
      <c r="C528" s="114">
        <v>27954</v>
      </c>
      <c r="D528" s="116" t="s">
        <v>1370</v>
      </c>
      <c r="E528" s="116" t="s">
        <v>1706</v>
      </c>
      <c r="F528" s="116">
        <v>1</v>
      </c>
      <c r="G528" s="24"/>
      <c r="H528" s="3"/>
      <c r="I528" s="93">
        <f t="shared" si="70"/>
        <v>0</v>
      </c>
      <c r="J528" s="2"/>
      <c r="K528" s="3"/>
      <c r="L528" s="94">
        <f t="shared" si="64"/>
        <v>0</v>
      </c>
      <c r="M528" s="4"/>
      <c r="N528" s="94">
        <f t="shared" si="65"/>
        <v>0</v>
      </c>
      <c r="O528" s="94">
        <f t="shared" si="66"/>
        <v>0</v>
      </c>
      <c r="P528" s="2"/>
      <c r="Q528" s="3"/>
      <c r="R528" s="94">
        <f t="shared" si="67"/>
        <v>0</v>
      </c>
      <c r="S528" s="3"/>
      <c r="T528" s="94">
        <f t="shared" si="68"/>
        <v>0</v>
      </c>
      <c r="U528" s="93">
        <f t="shared" si="69"/>
        <v>0</v>
      </c>
      <c r="V528" s="5" t="str">
        <f>IF(COUNTBLANK(G528:H528)+COUNTBLANK(J528:K528)+COUNTBLANK(M528:M528)+COUNTBLANK(P528:Q528)+COUNTBLANK(S528:S528)=8,"",
IF(G528&lt;Limity!$C$5," Data gotowości zbyt wczesna lub nie uzupełniona.","")&amp;
IF(G528&gt;Limity!$D$5," Data gotowości zbyt późna lub wypełnona nieprawidłowo.","")&amp;
IF(OR(ROUND(K528,2)&lt;=0,ROUND(Q528,2)&lt;=0,ROUND(M528,2)&lt;=0,ROUND(S528,2)&lt;=0,ROUND(H528,2)&lt;=0)," Co najmniej jedna wartość nie jest większa od zera.","")&amp;
IF(K528&gt;Limity!$D$6," Abonament za Usługę TD w Wariancie A ponad limit.","")&amp;
IF(Q528&gt;Limity!$D$7," Abonament za Usługę TD w Wariancie B ponad limit.","")&amp;
IF(Q528-K528&gt;Limity!$D$8," Różnica wartości abonamentów za Usługę TD wariantów A i B ponad limit.","")&amp;
IF(M528&gt;Limity!$D$9," Abonament za zwiększenie przepustowości w Wariancie A ponad limit.","")&amp;
IF(S528&gt;Limity!$D$10," Abonament za zwiększenie przepustowości w Wariancie B ponad limit.","")&amp;
IF(J528=""," Nie wskazano PWR. ",IF(ISERROR(VLOOKUP(J528,'Listy punktów styku'!$B$11:$B$41,1,FALSE))," Nie wskazano PWR z listy.",""))&amp;
IF(P528=""," Nie wskazano FPS. ",IF(ISERROR(VLOOKUP(P528,'Listy punktów styku'!$B$44:$B$61,1,FALSE))," Nie wskazano FPS z listy.","")))</f>
        <v/>
      </c>
    </row>
    <row r="529" spans="1:22" s="8" customFormat="1" x14ac:dyDescent="0.3">
      <c r="A529" s="112">
        <v>515</v>
      </c>
      <c r="B529" s="113">
        <v>6661640</v>
      </c>
      <c r="C529" s="114" t="s">
        <v>2031</v>
      </c>
      <c r="D529" s="116" t="s">
        <v>1370</v>
      </c>
      <c r="E529" s="116" t="s">
        <v>1707</v>
      </c>
      <c r="F529" s="116">
        <v>1</v>
      </c>
      <c r="G529" s="24"/>
      <c r="H529" s="3"/>
      <c r="I529" s="93">
        <f t="shared" si="70"/>
        <v>0</v>
      </c>
      <c r="J529" s="2"/>
      <c r="K529" s="3"/>
      <c r="L529" s="94">
        <f t="shared" si="64"/>
        <v>0</v>
      </c>
      <c r="M529" s="4"/>
      <c r="N529" s="94">
        <f t="shared" si="65"/>
        <v>0</v>
      </c>
      <c r="O529" s="94">
        <f t="shared" si="66"/>
        <v>0</v>
      </c>
      <c r="P529" s="2"/>
      <c r="Q529" s="3"/>
      <c r="R529" s="94">
        <f t="shared" si="67"/>
        <v>0</v>
      </c>
      <c r="S529" s="3"/>
      <c r="T529" s="94">
        <f t="shared" si="68"/>
        <v>0</v>
      </c>
      <c r="U529" s="93">
        <f t="shared" si="69"/>
        <v>0</v>
      </c>
      <c r="V529" s="5" t="str">
        <f>IF(COUNTBLANK(G529:H529)+COUNTBLANK(J529:K529)+COUNTBLANK(M529:M529)+COUNTBLANK(P529:Q529)+COUNTBLANK(S529:S529)=8,"",
IF(G529&lt;Limity!$C$5," Data gotowości zbyt wczesna lub nie uzupełniona.","")&amp;
IF(G529&gt;Limity!$D$5," Data gotowości zbyt późna lub wypełnona nieprawidłowo.","")&amp;
IF(OR(ROUND(K529,2)&lt;=0,ROUND(Q529,2)&lt;=0,ROUND(M529,2)&lt;=0,ROUND(S529,2)&lt;=0,ROUND(H529,2)&lt;=0)," Co najmniej jedna wartość nie jest większa od zera.","")&amp;
IF(K529&gt;Limity!$D$6," Abonament za Usługę TD w Wariancie A ponad limit.","")&amp;
IF(Q529&gt;Limity!$D$7," Abonament za Usługę TD w Wariancie B ponad limit.","")&amp;
IF(Q529-K529&gt;Limity!$D$8," Różnica wartości abonamentów za Usługę TD wariantów A i B ponad limit.","")&amp;
IF(M529&gt;Limity!$D$9," Abonament za zwiększenie przepustowości w Wariancie A ponad limit.","")&amp;
IF(S529&gt;Limity!$D$10," Abonament za zwiększenie przepustowości w Wariancie B ponad limit.","")&amp;
IF(J529=""," Nie wskazano PWR. ",IF(ISERROR(VLOOKUP(J529,'Listy punktów styku'!$B$11:$B$41,1,FALSE))," Nie wskazano PWR z listy.",""))&amp;
IF(P529=""," Nie wskazano FPS. ",IF(ISERROR(VLOOKUP(P529,'Listy punktów styku'!$B$44:$B$61,1,FALSE))," Nie wskazano FPS z listy.","")))</f>
        <v/>
      </c>
    </row>
    <row r="530" spans="1:22" s="8" customFormat="1" x14ac:dyDescent="0.3">
      <c r="A530" s="112">
        <v>516</v>
      </c>
      <c r="B530" s="113">
        <v>6663468</v>
      </c>
      <c r="C530" s="114">
        <v>128325</v>
      </c>
      <c r="D530" s="116" t="s">
        <v>1370</v>
      </c>
      <c r="E530" s="116" t="s">
        <v>1708</v>
      </c>
      <c r="F530" s="116" t="s">
        <v>1709</v>
      </c>
      <c r="G530" s="24"/>
      <c r="H530" s="3"/>
      <c r="I530" s="93">
        <f t="shared" si="70"/>
        <v>0</v>
      </c>
      <c r="J530" s="2"/>
      <c r="K530" s="3"/>
      <c r="L530" s="94">
        <f t="shared" si="64"/>
        <v>0</v>
      </c>
      <c r="M530" s="4"/>
      <c r="N530" s="94">
        <f t="shared" si="65"/>
        <v>0</v>
      </c>
      <c r="O530" s="94">
        <f t="shared" si="66"/>
        <v>0</v>
      </c>
      <c r="P530" s="2"/>
      <c r="Q530" s="3"/>
      <c r="R530" s="94">
        <f t="shared" si="67"/>
        <v>0</v>
      </c>
      <c r="S530" s="3"/>
      <c r="T530" s="94">
        <f t="shared" si="68"/>
        <v>0</v>
      </c>
      <c r="U530" s="93">
        <f t="shared" si="69"/>
        <v>0</v>
      </c>
      <c r="V530" s="5" t="str">
        <f>IF(COUNTBLANK(G530:H530)+COUNTBLANK(J530:K530)+COUNTBLANK(M530:M530)+COUNTBLANK(P530:Q530)+COUNTBLANK(S530:S530)=8,"",
IF(G530&lt;Limity!$C$5," Data gotowości zbyt wczesna lub nie uzupełniona.","")&amp;
IF(G530&gt;Limity!$D$5," Data gotowości zbyt późna lub wypełnona nieprawidłowo.","")&amp;
IF(OR(ROUND(K530,2)&lt;=0,ROUND(Q530,2)&lt;=0,ROUND(M530,2)&lt;=0,ROUND(S530,2)&lt;=0,ROUND(H530,2)&lt;=0)," Co najmniej jedna wartość nie jest większa od zera.","")&amp;
IF(K530&gt;Limity!$D$6," Abonament za Usługę TD w Wariancie A ponad limit.","")&amp;
IF(Q530&gt;Limity!$D$7," Abonament za Usługę TD w Wariancie B ponad limit.","")&amp;
IF(Q530-K530&gt;Limity!$D$8," Różnica wartości abonamentów za Usługę TD wariantów A i B ponad limit.","")&amp;
IF(M530&gt;Limity!$D$9," Abonament za zwiększenie przepustowości w Wariancie A ponad limit.","")&amp;
IF(S530&gt;Limity!$D$10," Abonament za zwiększenie przepustowości w Wariancie B ponad limit.","")&amp;
IF(J530=""," Nie wskazano PWR. ",IF(ISERROR(VLOOKUP(J530,'Listy punktów styku'!$B$11:$B$41,1,FALSE))," Nie wskazano PWR z listy.",""))&amp;
IF(P530=""," Nie wskazano FPS. ",IF(ISERROR(VLOOKUP(P530,'Listy punktów styku'!$B$44:$B$61,1,FALSE))," Nie wskazano FPS z listy.","")))</f>
        <v/>
      </c>
    </row>
    <row r="531" spans="1:22" s="8" customFormat="1" x14ac:dyDescent="0.3">
      <c r="A531" s="112">
        <v>517</v>
      </c>
      <c r="B531" s="113">
        <v>6682052</v>
      </c>
      <c r="C531" s="114">
        <v>113645</v>
      </c>
      <c r="D531" s="116" t="s">
        <v>1374</v>
      </c>
      <c r="E531" s="116" t="s">
        <v>106</v>
      </c>
      <c r="F531" s="116">
        <v>1</v>
      </c>
      <c r="G531" s="24"/>
      <c r="H531" s="3"/>
      <c r="I531" s="93">
        <f t="shared" si="70"/>
        <v>0</v>
      </c>
      <c r="J531" s="2"/>
      <c r="K531" s="3"/>
      <c r="L531" s="94">
        <f t="shared" si="64"/>
        <v>0</v>
      </c>
      <c r="M531" s="4"/>
      <c r="N531" s="94">
        <f t="shared" si="65"/>
        <v>0</v>
      </c>
      <c r="O531" s="94">
        <f t="shared" si="66"/>
        <v>0</v>
      </c>
      <c r="P531" s="2"/>
      <c r="Q531" s="3"/>
      <c r="R531" s="94">
        <f t="shared" si="67"/>
        <v>0</v>
      </c>
      <c r="S531" s="3"/>
      <c r="T531" s="94">
        <f t="shared" si="68"/>
        <v>0</v>
      </c>
      <c r="U531" s="93">
        <f t="shared" si="69"/>
        <v>0</v>
      </c>
      <c r="V531" s="5" t="str">
        <f>IF(COUNTBLANK(G531:H531)+COUNTBLANK(J531:K531)+COUNTBLANK(M531:M531)+COUNTBLANK(P531:Q531)+COUNTBLANK(S531:S531)=8,"",
IF(G531&lt;Limity!$C$5," Data gotowości zbyt wczesna lub nie uzupełniona.","")&amp;
IF(G531&gt;Limity!$D$5," Data gotowości zbyt późna lub wypełnona nieprawidłowo.","")&amp;
IF(OR(ROUND(K531,2)&lt;=0,ROUND(Q531,2)&lt;=0,ROUND(M531,2)&lt;=0,ROUND(S531,2)&lt;=0,ROUND(H531,2)&lt;=0)," Co najmniej jedna wartość nie jest większa od zera.","")&amp;
IF(K531&gt;Limity!$D$6," Abonament za Usługę TD w Wariancie A ponad limit.","")&amp;
IF(Q531&gt;Limity!$D$7," Abonament za Usługę TD w Wariancie B ponad limit.","")&amp;
IF(Q531-K531&gt;Limity!$D$8," Różnica wartości abonamentów za Usługę TD wariantów A i B ponad limit.","")&amp;
IF(M531&gt;Limity!$D$9," Abonament za zwiększenie przepustowości w Wariancie A ponad limit.","")&amp;
IF(S531&gt;Limity!$D$10," Abonament za zwiększenie przepustowości w Wariancie B ponad limit.","")&amp;
IF(J531=""," Nie wskazano PWR. ",IF(ISERROR(VLOOKUP(J531,'Listy punktów styku'!$B$11:$B$41,1,FALSE))," Nie wskazano PWR z listy.",""))&amp;
IF(P531=""," Nie wskazano FPS. ",IF(ISERROR(VLOOKUP(P531,'Listy punktów styku'!$B$44:$B$61,1,FALSE))," Nie wskazano FPS z listy.","")))</f>
        <v/>
      </c>
    </row>
    <row r="532" spans="1:22" s="8" customFormat="1" x14ac:dyDescent="0.3">
      <c r="A532" s="112">
        <v>518</v>
      </c>
      <c r="B532" s="113">
        <v>6733766</v>
      </c>
      <c r="C532" s="114">
        <v>15759</v>
      </c>
      <c r="D532" s="116" t="s">
        <v>1378</v>
      </c>
      <c r="E532" s="116" t="s">
        <v>109</v>
      </c>
      <c r="F532" s="116">
        <v>4</v>
      </c>
      <c r="G532" s="24"/>
      <c r="H532" s="3"/>
      <c r="I532" s="93">
        <f t="shared" si="70"/>
        <v>0</v>
      </c>
      <c r="J532" s="2"/>
      <c r="K532" s="3"/>
      <c r="L532" s="94">
        <f t="shared" si="64"/>
        <v>0</v>
      </c>
      <c r="M532" s="4"/>
      <c r="N532" s="94">
        <f t="shared" si="65"/>
        <v>0</v>
      </c>
      <c r="O532" s="94">
        <f t="shared" si="66"/>
        <v>0</v>
      </c>
      <c r="P532" s="2"/>
      <c r="Q532" s="3"/>
      <c r="R532" s="94">
        <f t="shared" si="67"/>
        <v>0</v>
      </c>
      <c r="S532" s="3"/>
      <c r="T532" s="94">
        <f t="shared" si="68"/>
        <v>0</v>
      </c>
      <c r="U532" s="93">
        <f t="shared" si="69"/>
        <v>0</v>
      </c>
      <c r="V532" s="5" t="str">
        <f>IF(COUNTBLANK(G532:H532)+COUNTBLANK(J532:K532)+COUNTBLANK(M532:M532)+COUNTBLANK(P532:Q532)+COUNTBLANK(S532:S532)=8,"",
IF(G532&lt;Limity!$C$5," Data gotowości zbyt wczesna lub nie uzupełniona.","")&amp;
IF(G532&gt;Limity!$D$5," Data gotowości zbyt późna lub wypełnona nieprawidłowo.","")&amp;
IF(OR(ROUND(K532,2)&lt;=0,ROUND(Q532,2)&lt;=0,ROUND(M532,2)&lt;=0,ROUND(S532,2)&lt;=0,ROUND(H532,2)&lt;=0)," Co najmniej jedna wartość nie jest większa od zera.","")&amp;
IF(K532&gt;Limity!$D$6," Abonament za Usługę TD w Wariancie A ponad limit.","")&amp;
IF(Q532&gt;Limity!$D$7," Abonament za Usługę TD w Wariancie B ponad limit.","")&amp;
IF(Q532-K532&gt;Limity!$D$8," Różnica wartości abonamentów za Usługę TD wariantów A i B ponad limit.","")&amp;
IF(M532&gt;Limity!$D$9," Abonament za zwiększenie przepustowości w Wariancie A ponad limit.","")&amp;
IF(S532&gt;Limity!$D$10," Abonament za zwiększenie przepustowości w Wariancie B ponad limit.","")&amp;
IF(J532=""," Nie wskazano PWR. ",IF(ISERROR(VLOOKUP(J532,'Listy punktów styku'!$B$11:$B$41,1,FALSE))," Nie wskazano PWR z listy.",""))&amp;
IF(P532=""," Nie wskazano FPS. ",IF(ISERROR(VLOOKUP(P532,'Listy punktów styku'!$B$44:$B$61,1,FALSE))," Nie wskazano FPS z listy.","")))</f>
        <v/>
      </c>
    </row>
    <row r="533" spans="1:22" s="8" customFormat="1" x14ac:dyDescent="0.3">
      <c r="A533" s="112">
        <v>519</v>
      </c>
      <c r="B533" s="113">
        <v>6747527</v>
      </c>
      <c r="C533" s="114">
        <v>273099</v>
      </c>
      <c r="D533" s="116" t="s">
        <v>1384</v>
      </c>
      <c r="E533" s="116" t="s">
        <v>100</v>
      </c>
      <c r="F533" s="116">
        <v>13</v>
      </c>
      <c r="G533" s="24"/>
      <c r="H533" s="3"/>
      <c r="I533" s="93">
        <f t="shared" si="70"/>
        <v>0</v>
      </c>
      <c r="J533" s="2"/>
      <c r="K533" s="3"/>
      <c r="L533" s="94">
        <f t="shared" si="64"/>
        <v>0</v>
      </c>
      <c r="M533" s="4"/>
      <c r="N533" s="94">
        <f t="shared" si="65"/>
        <v>0</v>
      </c>
      <c r="O533" s="94">
        <f t="shared" si="66"/>
        <v>0</v>
      </c>
      <c r="P533" s="2"/>
      <c r="Q533" s="3"/>
      <c r="R533" s="94">
        <f t="shared" si="67"/>
        <v>0</v>
      </c>
      <c r="S533" s="3"/>
      <c r="T533" s="94">
        <f t="shared" si="68"/>
        <v>0</v>
      </c>
      <c r="U533" s="93">
        <f t="shared" si="69"/>
        <v>0</v>
      </c>
      <c r="V533" s="5" t="str">
        <f>IF(COUNTBLANK(G533:H533)+COUNTBLANK(J533:K533)+COUNTBLANK(M533:M533)+COUNTBLANK(P533:Q533)+COUNTBLANK(S533:S533)=8,"",
IF(G533&lt;Limity!$C$5," Data gotowości zbyt wczesna lub nie uzupełniona.","")&amp;
IF(G533&gt;Limity!$D$5," Data gotowości zbyt późna lub wypełnona nieprawidłowo.","")&amp;
IF(OR(ROUND(K533,2)&lt;=0,ROUND(Q533,2)&lt;=0,ROUND(M533,2)&lt;=0,ROUND(S533,2)&lt;=0,ROUND(H533,2)&lt;=0)," Co najmniej jedna wartość nie jest większa od zera.","")&amp;
IF(K533&gt;Limity!$D$6," Abonament za Usługę TD w Wariancie A ponad limit.","")&amp;
IF(Q533&gt;Limity!$D$7," Abonament za Usługę TD w Wariancie B ponad limit.","")&amp;
IF(Q533-K533&gt;Limity!$D$8," Różnica wartości abonamentów za Usługę TD wariantów A i B ponad limit.","")&amp;
IF(M533&gt;Limity!$D$9," Abonament za zwiększenie przepustowości w Wariancie A ponad limit.","")&amp;
IF(S533&gt;Limity!$D$10," Abonament za zwiększenie przepustowości w Wariancie B ponad limit.","")&amp;
IF(J533=""," Nie wskazano PWR. ",IF(ISERROR(VLOOKUP(J533,'Listy punktów styku'!$B$11:$B$41,1,FALSE))," Nie wskazano PWR z listy.",""))&amp;
IF(P533=""," Nie wskazano FPS. ",IF(ISERROR(VLOOKUP(P533,'Listy punktów styku'!$B$44:$B$61,1,FALSE))," Nie wskazano FPS z listy.","")))</f>
        <v/>
      </c>
    </row>
    <row r="534" spans="1:22" s="8" customFormat="1" x14ac:dyDescent="0.3">
      <c r="A534" s="112">
        <v>520</v>
      </c>
      <c r="B534" s="113">
        <v>6748741</v>
      </c>
      <c r="C534" s="114">
        <v>31909</v>
      </c>
      <c r="D534" s="116" t="s">
        <v>1680</v>
      </c>
      <c r="E534" s="116" t="s">
        <v>100</v>
      </c>
      <c r="F534" s="116">
        <v>27</v>
      </c>
      <c r="G534" s="24"/>
      <c r="H534" s="3"/>
      <c r="I534" s="93">
        <f t="shared" si="70"/>
        <v>0</v>
      </c>
      <c r="J534" s="2"/>
      <c r="K534" s="3"/>
      <c r="L534" s="94">
        <f t="shared" si="64"/>
        <v>0</v>
      </c>
      <c r="M534" s="4"/>
      <c r="N534" s="94">
        <f t="shared" si="65"/>
        <v>0</v>
      </c>
      <c r="O534" s="94">
        <f t="shared" si="66"/>
        <v>0</v>
      </c>
      <c r="P534" s="2"/>
      <c r="Q534" s="3"/>
      <c r="R534" s="94">
        <f t="shared" si="67"/>
        <v>0</v>
      </c>
      <c r="S534" s="3"/>
      <c r="T534" s="94">
        <f t="shared" si="68"/>
        <v>0</v>
      </c>
      <c r="U534" s="93">
        <f t="shared" si="69"/>
        <v>0</v>
      </c>
      <c r="V534" s="5" t="str">
        <f>IF(COUNTBLANK(G534:H534)+COUNTBLANK(J534:K534)+COUNTBLANK(M534:M534)+COUNTBLANK(P534:Q534)+COUNTBLANK(S534:S534)=8,"",
IF(G534&lt;Limity!$C$5," Data gotowości zbyt wczesna lub nie uzupełniona.","")&amp;
IF(G534&gt;Limity!$D$5," Data gotowości zbyt późna lub wypełnona nieprawidłowo.","")&amp;
IF(OR(ROUND(K534,2)&lt;=0,ROUND(Q534,2)&lt;=0,ROUND(M534,2)&lt;=0,ROUND(S534,2)&lt;=0,ROUND(H534,2)&lt;=0)," Co najmniej jedna wartość nie jest większa od zera.","")&amp;
IF(K534&gt;Limity!$D$6," Abonament za Usługę TD w Wariancie A ponad limit.","")&amp;
IF(Q534&gt;Limity!$D$7," Abonament za Usługę TD w Wariancie B ponad limit.","")&amp;
IF(Q534-K534&gt;Limity!$D$8," Różnica wartości abonamentów za Usługę TD wariantów A i B ponad limit.","")&amp;
IF(M534&gt;Limity!$D$9," Abonament za zwiększenie przepustowości w Wariancie A ponad limit.","")&amp;
IF(S534&gt;Limity!$D$10," Abonament za zwiększenie przepustowości w Wariancie B ponad limit.","")&amp;
IF(J534=""," Nie wskazano PWR. ",IF(ISERROR(VLOOKUP(J534,'Listy punktów styku'!$B$11:$B$41,1,FALSE))," Nie wskazano PWR z listy.",""))&amp;
IF(P534=""," Nie wskazano FPS. ",IF(ISERROR(VLOOKUP(P534,'Listy punktów styku'!$B$44:$B$61,1,FALSE))," Nie wskazano FPS z listy.","")))</f>
        <v/>
      </c>
    </row>
    <row r="535" spans="1:22" s="8" customFormat="1" x14ac:dyDescent="0.3">
      <c r="A535" s="112">
        <v>521</v>
      </c>
      <c r="B535" s="113">
        <v>63598864</v>
      </c>
      <c r="C535" s="114">
        <v>27747</v>
      </c>
      <c r="D535" s="116" t="s">
        <v>1765</v>
      </c>
      <c r="E535" s="116"/>
      <c r="F535" s="116">
        <v>136</v>
      </c>
      <c r="G535" s="24"/>
      <c r="H535" s="3"/>
      <c r="I535" s="93">
        <f t="shared" si="70"/>
        <v>0</v>
      </c>
      <c r="J535" s="2"/>
      <c r="K535" s="3"/>
      <c r="L535" s="94">
        <f t="shared" si="64"/>
        <v>0</v>
      </c>
      <c r="M535" s="4"/>
      <c r="N535" s="94">
        <f t="shared" si="65"/>
        <v>0</v>
      </c>
      <c r="O535" s="94">
        <f t="shared" si="66"/>
        <v>0</v>
      </c>
      <c r="P535" s="2"/>
      <c r="Q535" s="3"/>
      <c r="R535" s="94">
        <f t="shared" si="67"/>
        <v>0</v>
      </c>
      <c r="S535" s="3"/>
      <c r="T535" s="94">
        <f t="shared" si="68"/>
        <v>0</v>
      </c>
      <c r="U535" s="93">
        <f t="shared" si="69"/>
        <v>0</v>
      </c>
      <c r="V535" s="5" t="str">
        <f>IF(COUNTBLANK(G535:H535)+COUNTBLANK(J535:K535)+COUNTBLANK(M535:M535)+COUNTBLANK(P535:Q535)+COUNTBLANK(S535:S535)=8,"",
IF(G535&lt;Limity!$C$5," Data gotowości zbyt wczesna lub nie uzupełniona.","")&amp;
IF(G535&gt;Limity!$D$5," Data gotowości zbyt późna lub wypełnona nieprawidłowo.","")&amp;
IF(OR(ROUND(K535,2)&lt;=0,ROUND(Q535,2)&lt;=0,ROUND(M535,2)&lt;=0,ROUND(S535,2)&lt;=0,ROUND(H535,2)&lt;=0)," Co najmniej jedna wartość nie jest większa od zera.","")&amp;
IF(K535&gt;Limity!$D$6," Abonament za Usługę TD w Wariancie A ponad limit.","")&amp;
IF(Q535&gt;Limity!$D$7," Abonament za Usługę TD w Wariancie B ponad limit.","")&amp;
IF(Q535-K535&gt;Limity!$D$8," Różnica wartości abonamentów za Usługę TD wariantów A i B ponad limit.","")&amp;
IF(M535&gt;Limity!$D$9," Abonament za zwiększenie przepustowości w Wariancie A ponad limit.","")&amp;
IF(S535&gt;Limity!$D$10," Abonament za zwiększenie przepustowości w Wariancie B ponad limit.","")&amp;
IF(J535=""," Nie wskazano PWR. ",IF(ISERROR(VLOOKUP(J535,'Listy punktów styku'!$B$11:$B$41,1,FALSE))," Nie wskazano PWR z listy.",""))&amp;
IF(P535=""," Nie wskazano FPS. ",IF(ISERROR(VLOOKUP(P535,'Listy punktów styku'!$B$44:$B$61,1,FALSE))," Nie wskazano FPS z listy.","")))</f>
        <v/>
      </c>
    </row>
    <row r="536" spans="1:22" s="8" customFormat="1" x14ac:dyDescent="0.3">
      <c r="A536" s="112">
        <v>522</v>
      </c>
      <c r="B536" s="113">
        <v>6813391</v>
      </c>
      <c r="C536" s="114">
        <v>55366</v>
      </c>
      <c r="D536" s="116" t="s">
        <v>1638</v>
      </c>
      <c r="E536" s="116" t="s">
        <v>100</v>
      </c>
      <c r="F536" s="116">
        <v>1</v>
      </c>
      <c r="G536" s="24"/>
      <c r="H536" s="3"/>
      <c r="I536" s="93">
        <f t="shared" si="70"/>
        <v>0</v>
      </c>
      <c r="J536" s="2"/>
      <c r="K536" s="3"/>
      <c r="L536" s="94">
        <f t="shared" si="64"/>
        <v>0</v>
      </c>
      <c r="M536" s="4"/>
      <c r="N536" s="94">
        <f t="shared" si="65"/>
        <v>0</v>
      </c>
      <c r="O536" s="94">
        <f t="shared" si="66"/>
        <v>0</v>
      </c>
      <c r="P536" s="2"/>
      <c r="Q536" s="3"/>
      <c r="R536" s="94">
        <f t="shared" si="67"/>
        <v>0</v>
      </c>
      <c r="S536" s="3"/>
      <c r="T536" s="94">
        <f t="shared" si="68"/>
        <v>0</v>
      </c>
      <c r="U536" s="93">
        <f t="shared" si="69"/>
        <v>0</v>
      </c>
      <c r="V536" s="5" t="str">
        <f>IF(COUNTBLANK(G536:H536)+COUNTBLANK(J536:K536)+COUNTBLANK(M536:M536)+COUNTBLANK(P536:Q536)+COUNTBLANK(S536:S536)=8,"",
IF(G536&lt;Limity!$C$5," Data gotowości zbyt wczesna lub nie uzupełniona.","")&amp;
IF(G536&gt;Limity!$D$5," Data gotowości zbyt późna lub wypełnona nieprawidłowo.","")&amp;
IF(OR(ROUND(K536,2)&lt;=0,ROUND(Q536,2)&lt;=0,ROUND(M536,2)&lt;=0,ROUND(S536,2)&lt;=0,ROUND(H536,2)&lt;=0)," Co najmniej jedna wartość nie jest większa od zera.","")&amp;
IF(K536&gt;Limity!$D$6," Abonament za Usługę TD w Wariancie A ponad limit.","")&amp;
IF(Q536&gt;Limity!$D$7," Abonament za Usługę TD w Wariancie B ponad limit.","")&amp;
IF(Q536-K536&gt;Limity!$D$8," Różnica wartości abonamentów za Usługę TD wariantów A i B ponad limit.","")&amp;
IF(M536&gt;Limity!$D$9," Abonament za zwiększenie przepustowości w Wariancie A ponad limit.","")&amp;
IF(S536&gt;Limity!$D$10," Abonament za zwiększenie przepustowości w Wariancie B ponad limit.","")&amp;
IF(J536=""," Nie wskazano PWR. ",IF(ISERROR(VLOOKUP(J536,'Listy punktów styku'!$B$11:$B$41,1,FALSE))," Nie wskazano PWR z listy.",""))&amp;
IF(P536=""," Nie wskazano FPS. ",IF(ISERROR(VLOOKUP(P536,'Listy punktów styku'!$B$44:$B$61,1,FALSE))," Nie wskazano FPS z listy.","")))</f>
        <v/>
      </c>
    </row>
    <row r="537" spans="1:22" s="8" customFormat="1" x14ac:dyDescent="0.3">
      <c r="A537" s="112">
        <v>523</v>
      </c>
      <c r="B537" s="113">
        <v>6812214</v>
      </c>
      <c r="C537" s="114">
        <v>55367</v>
      </c>
      <c r="D537" s="116" t="s">
        <v>1637</v>
      </c>
      <c r="E537" s="116" t="s">
        <v>100</v>
      </c>
      <c r="F537" s="116">
        <v>10</v>
      </c>
      <c r="G537" s="24"/>
      <c r="H537" s="3"/>
      <c r="I537" s="93">
        <f t="shared" si="70"/>
        <v>0</v>
      </c>
      <c r="J537" s="2"/>
      <c r="K537" s="3"/>
      <c r="L537" s="94">
        <f t="shared" si="64"/>
        <v>0</v>
      </c>
      <c r="M537" s="4"/>
      <c r="N537" s="94">
        <f t="shared" si="65"/>
        <v>0</v>
      </c>
      <c r="O537" s="94">
        <f t="shared" si="66"/>
        <v>0</v>
      </c>
      <c r="P537" s="2"/>
      <c r="Q537" s="3"/>
      <c r="R537" s="94">
        <f t="shared" si="67"/>
        <v>0</v>
      </c>
      <c r="S537" s="3"/>
      <c r="T537" s="94">
        <f t="shared" si="68"/>
        <v>0</v>
      </c>
      <c r="U537" s="93">
        <f t="shared" si="69"/>
        <v>0</v>
      </c>
      <c r="V537" s="5" t="str">
        <f>IF(COUNTBLANK(G537:H537)+COUNTBLANK(J537:K537)+COUNTBLANK(M537:M537)+COUNTBLANK(P537:Q537)+COUNTBLANK(S537:S537)=8,"",
IF(G537&lt;Limity!$C$5," Data gotowości zbyt wczesna lub nie uzupełniona.","")&amp;
IF(G537&gt;Limity!$D$5," Data gotowości zbyt późna lub wypełnona nieprawidłowo.","")&amp;
IF(OR(ROUND(K537,2)&lt;=0,ROUND(Q537,2)&lt;=0,ROUND(M537,2)&lt;=0,ROUND(S537,2)&lt;=0,ROUND(H537,2)&lt;=0)," Co najmniej jedna wartość nie jest większa od zera.","")&amp;
IF(K537&gt;Limity!$D$6," Abonament za Usługę TD w Wariancie A ponad limit.","")&amp;
IF(Q537&gt;Limity!$D$7," Abonament za Usługę TD w Wariancie B ponad limit.","")&amp;
IF(Q537-K537&gt;Limity!$D$8," Różnica wartości abonamentów za Usługę TD wariantów A i B ponad limit.","")&amp;
IF(M537&gt;Limity!$D$9," Abonament za zwiększenie przepustowości w Wariancie A ponad limit.","")&amp;
IF(S537&gt;Limity!$D$10," Abonament za zwiększenie przepustowości w Wariancie B ponad limit.","")&amp;
IF(J537=""," Nie wskazano PWR. ",IF(ISERROR(VLOOKUP(J537,'Listy punktów styku'!$B$11:$B$41,1,FALSE))," Nie wskazano PWR z listy.",""))&amp;
IF(P537=""," Nie wskazano FPS. ",IF(ISERROR(VLOOKUP(P537,'Listy punktów styku'!$B$44:$B$61,1,FALSE))," Nie wskazano FPS z listy.","")))</f>
        <v/>
      </c>
    </row>
    <row r="538" spans="1:22" s="8" customFormat="1" x14ac:dyDescent="0.3">
      <c r="A538" s="112">
        <v>524</v>
      </c>
      <c r="B538" s="113">
        <v>6855351</v>
      </c>
      <c r="C538" s="114">
        <v>88151</v>
      </c>
      <c r="D538" s="116" t="s">
        <v>1389</v>
      </c>
      <c r="E538" s="116" t="s">
        <v>100</v>
      </c>
      <c r="F538" s="116">
        <v>21</v>
      </c>
      <c r="G538" s="24"/>
      <c r="H538" s="3"/>
      <c r="I538" s="93">
        <f t="shared" si="70"/>
        <v>0</v>
      </c>
      <c r="J538" s="2"/>
      <c r="K538" s="3"/>
      <c r="L538" s="94">
        <f t="shared" si="64"/>
        <v>0</v>
      </c>
      <c r="M538" s="4"/>
      <c r="N538" s="94">
        <f t="shared" si="65"/>
        <v>0</v>
      </c>
      <c r="O538" s="94">
        <f t="shared" si="66"/>
        <v>0</v>
      </c>
      <c r="P538" s="2"/>
      <c r="Q538" s="3"/>
      <c r="R538" s="94">
        <f t="shared" si="67"/>
        <v>0</v>
      </c>
      <c r="S538" s="3"/>
      <c r="T538" s="94">
        <f t="shared" si="68"/>
        <v>0</v>
      </c>
      <c r="U538" s="93">
        <f t="shared" si="69"/>
        <v>0</v>
      </c>
      <c r="V538" s="5" t="str">
        <f>IF(COUNTBLANK(G538:H538)+COUNTBLANK(J538:K538)+COUNTBLANK(M538:M538)+COUNTBLANK(P538:Q538)+COUNTBLANK(S538:S538)=8,"",
IF(G538&lt;Limity!$C$5," Data gotowości zbyt wczesna lub nie uzupełniona.","")&amp;
IF(G538&gt;Limity!$D$5," Data gotowości zbyt późna lub wypełnona nieprawidłowo.","")&amp;
IF(OR(ROUND(K538,2)&lt;=0,ROUND(Q538,2)&lt;=0,ROUND(M538,2)&lt;=0,ROUND(S538,2)&lt;=0,ROUND(H538,2)&lt;=0)," Co najmniej jedna wartość nie jest większa od zera.","")&amp;
IF(K538&gt;Limity!$D$6," Abonament za Usługę TD w Wariancie A ponad limit.","")&amp;
IF(Q538&gt;Limity!$D$7," Abonament za Usługę TD w Wariancie B ponad limit.","")&amp;
IF(Q538-K538&gt;Limity!$D$8," Różnica wartości abonamentów za Usługę TD wariantów A i B ponad limit.","")&amp;
IF(M538&gt;Limity!$D$9," Abonament za zwiększenie przepustowości w Wariancie A ponad limit.","")&amp;
IF(S538&gt;Limity!$D$10," Abonament za zwiększenie przepustowości w Wariancie B ponad limit.","")&amp;
IF(J538=""," Nie wskazano PWR. ",IF(ISERROR(VLOOKUP(J538,'Listy punktów styku'!$B$11:$B$41,1,FALSE))," Nie wskazano PWR z listy.",""))&amp;
IF(P538=""," Nie wskazano FPS. ",IF(ISERROR(VLOOKUP(P538,'Listy punktów styku'!$B$44:$B$61,1,FALSE))," Nie wskazano FPS z listy.","")))</f>
        <v/>
      </c>
    </row>
    <row r="539" spans="1:22" s="8" customFormat="1" x14ac:dyDescent="0.3">
      <c r="A539" s="112">
        <v>525</v>
      </c>
      <c r="B539" s="113">
        <v>340525248</v>
      </c>
      <c r="C539" s="114">
        <v>25788</v>
      </c>
      <c r="D539" s="116" t="s">
        <v>1390</v>
      </c>
      <c r="E539" s="116" t="s">
        <v>1801</v>
      </c>
      <c r="F539" s="116">
        <v>9</v>
      </c>
      <c r="G539" s="24"/>
      <c r="H539" s="3"/>
      <c r="I539" s="93">
        <f t="shared" si="70"/>
        <v>0</v>
      </c>
      <c r="J539" s="2"/>
      <c r="K539" s="3"/>
      <c r="L539" s="94">
        <f t="shared" si="64"/>
        <v>0</v>
      </c>
      <c r="M539" s="4"/>
      <c r="N539" s="94">
        <f t="shared" si="65"/>
        <v>0</v>
      </c>
      <c r="O539" s="94">
        <f t="shared" si="66"/>
        <v>0</v>
      </c>
      <c r="P539" s="2"/>
      <c r="Q539" s="3"/>
      <c r="R539" s="94">
        <f t="shared" si="67"/>
        <v>0</v>
      </c>
      <c r="S539" s="3"/>
      <c r="T539" s="94">
        <f t="shared" si="68"/>
        <v>0</v>
      </c>
      <c r="U539" s="93">
        <f t="shared" si="69"/>
        <v>0</v>
      </c>
      <c r="V539" s="5" t="str">
        <f>IF(COUNTBLANK(G539:H539)+COUNTBLANK(J539:K539)+COUNTBLANK(M539:M539)+COUNTBLANK(P539:Q539)+COUNTBLANK(S539:S539)=8,"",
IF(G539&lt;Limity!$C$5," Data gotowości zbyt wczesna lub nie uzupełniona.","")&amp;
IF(G539&gt;Limity!$D$5," Data gotowości zbyt późna lub wypełnona nieprawidłowo.","")&amp;
IF(OR(ROUND(K539,2)&lt;=0,ROUND(Q539,2)&lt;=0,ROUND(M539,2)&lt;=0,ROUND(S539,2)&lt;=0,ROUND(H539,2)&lt;=0)," Co najmniej jedna wartość nie jest większa od zera.","")&amp;
IF(K539&gt;Limity!$D$6," Abonament za Usługę TD w Wariancie A ponad limit.","")&amp;
IF(Q539&gt;Limity!$D$7," Abonament za Usługę TD w Wariancie B ponad limit.","")&amp;
IF(Q539-K539&gt;Limity!$D$8," Różnica wartości abonamentów za Usługę TD wariantów A i B ponad limit.","")&amp;
IF(M539&gt;Limity!$D$9," Abonament za zwiększenie przepustowości w Wariancie A ponad limit.","")&amp;
IF(S539&gt;Limity!$D$10," Abonament za zwiększenie przepustowości w Wariancie B ponad limit.","")&amp;
IF(J539=""," Nie wskazano PWR. ",IF(ISERROR(VLOOKUP(J539,'Listy punktów styku'!$B$11:$B$41,1,FALSE))," Nie wskazano PWR z listy.",""))&amp;
IF(P539=""," Nie wskazano FPS. ",IF(ISERROR(VLOOKUP(P539,'Listy punktów styku'!$B$44:$B$61,1,FALSE))," Nie wskazano FPS z listy.","")))</f>
        <v/>
      </c>
    </row>
    <row r="540" spans="1:22" s="8" customFormat="1" x14ac:dyDescent="0.3">
      <c r="A540" s="112">
        <v>526</v>
      </c>
      <c r="B540" s="113">
        <v>6874356</v>
      </c>
      <c r="C540" s="114">
        <v>3704</v>
      </c>
      <c r="D540" s="116" t="s">
        <v>1643</v>
      </c>
      <c r="E540" s="116" t="s">
        <v>100</v>
      </c>
      <c r="F540" s="116" t="s">
        <v>1644</v>
      </c>
      <c r="G540" s="24"/>
      <c r="H540" s="3"/>
      <c r="I540" s="93">
        <f t="shared" si="70"/>
        <v>0</v>
      </c>
      <c r="J540" s="2"/>
      <c r="K540" s="3"/>
      <c r="L540" s="94">
        <f t="shared" si="64"/>
        <v>0</v>
      </c>
      <c r="M540" s="4"/>
      <c r="N540" s="94">
        <f t="shared" si="65"/>
        <v>0</v>
      </c>
      <c r="O540" s="94">
        <f t="shared" si="66"/>
        <v>0</v>
      </c>
      <c r="P540" s="2"/>
      <c r="Q540" s="3"/>
      <c r="R540" s="94">
        <f t="shared" si="67"/>
        <v>0</v>
      </c>
      <c r="S540" s="3"/>
      <c r="T540" s="94">
        <f t="shared" si="68"/>
        <v>0</v>
      </c>
      <c r="U540" s="93">
        <f t="shared" si="69"/>
        <v>0</v>
      </c>
      <c r="V540" s="5" t="str">
        <f>IF(COUNTBLANK(G540:H540)+COUNTBLANK(J540:K540)+COUNTBLANK(M540:M540)+COUNTBLANK(P540:Q540)+COUNTBLANK(S540:S540)=8,"",
IF(G540&lt;Limity!$C$5," Data gotowości zbyt wczesna lub nie uzupełniona.","")&amp;
IF(G540&gt;Limity!$D$5," Data gotowości zbyt późna lub wypełnona nieprawidłowo.","")&amp;
IF(OR(ROUND(K540,2)&lt;=0,ROUND(Q540,2)&lt;=0,ROUND(M540,2)&lt;=0,ROUND(S540,2)&lt;=0,ROUND(H540,2)&lt;=0)," Co najmniej jedna wartość nie jest większa od zera.","")&amp;
IF(K540&gt;Limity!$D$6," Abonament za Usługę TD w Wariancie A ponad limit.","")&amp;
IF(Q540&gt;Limity!$D$7," Abonament za Usługę TD w Wariancie B ponad limit.","")&amp;
IF(Q540-K540&gt;Limity!$D$8," Różnica wartości abonamentów za Usługę TD wariantów A i B ponad limit.","")&amp;
IF(M540&gt;Limity!$D$9," Abonament za zwiększenie przepustowości w Wariancie A ponad limit.","")&amp;
IF(S540&gt;Limity!$D$10," Abonament za zwiększenie przepustowości w Wariancie B ponad limit.","")&amp;
IF(J540=""," Nie wskazano PWR. ",IF(ISERROR(VLOOKUP(J540,'Listy punktów styku'!$B$11:$B$41,1,FALSE))," Nie wskazano PWR z listy.",""))&amp;
IF(P540=""," Nie wskazano FPS. ",IF(ISERROR(VLOOKUP(P540,'Listy punktów styku'!$B$44:$B$61,1,FALSE))," Nie wskazano FPS z listy.","")))</f>
        <v/>
      </c>
    </row>
    <row r="541" spans="1:22" s="8" customFormat="1" x14ac:dyDescent="0.3">
      <c r="A541" s="112">
        <v>527</v>
      </c>
      <c r="B541" s="113">
        <v>6875494</v>
      </c>
      <c r="C541" s="114">
        <v>11580</v>
      </c>
      <c r="D541" s="116" t="s">
        <v>1396</v>
      </c>
      <c r="E541" s="116" t="s">
        <v>100</v>
      </c>
      <c r="F541" s="116">
        <v>72</v>
      </c>
      <c r="G541" s="24"/>
      <c r="H541" s="3"/>
      <c r="I541" s="93">
        <f t="shared" si="70"/>
        <v>0</v>
      </c>
      <c r="J541" s="2"/>
      <c r="K541" s="3"/>
      <c r="L541" s="94">
        <f t="shared" si="64"/>
        <v>0</v>
      </c>
      <c r="M541" s="4"/>
      <c r="N541" s="94">
        <f t="shared" si="65"/>
        <v>0</v>
      </c>
      <c r="O541" s="94">
        <f t="shared" si="66"/>
        <v>0</v>
      </c>
      <c r="P541" s="2"/>
      <c r="Q541" s="3"/>
      <c r="R541" s="94">
        <f t="shared" si="67"/>
        <v>0</v>
      </c>
      <c r="S541" s="3"/>
      <c r="T541" s="94">
        <f t="shared" si="68"/>
        <v>0</v>
      </c>
      <c r="U541" s="93">
        <f t="shared" si="69"/>
        <v>0</v>
      </c>
      <c r="V541" s="5" t="str">
        <f>IF(COUNTBLANK(G541:H541)+COUNTBLANK(J541:K541)+COUNTBLANK(M541:M541)+COUNTBLANK(P541:Q541)+COUNTBLANK(S541:S541)=8,"",
IF(G541&lt;Limity!$C$5," Data gotowości zbyt wczesna lub nie uzupełniona.","")&amp;
IF(G541&gt;Limity!$D$5," Data gotowości zbyt późna lub wypełnona nieprawidłowo.","")&amp;
IF(OR(ROUND(K541,2)&lt;=0,ROUND(Q541,2)&lt;=0,ROUND(M541,2)&lt;=0,ROUND(S541,2)&lt;=0,ROUND(H541,2)&lt;=0)," Co najmniej jedna wartość nie jest większa od zera.","")&amp;
IF(K541&gt;Limity!$D$6," Abonament za Usługę TD w Wariancie A ponad limit.","")&amp;
IF(Q541&gt;Limity!$D$7," Abonament za Usługę TD w Wariancie B ponad limit.","")&amp;
IF(Q541-K541&gt;Limity!$D$8," Różnica wartości abonamentów za Usługę TD wariantów A i B ponad limit.","")&amp;
IF(M541&gt;Limity!$D$9," Abonament za zwiększenie przepustowości w Wariancie A ponad limit.","")&amp;
IF(S541&gt;Limity!$D$10," Abonament za zwiększenie przepustowości w Wariancie B ponad limit.","")&amp;
IF(J541=""," Nie wskazano PWR. ",IF(ISERROR(VLOOKUP(J541,'Listy punktów styku'!$B$11:$B$41,1,FALSE))," Nie wskazano PWR z listy.",""))&amp;
IF(P541=""," Nie wskazano FPS. ",IF(ISERROR(VLOOKUP(P541,'Listy punktów styku'!$B$44:$B$61,1,FALSE))," Nie wskazano FPS z listy.","")))</f>
        <v/>
      </c>
    </row>
    <row r="542" spans="1:22" s="8" customFormat="1" x14ac:dyDescent="0.3">
      <c r="A542" s="112">
        <v>528</v>
      </c>
      <c r="B542" s="113">
        <v>6905522</v>
      </c>
      <c r="C542" s="114">
        <v>24628</v>
      </c>
      <c r="D542" s="116" t="s">
        <v>1654</v>
      </c>
      <c r="E542" s="116" t="s">
        <v>100</v>
      </c>
      <c r="F542" s="116">
        <v>111</v>
      </c>
      <c r="G542" s="24"/>
      <c r="H542" s="3"/>
      <c r="I542" s="93">
        <f t="shared" si="70"/>
        <v>0</v>
      </c>
      <c r="J542" s="2"/>
      <c r="K542" s="3"/>
      <c r="L542" s="94">
        <f t="shared" si="64"/>
        <v>0</v>
      </c>
      <c r="M542" s="4"/>
      <c r="N542" s="94">
        <f t="shared" si="65"/>
        <v>0</v>
      </c>
      <c r="O542" s="94">
        <f t="shared" si="66"/>
        <v>0</v>
      </c>
      <c r="P542" s="2"/>
      <c r="Q542" s="3"/>
      <c r="R542" s="94">
        <f t="shared" si="67"/>
        <v>0</v>
      </c>
      <c r="S542" s="3"/>
      <c r="T542" s="94">
        <f t="shared" si="68"/>
        <v>0</v>
      </c>
      <c r="U542" s="93">
        <f t="shared" si="69"/>
        <v>0</v>
      </c>
      <c r="V542" s="5" t="str">
        <f>IF(COUNTBLANK(G542:H542)+COUNTBLANK(J542:K542)+COUNTBLANK(M542:M542)+COUNTBLANK(P542:Q542)+COUNTBLANK(S542:S542)=8,"",
IF(G542&lt;Limity!$C$5," Data gotowości zbyt wczesna lub nie uzupełniona.","")&amp;
IF(G542&gt;Limity!$D$5," Data gotowości zbyt późna lub wypełnona nieprawidłowo.","")&amp;
IF(OR(ROUND(K542,2)&lt;=0,ROUND(Q542,2)&lt;=0,ROUND(M542,2)&lt;=0,ROUND(S542,2)&lt;=0,ROUND(H542,2)&lt;=0)," Co najmniej jedna wartość nie jest większa od zera.","")&amp;
IF(K542&gt;Limity!$D$6," Abonament za Usługę TD w Wariancie A ponad limit.","")&amp;
IF(Q542&gt;Limity!$D$7," Abonament za Usługę TD w Wariancie B ponad limit.","")&amp;
IF(Q542-K542&gt;Limity!$D$8," Różnica wartości abonamentów za Usługę TD wariantów A i B ponad limit.","")&amp;
IF(M542&gt;Limity!$D$9," Abonament za zwiększenie przepustowości w Wariancie A ponad limit.","")&amp;
IF(S542&gt;Limity!$D$10," Abonament za zwiększenie przepustowości w Wariancie B ponad limit.","")&amp;
IF(J542=""," Nie wskazano PWR. ",IF(ISERROR(VLOOKUP(J542,'Listy punktów styku'!$B$11:$B$41,1,FALSE))," Nie wskazano PWR z listy.",""))&amp;
IF(P542=""," Nie wskazano FPS. ",IF(ISERROR(VLOOKUP(P542,'Listy punktów styku'!$B$44:$B$61,1,FALSE))," Nie wskazano FPS z listy.","")))</f>
        <v/>
      </c>
    </row>
    <row r="543" spans="1:22" s="8" customFormat="1" x14ac:dyDescent="0.3">
      <c r="A543" s="112">
        <v>529</v>
      </c>
      <c r="B543" s="113">
        <v>6910227</v>
      </c>
      <c r="C543" s="114" t="s">
        <v>1813</v>
      </c>
      <c r="D543" s="116" t="s">
        <v>1656</v>
      </c>
      <c r="E543" s="116" t="s">
        <v>1657</v>
      </c>
      <c r="F543" s="116">
        <v>4</v>
      </c>
      <c r="G543" s="24"/>
      <c r="H543" s="3"/>
      <c r="I543" s="93">
        <f t="shared" si="70"/>
        <v>0</v>
      </c>
      <c r="J543" s="2"/>
      <c r="K543" s="3"/>
      <c r="L543" s="94">
        <f t="shared" si="64"/>
        <v>0</v>
      </c>
      <c r="M543" s="4"/>
      <c r="N543" s="94">
        <f t="shared" si="65"/>
        <v>0</v>
      </c>
      <c r="O543" s="94">
        <f t="shared" si="66"/>
        <v>0</v>
      </c>
      <c r="P543" s="2"/>
      <c r="Q543" s="3"/>
      <c r="R543" s="94">
        <f t="shared" si="67"/>
        <v>0</v>
      </c>
      <c r="S543" s="3"/>
      <c r="T543" s="94">
        <f t="shared" si="68"/>
        <v>0</v>
      </c>
      <c r="U543" s="93">
        <f t="shared" si="69"/>
        <v>0</v>
      </c>
      <c r="V543" s="5" t="str">
        <f>IF(COUNTBLANK(G543:H543)+COUNTBLANK(J543:K543)+COUNTBLANK(M543:M543)+COUNTBLANK(P543:Q543)+COUNTBLANK(S543:S543)=8,"",
IF(G543&lt;Limity!$C$5," Data gotowości zbyt wczesna lub nie uzupełniona.","")&amp;
IF(G543&gt;Limity!$D$5," Data gotowości zbyt późna lub wypełnona nieprawidłowo.","")&amp;
IF(OR(ROUND(K543,2)&lt;=0,ROUND(Q543,2)&lt;=0,ROUND(M543,2)&lt;=0,ROUND(S543,2)&lt;=0,ROUND(H543,2)&lt;=0)," Co najmniej jedna wartość nie jest większa od zera.","")&amp;
IF(K543&gt;Limity!$D$6," Abonament za Usługę TD w Wariancie A ponad limit.","")&amp;
IF(Q543&gt;Limity!$D$7," Abonament za Usługę TD w Wariancie B ponad limit.","")&amp;
IF(Q543-K543&gt;Limity!$D$8," Różnica wartości abonamentów za Usługę TD wariantów A i B ponad limit.","")&amp;
IF(M543&gt;Limity!$D$9," Abonament za zwiększenie przepustowości w Wariancie A ponad limit.","")&amp;
IF(S543&gt;Limity!$D$10," Abonament za zwiększenie przepustowości w Wariancie B ponad limit.","")&amp;
IF(J543=""," Nie wskazano PWR. ",IF(ISERROR(VLOOKUP(J543,'Listy punktów styku'!$B$11:$B$41,1,FALSE))," Nie wskazano PWR z listy.",""))&amp;
IF(P543=""," Nie wskazano FPS. ",IF(ISERROR(VLOOKUP(P543,'Listy punktów styku'!$B$44:$B$61,1,FALSE))," Nie wskazano FPS z listy.","")))</f>
        <v/>
      </c>
    </row>
    <row r="544" spans="1:22" s="8" customFormat="1" x14ac:dyDescent="0.3">
      <c r="A544" s="112">
        <v>530</v>
      </c>
      <c r="B544" s="113">
        <v>8464232</v>
      </c>
      <c r="C544" s="114" t="s">
        <v>1821</v>
      </c>
      <c r="D544" s="116" t="s">
        <v>190</v>
      </c>
      <c r="E544" s="116" t="s">
        <v>1718</v>
      </c>
      <c r="F544" s="116">
        <v>1</v>
      </c>
      <c r="G544" s="24"/>
      <c r="H544" s="3"/>
      <c r="I544" s="93">
        <f t="shared" si="70"/>
        <v>0</v>
      </c>
      <c r="J544" s="2"/>
      <c r="K544" s="3"/>
      <c r="L544" s="94">
        <f t="shared" si="64"/>
        <v>0</v>
      </c>
      <c r="M544" s="4"/>
      <c r="N544" s="94">
        <f t="shared" si="65"/>
        <v>0</v>
      </c>
      <c r="O544" s="94">
        <f t="shared" si="66"/>
        <v>0</v>
      </c>
      <c r="P544" s="2"/>
      <c r="Q544" s="3"/>
      <c r="R544" s="94">
        <f t="shared" si="67"/>
        <v>0</v>
      </c>
      <c r="S544" s="3"/>
      <c r="T544" s="94">
        <f t="shared" si="68"/>
        <v>0</v>
      </c>
      <c r="U544" s="93">
        <f t="shared" si="69"/>
        <v>0</v>
      </c>
      <c r="V544" s="5" t="str">
        <f>IF(COUNTBLANK(G544:H544)+COUNTBLANK(J544:K544)+COUNTBLANK(M544:M544)+COUNTBLANK(P544:Q544)+COUNTBLANK(S544:S544)=8,"",
IF(G544&lt;Limity!$C$5," Data gotowości zbyt wczesna lub nie uzupełniona.","")&amp;
IF(G544&gt;Limity!$D$5," Data gotowości zbyt późna lub wypełnona nieprawidłowo.","")&amp;
IF(OR(ROUND(K544,2)&lt;=0,ROUND(Q544,2)&lt;=0,ROUND(M544,2)&lt;=0,ROUND(S544,2)&lt;=0,ROUND(H544,2)&lt;=0)," Co najmniej jedna wartość nie jest większa od zera.","")&amp;
IF(K544&gt;Limity!$D$6," Abonament za Usługę TD w Wariancie A ponad limit.","")&amp;
IF(Q544&gt;Limity!$D$7," Abonament za Usługę TD w Wariancie B ponad limit.","")&amp;
IF(Q544-K544&gt;Limity!$D$8," Różnica wartości abonamentów za Usługę TD wariantów A i B ponad limit.","")&amp;
IF(M544&gt;Limity!$D$9," Abonament za zwiększenie przepustowości w Wariancie A ponad limit.","")&amp;
IF(S544&gt;Limity!$D$10," Abonament za zwiększenie przepustowości w Wariancie B ponad limit.","")&amp;
IF(J544=""," Nie wskazano PWR. ",IF(ISERROR(VLOOKUP(J544,'Listy punktów styku'!$B$11:$B$41,1,FALSE))," Nie wskazano PWR z listy.",""))&amp;
IF(P544=""," Nie wskazano FPS. ",IF(ISERROR(VLOOKUP(P544,'Listy punktów styku'!$B$44:$B$61,1,FALSE))," Nie wskazano FPS z listy.","")))</f>
        <v/>
      </c>
    </row>
    <row r="545" spans="1:22" s="8" customFormat="1" x14ac:dyDescent="0.3">
      <c r="A545" s="112">
        <v>531</v>
      </c>
      <c r="B545" s="113">
        <v>6956657</v>
      </c>
      <c r="C545" s="114" t="s">
        <v>1822</v>
      </c>
      <c r="D545" s="116" t="s">
        <v>190</v>
      </c>
      <c r="E545" s="116" t="s">
        <v>1719</v>
      </c>
      <c r="F545" s="116">
        <v>37</v>
      </c>
      <c r="G545" s="24"/>
      <c r="H545" s="3"/>
      <c r="I545" s="93">
        <f t="shared" si="70"/>
        <v>0</v>
      </c>
      <c r="J545" s="2"/>
      <c r="K545" s="3"/>
      <c r="L545" s="94">
        <f t="shared" si="64"/>
        <v>0</v>
      </c>
      <c r="M545" s="4"/>
      <c r="N545" s="94">
        <f t="shared" si="65"/>
        <v>0</v>
      </c>
      <c r="O545" s="94">
        <f t="shared" si="66"/>
        <v>0</v>
      </c>
      <c r="P545" s="2"/>
      <c r="Q545" s="3"/>
      <c r="R545" s="94">
        <f t="shared" si="67"/>
        <v>0</v>
      </c>
      <c r="S545" s="3"/>
      <c r="T545" s="94">
        <f t="shared" si="68"/>
        <v>0</v>
      </c>
      <c r="U545" s="93">
        <f t="shared" si="69"/>
        <v>0</v>
      </c>
      <c r="V545" s="5" t="str">
        <f>IF(COUNTBLANK(G545:H545)+COUNTBLANK(J545:K545)+COUNTBLANK(M545:M545)+COUNTBLANK(P545:Q545)+COUNTBLANK(S545:S545)=8,"",
IF(G545&lt;Limity!$C$5," Data gotowości zbyt wczesna lub nie uzupełniona.","")&amp;
IF(G545&gt;Limity!$D$5," Data gotowości zbyt późna lub wypełnona nieprawidłowo.","")&amp;
IF(OR(ROUND(K545,2)&lt;=0,ROUND(Q545,2)&lt;=0,ROUND(M545,2)&lt;=0,ROUND(S545,2)&lt;=0,ROUND(H545,2)&lt;=0)," Co najmniej jedna wartość nie jest większa od zera.","")&amp;
IF(K545&gt;Limity!$D$6," Abonament za Usługę TD w Wariancie A ponad limit.","")&amp;
IF(Q545&gt;Limity!$D$7," Abonament za Usługę TD w Wariancie B ponad limit.","")&amp;
IF(Q545-K545&gt;Limity!$D$8," Różnica wartości abonamentów za Usługę TD wariantów A i B ponad limit.","")&amp;
IF(M545&gt;Limity!$D$9," Abonament za zwiększenie przepustowości w Wariancie A ponad limit.","")&amp;
IF(S545&gt;Limity!$D$10," Abonament za zwiększenie przepustowości w Wariancie B ponad limit.","")&amp;
IF(J545=""," Nie wskazano PWR. ",IF(ISERROR(VLOOKUP(J545,'Listy punktów styku'!$B$11:$B$41,1,FALSE))," Nie wskazano PWR z listy.",""))&amp;
IF(P545=""," Nie wskazano FPS. ",IF(ISERROR(VLOOKUP(P545,'Listy punktów styku'!$B$44:$B$61,1,FALSE))," Nie wskazano FPS z listy.","")))</f>
        <v/>
      </c>
    </row>
    <row r="546" spans="1:22" s="8" customFormat="1" x14ac:dyDescent="0.3">
      <c r="A546" s="112">
        <v>532</v>
      </c>
      <c r="B546" s="113">
        <v>6311443</v>
      </c>
      <c r="C546" s="114">
        <v>127651</v>
      </c>
      <c r="D546" s="116" t="s">
        <v>190</v>
      </c>
      <c r="E546" s="116" t="s">
        <v>1719</v>
      </c>
      <c r="F546" s="116" t="s">
        <v>2177</v>
      </c>
      <c r="G546" s="24"/>
      <c r="H546" s="3"/>
      <c r="I546" s="93">
        <f t="shared" si="70"/>
        <v>0</v>
      </c>
      <c r="J546" s="2"/>
      <c r="K546" s="3"/>
      <c r="L546" s="94">
        <f t="shared" si="64"/>
        <v>0</v>
      </c>
      <c r="M546" s="4"/>
      <c r="N546" s="94">
        <f t="shared" si="65"/>
        <v>0</v>
      </c>
      <c r="O546" s="94">
        <f t="shared" si="66"/>
        <v>0</v>
      </c>
      <c r="P546" s="2"/>
      <c r="Q546" s="3"/>
      <c r="R546" s="94">
        <f t="shared" si="67"/>
        <v>0</v>
      </c>
      <c r="S546" s="3"/>
      <c r="T546" s="94">
        <f t="shared" si="68"/>
        <v>0</v>
      </c>
      <c r="U546" s="93">
        <f t="shared" si="69"/>
        <v>0</v>
      </c>
      <c r="V546" s="5" t="str">
        <f>IF(COUNTBLANK(G546:H546)+COUNTBLANK(J546:K546)+COUNTBLANK(M546:M546)+COUNTBLANK(P546:Q546)+COUNTBLANK(S546:S546)=8,"",
IF(G546&lt;Limity!$C$5," Data gotowości zbyt wczesna lub nie uzupełniona.","")&amp;
IF(G546&gt;Limity!$D$5," Data gotowości zbyt późna lub wypełnona nieprawidłowo.","")&amp;
IF(OR(ROUND(K546,2)&lt;=0,ROUND(Q546,2)&lt;=0,ROUND(M546,2)&lt;=0,ROUND(S546,2)&lt;=0,ROUND(H546,2)&lt;=0)," Co najmniej jedna wartość nie jest większa od zera.","")&amp;
IF(K546&gt;Limity!$D$6," Abonament za Usługę TD w Wariancie A ponad limit.","")&amp;
IF(Q546&gt;Limity!$D$7," Abonament za Usługę TD w Wariancie B ponad limit.","")&amp;
IF(Q546-K546&gt;Limity!$D$8," Różnica wartości abonamentów za Usługę TD wariantów A i B ponad limit.","")&amp;
IF(M546&gt;Limity!$D$9," Abonament za zwiększenie przepustowości w Wariancie A ponad limit.","")&amp;
IF(S546&gt;Limity!$D$10," Abonament za zwiększenie przepustowości w Wariancie B ponad limit.","")&amp;
IF(J546=""," Nie wskazano PWR. ",IF(ISERROR(VLOOKUP(J546,'Listy punktów styku'!$B$11:$B$41,1,FALSE))," Nie wskazano PWR z listy.",""))&amp;
IF(P546=""," Nie wskazano FPS. ",IF(ISERROR(VLOOKUP(P546,'Listy punktów styku'!$B$44:$B$61,1,FALSE))," Nie wskazano FPS z listy.","")))</f>
        <v/>
      </c>
    </row>
    <row r="547" spans="1:22" s="8" customFormat="1" x14ac:dyDescent="0.3">
      <c r="A547" s="112">
        <v>533</v>
      </c>
      <c r="B547" s="113">
        <v>4830438</v>
      </c>
      <c r="C547" s="114">
        <v>104004</v>
      </c>
      <c r="D547" s="116" t="s">
        <v>1790</v>
      </c>
      <c r="E547" s="116"/>
      <c r="F547" s="116">
        <v>19</v>
      </c>
      <c r="G547" s="24"/>
      <c r="H547" s="3"/>
      <c r="I547" s="93">
        <f t="shared" si="70"/>
        <v>0</v>
      </c>
      <c r="J547" s="2"/>
      <c r="K547" s="3"/>
      <c r="L547" s="94">
        <f t="shared" si="64"/>
        <v>0</v>
      </c>
      <c r="M547" s="4"/>
      <c r="N547" s="94">
        <f t="shared" si="65"/>
        <v>0</v>
      </c>
      <c r="O547" s="94">
        <f t="shared" si="66"/>
        <v>0</v>
      </c>
      <c r="P547" s="2"/>
      <c r="Q547" s="3"/>
      <c r="R547" s="94">
        <f t="shared" si="67"/>
        <v>0</v>
      </c>
      <c r="S547" s="3"/>
      <c r="T547" s="94">
        <f t="shared" si="68"/>
        <v>0</v>
      </c>
      <c r="U547" s="93">
        <f t="shared" si="69"/>
        <v>0</v>
      </c>
      <c r="V547" s="5" t="str">
        <f>IF(COUNTBLANK(G547:H547)+COUNTBLANK(J547:K547)+COUNTBLANK(M547:M547)+COUNTBLANK(P547:Q547)+COUNTBLANK(S547:S547)=8,"",
IF(G547&lt;Limity!$C$5," Data gotowości zbyt wczesna lub nie uzupełniona.","")&amp;
IF(G547&gt;Limity!$D$5," Data gotowości zbyt późna lub wypełnona nieprawidłowo.","")&amp;
IF(OR(ROUND(K547,2)&lt;=0,ROUND(Q547,2)&lt;=0,ROUND(M547,2)&lt;=0,ROUND(S547,2)&lt;=0,ROUND(H547,2)&lt;=0)," Co najmniej jedna wartość nie jest większa od zera.","")&amp;
IF(K547&gt;Limity!$D$6," Abonament za Usługę TD w Wariancie A ponad limit.","")&amp;
IF(Q547&gt;Limity!$D$7," Abonament za Usługę TD w Wariancie B ponad limit.","")&amp;
IF(Q547-K547&gt;Limity!$D$8," Różnica wartości abonamentów za Usługę TD wariantów A i B ponad limit.","")&amp;
IF(M547&gt;Limity!$D$9," Abonament za zwiększenie przepustowości w Wariancie A ponad limit.","")&amp;
IF(S547&gt;Limity!$D$10," Abonament za zwiększenie przepustowości w Wariancie B ponad limit.","")&amp;
IF(J547=""," Nie wskazano PWR. ",IF(ISERROR(VLOOKUP(J547,'Listy punktów styku'!$B$11:$B$41,1,FALSE))," Nie wskazano PWR z listy.",""))&amp;
IF(P547=""," Nie wskazano FPS. ",IF(ISERROR(VLOOKUP(P547,'Listy punktów styku'!$B$44:$B$61,1,FALSE))," Nie wskazano FPS z listy.","")))</f>
        <v/>
      </c>
    </row>
    <row r="548" spans="1:22" s="8" customFormat="1" x14ac:dyDescent="0.3">
      <c r="A548" s="112">
        <v>534</v>
      </c>
      <c r="B548" s="113">
        <v>53770957</v>
      </c>
      <c r="C548" s="114">
        <v>23297</v>
      </c>
      <c r="D548" s="116" t="s">
        <v>2118</v>
      </c>
      <c r="E548" s="116" t="s">
        <v>109</v>
      </c>
      <c r="F548" s="116" t="s">
        <v>841</v>
      </c>
      <c r="G548" s="24"/>
      <c r="H548" s="3"/>
      <c r="I548" s="93">
        <f t="shared" si="70"/>
        <v>0</v>
      </c>
      <c r="J548" s="2"/>
      <c r="K548" s="3"/>
      <c r="L548" s="94">
        <f t="shared" si="64"/>
        <v>0</v>
      </c>
      <c r="M548" s="4"/>
      <c r="N548" s="94">
        <f t="shared" si="65"/>
        <v>0</v>
      </c>
      <c r="O548" s="94">
        <f t="shared" si="66"/>
        <v>0</v>
      </c>
      <c r="P548" s="2"/>
      <c r="Q548" s="3"/>
      <c r="R548" s="94">
        <f t="shared" si="67"/>
        <v>0</v>
      </c>
      <c r="S548" s="3"/>
      <c r="T548" s="94">
        <f t="shared" si="68"/>
        <v>0</v>
      </c>
      <c r="U548" s="93">
        <f t="shared" si="69"/>
        <v>0</v>
      </c>
      <c r="V548" s="5" t="str">
        <f>IF(COUNTBLANK(G548:H548)+COUNTBLANK(J548:K548)+COUNTBLANK(M548:M548)+COUNTBLANK(P548:Q548)+COUNTBLANK(S548:S548)=8,"",
IF(G548&lt;Limity!$C$5," Data gotowości zbyt wczesna lub nie uzupełniona.","")&amp;
IF(G548&gt;Limity!$D$5," Data gotowości zbyt późna lub wypełnona nieprawidłowo.","")&amp;
IF(OR(ROUND(K548,2)&lt;=0,ROUND(Q548,2)&lt;=0,ROUND(M548,2)&lt;=0,ROUND(S548,2)&lt;=0,ROUND(H548,2)&lt;=0)," Co najmniej jedna wartość nie jest większa od zera.","")&amp;
IF(K548&gt;Limity!$D$6," Abonament za Usługę TD w Wariancie A ponad limit.","")&amp;
IF(Q548&gt;Limity!$D$7," Abonament za Usługę TD w Wariancie B ponad limit.","")&amp;
IF(Q548-K548&gt;Limity!$D$8," Różnica wartości abonamentów za Usługę TD wariantów A i B ponad limit.","")&amp;
IF(M548&gt;Limity!$D$9," Abonament za zwiększenie przepustowości w Wariancie A ponad limit.","")&amp;
IF(S548&gt;Limity!$D$10," Abonament za zwiększenie przepustowości w Wariancie B ponad limit.","")&amp;
IF(J548=""," Nie wskazano PWR. ",IF(ISERROR(VLOOKUP(J548,'Listy punktów styku'!$B$11:$B$41,1,FALSE))," Nie wskazano PWR z listy.",""))&amp;
IF(P548=""," Nie wskazano FPS. ",IF(ISERROR(VLOOKUP(P548,'Listy punktów styku'!$B$44:$B$61,1,FALSE))," Nie wskazano FPS z listy.","")))</f>
        <v/>
      </c>
    </row>
    <row r="549" spans="1:22" s="8" customFormat="1" x14ac:dyDescent="0.3">
      <c r="A549" s="112">
        <v>535</v>
      </c>
      <c r="B549" s="113">
        <v>7374095</v>
      </c>
      <c r="C549" s="114" t="s">
        <v>1820</v>
      </c>
      <c r="D549" s="116" t="s">
        <v>1399</v>
      </c>
      <c r="E549" s="116" t="s">
        <v>1714</v>
      </c>
      <c r="F549" s="116" t="s">
        <v>841</v>
      </c>
      <c r="G549" s="24"/>
      <c r="H549" s="3"/>
      <c r="I549" s="93">
        <f t="shared" si="70"/>
        <v>0</v>
      </c>
      <c r="J549" s="2"/>
      <c r="K549" s="3"/>
      <c r="L549" s="94">
        <f t="shared" si="64"/>
        <v>0</v>
      </c>
      <c r="M549" s="4"/>
      <c r="N549" s="94">
        <f t="shared" si="65"/>
        <v>0</v>
      </c>
      <c r="O549" s="94">
        <f t="shared" si="66"/>
        <v>0</v>
      </c>
      <c r="P549" s="2"/>
      <c r="Q549" s="3"/>
      <c r="R549" s="94">
        <f t="shared" si="67"/>
        <v>0</v>
      </c>
      <c r="S549" s="3"/>
      <c r="T549" s="94">
        <f t="shared" si="68"/>
        <v>0</v>
      </c>
      <c r="U549" s="93">
        <f t="shared" si="69"/>
        <v>0</v>
      </c>
      <c r="V549" s="5" t="str">
        <f>IF(COUNTBLANK(G549:H549)+COUNTBLANK(J549:K549)+COUNTBLANK(M549:M549)+COUNTBLANK(P549:Q549)+COUNTBLANK(S549:S549)=8,"",
IF(G549&lt;Limity!$C$5," Data gotowości zbyt wczesna lub nie uzupełniona.","")&amp;
IF(G549&gt;Limity!$D$5," Data gotowości zbyt późna lub wypełnona nieprawidłowo.","")&amp;
IF(OR(ROUND(K549,2)&lt;=0,ROUND(Q549,2)&lt;=0,ROUND(M549,2)&lt;=0,ROUND(S549,2)&lt;=0,ROUND(H549,2)&lt;=0)," Co najmniej jedna wartość nie jest większa od zera.","")&amp;
IF(K549&gt;Limity!$D$6," Abonament za Usługę TD w Wariancie A ponad limit.","")&amp;
IF(Q549&gt;Limity!$D$7," Abonament za Usługę TD w Wariancie B ponad limit.","")&amp;
IF(Q549-K549&gt;Limity!$D$8," Różnica wartości abonamentów za Usługę TD wariantów A i B ponad limit.","")&amp;
IF(M549&gt;Limity!$D$9," Abonament za zwiększenie przepustowości w Wariancie A ponad limit.","")&amp;
IF(S549&gt;Limity!$D$10," Abonament za zwiększenie przepustowości w Wariancie B ponad limit.","")&amp;
IF(J549=""," Nie wskazano PWR. ",IF(ISERROR(VLOOKUP(J549,'Listy punktów styku'!$B$11:$B$41,1,FALSE))," Nie wskazano PWR z listy.",""))&amp;
IF(P549=""," Nie wskazano FPS. ",IF(ISERROR(VLOOKUP(P549,'Listy punktów styku'!$B$44:$B$61,1,FALSE))," Nie wskazano FPS z listy.","")))</f>
        <v/>
      </c>
    </row>
    <row r="550" spans="1:22" s="8" customFormat="1" x14ac:dyDescent="0.3">
      <c r="A550" s="112">
        <v>536</v>
      </c>
      <c r="B550" s="113">
        <v>7390641</v>
      </c>
      <c r="C550" s="114">
        <v>60147</v>
      </c>
      <c r="D550" s="116" t="s">
        <v>1399</v>
      </c>
      <c r="E550" s="116" t="s">
        <v>1716</v>
      </c>
      <c r="F550" s="116" t="s">
        <v>1717</v>
      </c>
      <c r="G550" s="24"/>
      <c r="H550" s="3"/>
      <c r="I550" s="93">
        <f t="shared" si="70"/>
        <v>0</v>
      </c>
      <c r="J550" s="2"/>
      <c r="K550" s="3"/>
      <c r="L550" s="94">
        <f t="shared" si="64"/>
        <v>0</v>
      </c>
      <c r="M550" s="4"/>
      <c r="N550" s="94">
        <f t="shared" si="65"/>
        <v>0</v>
      </c>
      <c r="O550" s="94">
        <f t="shared" si="66"/>
        <v>0</v>
      </c>
      <c r="P550" s="2"/>
      <c r="Q550" s="3"/>
      <c r="R550" s="94">
        <f t="shared" si="67"/>
        <v>0</v>
      </c>
      <c r="S550" s="3"/>
      <c r="T550" s="94">
        <f t="shared" si="68"/>
        <v>0</v>
      </c>
      <c r="U550" s="93">
        <f t="shared" si="69"/>
        <v>0</v>
      </c>
      <c r="V550" s="5" t="str">
        <f>IF(COUNTBLANK(G550:H550)+COUNTBLANK(J550:K550)+COUNTBLANK(M550:M550)+COUNTBLANK(P550:Q550)+COUNTBLANK(S550:S550)=8,"",
IF(G550&lt;Limity!$C$5," Data gotowości zbyt wczesna lub nie uzupełniona.","")&amp;
IF(G550&gt;Limity!$D$5," Data gotowości zbyt późna lub wypełnona nieprawidłowo.","")&amp;
IF(OR(ROUND(K550,2)&lt;=0,ROUND(Q550,2)&lt;=0,ROUND(M550,2)&lt;=0,ROUND(S550,2)&lt;=0,ROUND(H550,2)&lt;=0)," Co najmniej jedna wartość nie jest większa od zera.","")&amp;
IF(K550&gt;Limity!$D$6," Abonament za Usługę TD w Wariancie A ponad limit.","")&amp;
IF(Q550&gt;Limity!$D$7," Abonament za Usługę TD w Wariancie B ponad limit.","")&amp;
IF(Q550-K550&gt;Limity!$D$8," Różnica wartości abonamentów za Usługę TD wariantów A i B ponad limit.","")&amp;
IF(M550&gt;Limity!$D$9," Abonament za zwiększenie przepustowości w Wariancie A ponad limit.","")&amp;
IF(S550&gt;Limity!$D$10," Abonament za zwiększenie przepustowości w Wariancie B ponad limit.","")&amp;
IF(J550=""," Nie wskazano PWR. ",IF(ISERROR(VLOOKUP(J550,'Listy punktów styku'!$B$11:$B$41,1,FALSE))," Nie wskazano PWR z listy.",""))&amp;
IF(P550=""," Nie wskazano FPS. ",IF(ISERROR(VLOOKUP(P550,'Listy punktów styku'!$B$44:$B$61,1,FALSE))," Nie wskazano FPS z listy.","")))</f>
        <v/>
      </c>
    </row>
    <row r="551" spans="1:22" s="8" customFormat="1" x14ac:dyDescent="0.3">
      <c r="A551" s="112">
        <v>537</v>
      </c>
      <c r="B551" s="113">
        <v>7409965</v>
      </c>
      <c r="C551" s="114">
        <v>66381</v>
      </c>
      <c r="D551" s="116" t="s">
        <v>1399</v>
      </c>
      <c r="E551" s="116" t="s">
        <v>1715</v>
      </c>
      <c r="F551" s="116">
        <v>101</v>
      </c>
      <c r="G551" s="24"/>
      <c r="H551" s="3"/>
      <c r="I551" s="93">
        <f t="shared" si="70"/>
        <v>0</v>
      </c>
      <c r="J551" s="2"/>
      <c r="K551" s="3"/>
      <c r="L551" s="94">
        <f t="shared" si="64"/>
        <v>0</v>
      </c>
      <c r="M551" s="4"/>
      <c r="N551" s="94">
        <f t="shared" si="65"/>
        <v>0</v>
      </c>
      <c r="O551" s="94">
        <f t="shared" si="66"/>
        <v>0</v>
      </c>
      <c r="P551" s="2"/>
      <c r="Q551" s="3"/>
      <c r="R551" s="94">
        <f t="shared" si="67"/>
        <v>0</v>
      </c>
      <c r="S551" s="3"/>
      <c r="T551" s="94">
        <f t="shared" si="68"/>
        <v>0</v>
      </c>
      <c r="U551" s="93">
        <f t="shared" si="69"/>
        <v>0</v>
      </c>
      <c r="V551" s="5" t="str">
        <f>IF(COUNTBLANK(G551:H551)+COUNTBLANK(J551:K551)+COUNTBLANK(M551:M551)+COUNTBLANK(P551:Q551)+COUNTBLANK(S551:S551)=8,"",
IF(G551&lt;Limity!$C$5," Data gotowości zbyt wczesna lub nie uzupełniona.","")&amp;
IF(G551&gt;Limity!$D$5," Data gotowości zbyt późna lub wypełnona nieprawidłowo.","")&amp;
IF(OR(ROUND(K551,2)&lt;=0,ROUND(Q551,2)&lt;=0,ROUND(M551,2)&lt;=0,ROUND(S551,2)&lt;=0,ROUND(H551,2)&lt;=0)," Co najmniej jedna wartość nie jest większa od zera.","")&amp;
IF(K551&gt;Limity!$D$6," Abonament za Usługę TD w Wariancie A ponad limit.","")&amp;
IF(Q551&gt;Limity!$D$7," Abonament za Usługę TD w Wariancie B ponad limit.","")&amp;
IF(Q551-K551&gt;Limity!$D$8," Różnica wartości abonamentów za Usługę TD wariantów A i B ponad limit.","")&amp;
IF(M551&gt;Limity!$D$9," Abonament za zwiększenie przepustowości w Wariancie A ponad limit.","")&amp;
IF(S551&gt;Limity!$D$10," Abonament za zwiększenie przepustowości w Wariancie B ponad limit.","")&amp;
IF(J551=""," Nie wskazano PWR. ",IF(ISERROR(VLOOKUP(J551,'Listy punktów styku'!$B$11:$B$41,1,FALSE))," Nie wskazano PWR z listy.",""))&amp;
IF(P551=""," Nie wskazano FPS. ",IF(ISERROR(VLOOKUP(P551,'Listy punktów styku'!$B$44:$B$61,1,FALSE))," Nie wskazano FPS z listy.","")))</f>
        <v/>
      </c>
    </row>
    <row r="552" spans="1:22" s="8" customFormat="1" x14ac:dyDescent="0.3">
      <c r="A552" s="112">
        <v>538</v>
      </c>
      <c r="B552" s="113">
        <v>18807025</v>
      </c>
      <c r="C552" s="114">
        <v>34711</v>
      </c>
      <c r="D552" s="116" t="s">
        <v>1771</v>
      </c>
      <c r="E552" s="116" t="s">
        <v>1772</v>
      </c>
      <c r="F552" s="116">
        <v>12</v>
      </c>
      <c r="G552" s="24"/>
      <c r="H552" s="3"/>
      <c r="I552" s="93">
        <f t="shared" si="70"/>
        <v>0</v>
      </c>
      <c r="J552" s="2"/>
      <c r="K552" s="3"/>
      <c r="L552" s="94">
        <f t="shared" si="64"/>
        <v>0</v>
      </c>
      <c r="M552" s="4"/>
      <c r="N552" s="94">
        <f t="shared" si="65"/>
        <v>0</v>
      </c>
      <c r="O552" s="94">
        <f t="shared" si="66"/>
        <v>0</v>
      </c>
      <c r="P552" s="2"/>
      <c r="Q552" s="3"/>
      <c r="R552" s="94">
        <f t="shared" si="67"/>
        <v>0</v>
      </c>
      <c r="S552" s="3"/>
      <c r="T552" s="94">
        <f t="shared" si="68"/>
        <v>0</v>
      </c>
      <c r="U552" s="93">
        <f t="shared" si="69"/>
        <v>0</v>
      </c>
      <c r="V552" s="5" t="str">
        <f>IF(COUNTBLANK(G552:H552)+COUNTBLANK(J552:K552)+COUNTBLANK(M552:M552)+COUNTBLANK(P552:Q552)+COUNTBLANK(S552:S552)=8,"",
IF(G552&lt;Limity!$C$5," Data gotowości zbyt wczesna lub nie uzupełniona.","")&amp;
IF(G552&gt;Limity!$D$5," Data gotowości zbyt późna lub wypełnona nieprawidłowo.","")&amp;
IF(OR(ROUND(K552,2)&lt;=0,ROUND(Q552,2)&lt;=0,ROUND(M552,2)&lt;=0,ROUND(S552,2)&lt;=0,ROUND(H552,2)&lt;=0)," Co najmniej jedna wartość nie jest większa od zera.","")&amp;
IF(K552&gt;Limity!$D$6," Abonament za Usługę TD w Wariancie A ponad limit.","")&amp;
IF(Q552&gt;Limity!$D$7," Abonament za Usługę TD w Wariancie B ponad limit.","")&amp;
IF(Q552-K552&gt;Limity!$D$8," Różnica wartości abonamentów za Usługę TD wariantów A i B ponad limit.","")&amp;
IF(M552&gt;Limity!$D$9," Abonament za zwiększenie przepustowości w Wariancie A ponad limit.","")&amp;
IF(S552&gt;Limity!$D$10," Abonament za zwiększenie przepustowości w Wariancie B ponad limit.","")&amp;
IF(J552=""," Nie wskazano PWR. ",IF(ISERROR(VLOOKUP(J552,'Listy punktów styku'!$B$11:$B$41,1,FALSE))," Nie wskazano PWR z listy.",""))&amp;
IF(P552=""," Nie wskazano FPS. ",IF(ISERROR(VLOOKUP(P552,'Listy punktów styku'!$B$44:$B$61,1,FALSE))," Nie wskazano FPS z listy.","")))</f>
        <v/>
      </c>
    </row>
    <row r="553" spans="1:22" s="8" customFormat="1" x14ac:dyDescent="0.3">
      <c r="A553" s="112">
        <v>539</v>
      </c>
      <c r="B553" s="113">
        <v>7162444</v>
      </c>
      <c r="C553" s="114">
        <v>85154</v>
      </c>
      <c r="D553" s="116" t="s">
        <v>1405</v>
      </c>
      <c r="E553" s="116" t="s">
        <v>1407</v>
      </c>
      <c r="F553" s="116">
        <v>3</v>
      </c>
      <c r="G553" s="24"/>
      <c r="H553" s="3"/>
      <c r="I553" s="93">
        <f t="shared" si="70"/>
        <v>0</v>
      </c>
      <c r="J553" s="2"/>
      <c r="K553" s="3"/>
      <c r="L553" s="94">
        <f t="shared" si="64"/>
        <v>0</v>
      </c>
      <c r="M553" s="4"/>
      <c r="N553" s="94">
        <f t="shared" si="65"/>
        <v>0</v>
      </c>
      <c r="O553" s="94">
        <f t="shared" si="66"/>
        <v>0</v>
      </c>
      <c r="P553" s="2"/>
      <c r="Q553" s="3"/>
      <c r="R553" s="94">
        <f t="shared" si="67"/>
        <v>0</v>
      </c>
      <c r="S553" s="3"/>
      <c r="T553" s="94">
        <f t="shared" si="68"/>
        <v>0</v>
      </c>
      <c r="U553" s="93">
        <f t="shared" si="69"/>
        <v>0</v>
      </c>
      <c r="V553" s="5" t="str">
        <f>IF(COUNTBLANK(G553:H553)+COUNTBLANK(J553:K553)+COUNTBLANK(M553:M553)+COUNTBLANK(P553:Q553)+COUNTBLANK(S553:S553)=8,"",
IF(G553&lt;Limity!$C$5," Data gotowości zbyt wczesna lub nie uzupełniona.","")&amp;
IF(G553&gt;Limity!$D$5," Data gotowości zbyt późna lub wypełnona nieprawidłowo.","")&amp;
IF(OR(ROUND(K553,2)&lt;=0,ROUND(Q553,2)&lt;=0,ROUND(M553,2)&lt;=0,ROUND(S553,2)&lt;=0,ROUND(H553,2)&lt;=0)," Co najmniej jedna wartość nie jest większa od zera.","")&amp;
IF(K553&gt;Limity!$D$6," Abonament za Usługę TD w Wariancie A ponad limit.","")&amp;
IF(Q553&gt;Limity!$D$7," Abonament za Usługę TD w Wariancie B ponad limit.","")&amp;
IF(Q553-K553&gt;Limity!$D$8," Różnica wartości abonamentów za Usługę TD wariantów A i B ponad limit.","")&amp;
IF(M553&gt;Limity!$D$9," Abonament za zwiększenie przepustowości w Wariancie A ponad limit.","")&amp;
IF(S553&gt;Limity!$D$10," Abonament za zwiększenie przepustowości w Wariancie B ponad limit.","")&amp;
IF(J553=""," Nie wskazano PWR. ",IF(ISERROR(VLOOKUP(J553,'Listy punktów styku'!$B$11:$B$41,1,FALSE))," Nie wskazano PWR z listy.",""))&amp;
IF(P553=""," Nie wskazano FPS. ",IF(ISERROR(VLOOKUP(P553,'Listy punktów styku'!$B$44:$B$61,1,FALSE))," Nie wskazano FPS z listy.","")))</f>
        <v/>
      </c>
    </row>
    <row r="554" spans="1:22" s="8" customFormat="1" x14ac:dyDescent="0.3">
      <c r="A554" s="112">
        <v>540</v>
      </c>
      <c r="B554" s="113">
        <v>926339</v>
      </c>
      <c r="C554" s="114" t="s">
        <v>1830</v>
      </c>
      <c r="D554" s="116" t="s">
        <v>1736</v>
      </c>
      <c r="E554" s="116" t="s">
        <v>662</v>
      </c>
      <c r="F554" s="116">
        <v>60</v>
      </c>
      <c r="G554" s="24"/>
      <c r="H554" s="3"/>
      <c r="I554" s="93">
        <f t="shared" si="70"/>
        <v>0</v>
      </c>
      <c r="J554" s="2"/>
      <c r="K554" s="3"/>
      <c r="L554" s="94">
        <f t="shared" si="64"/>
        <v>0</v>
      </c>
      <c r="M554" s="4"/>
      <c r="N554" s="94">
        <f t="shared" si="65"/>
        <v>0</v>
      </c>
      <c r="O554" s="94">
        <f t="shared" si="66"/>
        <v>0</v>
      </c>
      <c r="P554" s="2"/>
      <c r="Q554" s="3"/>
      <c r="R554" s="94">
        <f t="shared" si="67"/>
        <v>0</v>
      </c>
      <c r="S554" s="3"/>
      <c r="T554" s="94">
        <f t="shared" si="68"/>
        <v>0</v>
      </c>
      <c r="U554" s="93">
        <f t="shared" si="69"/>
        <v>0</v>
      </c>
      <c r="V554" s="5" t="str">
        <f>IF(COUNTBLANK(G554:H554)+COUNTBLANK(J554:K554)+COUNTBLANK(M554:M554)+COUNTBLANK(P554:Q554)+COUNTBLANK(S554:S554)=8,"",
IF(G554&lt;Limity!$C$5," Data gotowości zbyt wczesna lub nie uzupełniona.","")&amp;
IF(G554&gt;Limity!$D$5," Data gotowości zbyt późna lub wypełnona nieprawidłowo.","")&amp;
IF(OR(ROUND(K554,2)&lt;=0,ROUND(Q554,2)&lt;=0,ROUND(M554,2)&lt;=0,ROUND(S554,2)&lt;=0,ROUND(H554,2)&lt;=0)," Co najmniej jedna wartość nie jest większa od zera.","")&amp;
IF(K554&gt;Limity!$D$6," Abonament za Usługę TD w Wariancie A ponad limit.","")&amp;
IF(Q554&gt;Limity!$D$7," Abonament za Usługę TD w Wariancie B ponad limit.","")&amp;
IF(Q554-K554&gt;Limity!$D$8," Różnica wartości abonamentów za Usługę TD wariantów A i B ponad limit.","")&amp;
IF(M554&gt;Limity!$D$9," Abonament za zwiększenie przepustowości w Wariancie A ponad limit.","")&amp;
IF(S554&gt;Limity!$D$10," Abonament za zwiększenie przepustowości w Wariancie B ponad limit.","")&amp;
IF(J554=""," Nie wskazano PWR. ",IF(ISERROR(VLOOKUP(J554,'Listy punktów styku'!$B$11:$B$41,1,FALSE))," Nie wskazano PWR z listy.",""))&amp;
IF(P554=""," Nie wskazano FPS. ",IF(ISERROR(VLOOKUP(P554,'Listy punktów styku'!$B$44:$B$61,1,FALSE))," Nie wskazano FPS z listy.","")))</f>
        <v/>
      </c>
    </row>
    <row r="555" spans="1:22" s="8" customFormat="1" x14ac:dyDescent="0.3">
      <c r="A555" s="112">
        <v>541</v>
      </c>
      <c r="B555" s="113">
        <v>7220356</v>
      </c>
      <c r="C555" s="114">
        <v>133818</v>
      </c>
      <c r="D555" s="116" t="s">
        <v>1412</v>
      </c>
      <c r="E555" s="116" t="s">
        <v>100</v>
      </c>
      <c r="F555" s="116">
        <v>25</v>
      </c>
      <c r="G555" s="24"/>
      <c r="H555" s="3"/>
      <c r="I555" s="93">
        <f t="shared" si="70"/>
        <v>0</v>
      </c>
      <c r="J555" s="2"/>
      <c r="K555" s="3"/>
      <c r="L555" s="94">
        <f t="shared" si="64"/>
        <v>0</v>
      </c>
      <c r="M555" s="4"/>
      <c r="N555" s="94">
        <f t="shared" si="65"/>
        <v>0</v>
      </c>
      <c r="O555" s="94">
        <f t="shared" si="66"/>
        <v>0</v>
      </c>
      <c r="P555" s="2"/>
      <c r="Q555" s="3"/>
      <c r="R555" s="94">
        <f t="shared" si="67"/>
        <v>0</v>
      </c>
      <c r="S555" s="3"/>
      <c r="T555" s="94">
        <f t="shared" si="68"/>
        <v>0</v>
      </c>
      <c r="U555" s="93">
        <f t="shared" si="69"/>
        <v>0</v>
      </c>
      <c r="V555" s="5" t="str">
        <f>IF(COUNTBLANK(G555:H555)+COUNTBLANK(J555:K555)+COUNTBLANK(M555:M555)+COUNTBLANK(P555:Q555)+COUNTBLANK(S555:S555)=8,"",
IF(G555&lt;Limity!$C$5," Data gotowości zbyt wczesna lub nie uzupełniona.","")&amp;
IF(G555&gt;Limity!$D$5," Data gotowości zbyt późna lub wypełnona nieprawidłowo.","")&amp;
IF(OR(ROUND(K555,2)&lt;=0,ROUND(Q555,2)&lt;=0,ROUND(M555,2)&lt;=0,ROUND(S555,2)&lt;=0,ROUND(H555,2)&lt;=0)," Co najmniej jedna wartość nie jest większa od zera.","")&amp;
IF(K555&gt;Limity!$D$6," Abonament za Usługę TD w Wariancie A ponad limit.","")&amp;
IF(Q555&gt;Limity!$D$7," Abonament za Usługę TD w Wariancie B ponad limit.","")&amp;
IF(Q555-K555&gt;Limity!$D$8," Różnica wartości abonamentów za Usługę TD wariantów A i B ponad limit.","")&amp;
IF(M555&gt;Limity!$D$9," Abonament za zwiększenie przepustowości w Wariancie A ponad limit.","")&amp;
IF(S555&gt;Limity!$D$10," Abonament za zwiększenie przepustowości w Wariancie B ponad limit.","")&amp;
IF(J555=""," Nie wskazano PWR. ",IF(ISERROR(VLOOKUP(J555,'Listy punktów styku'!$B$11:$B$41,1,FALSE))," Nie wskazano PWR z listy.",""))&amp;
IF(P555=""," Nie wskazano FPS. ",IF(ISERROR(VLOOKUP(P555,'Listy punktów styku'!$B$44:$B$61,1,FALSE))," Nie wskazano FPS z listy.","")))</f>
        <v/>
      </c>
    </row>
    <row r="556" spans="1:22" s="8" customFormat="1" x14ac:dyDescent="0.3">
      <c r="A556" s="112">
        <v>542</v>
      </c>
      <c r="B556" s="113">
        <v>7227513</v>
      </c>
      <c r="C556" s="114" t="s">
        <v>1823</v>
      </c>
      <c r="D556" s="116" t="s">
        <v>1720</v>
      </c>
      <c r="E556" s="116" t="s">
        <v>1721</v>
      </c>
      <c r="F556" s="116">
        <v>27</v>
      </c>
      <c r="G556" s="24"/>
      <c r="H556" s="3"/>
      <c r="I556" s="93">
        <f t="shared" si="70"/>
        <v>0</v>
      </c>
      <c r="J556" s="2"/>
      <c r="K556" s="3"/>
      <c r="L556" s="94">
        <f t="shared" si="64"/>
        <v>0</v>
      </c>
      <c r="M556" s="4"/>
      <c r="N556" s="94">
        <f t="shared" si="65"/>
        <v>0</v>
      </c>
      <c r="O556" s="94">
        <f t="shared" si="66"/>
        <v>0</v>
      </c>
      <c r="P556" s="2"/>
      <c r="Q556" s="3"/>
      <c r="R556" s="94">
        <f t="shared" si="67"/>
        <v>0</v>
      </c>
      <c r="S556" s="3"/>
      <c r="T556" s="94">
        <f t="shared" si="68"/>
        <v>0</v>
      </c>
      <c r="U556" s="93">
        <f t="shared" si="69"/>
        <v>0</v>
      </c>
      <c r="V556" s="5" t="str">
        <f>IF(COUNTBLANK(G556:H556)+COUNTBLANK(J556:K556)+COUNTBLANK(M556:M556)+COUNTBLANK(P556:Q556)+COUNTBLANK(S556:S556)=8,"",
IF(G556&lt;Limity!$C$5," Data gotowości zbyt wczesna lub nie uzupełniona.","")&amp;
IF(G556&gt;Limity!$D$5," Data gotowości zbyt późna lub wypełnona nieprawidłowo.","")&amp;
IF(OR(ROUND(K556,2)&lt;=0,ROUND(Q556,2)&lt;=0,ROUND(M556,2)&lt;=0,ROUND(S556,2)&lt;=0,ROUND(H556,2)&lt;=0)," Co najmniej jedna wartość nie jest większa od zera.","")&amp;
IF(K556&gt;Limity!$D$6," Abonament za Usługę TD w Wariancie A ponad limit.","")&amp;
IF(Q556&gt;Limity!$D$7," Abonament za Usługę TD w Wariancie B ponad limit.","")&amp;
IF(Q556-K556&gt;Limity!$D$8," Różnica wartości abonamentów za Usługę TD wariantów A i B ponad limit.","")&amp;
IF(M556&gt;Limity!$D$9," Abonament za zwiększenie przepustowości w Wariancie A ponad limit.","")&amp;
IF(S556&gt;Limity!$D$10," Abonament za zwiększenie przepustowości w Wariancie B ponad limit.","")&amp;
IF(J556=""," Nie wskazano PWR. ",IF(ISERROR(VLOOKUP(J556,'Listy punktów styku'!$B$11:$B$41,1,FALSE))," Nie wskazano PWR z listy.",""))&amp;
IF(P556=""," Nie wskazano FPS. ",IF(ISERROR(VLOOKUP(P556,'Listy punktów styku'!$B$44:$B$61,1,FALSE))," Nie wskazano FPS z listy.","")))</f>
        <v/>
      </c>
    </row>
    <row r="557" spans="1:22" s="8" customFormat="1" x14ac:dyDescent="0.3">
      <c r="A557" s="112">
        <v>543</v>
      </c>
      <c r="B557" s="113">
        <v>7230132</v>
      </c>
      <c r="C557" s="114">
        <v>31817</v>
      </c>
      <c r="D557" s="116" t="s">
        <v>1416</v>
      </c>
      <c r="E557" s="116" t="s">
        <v>100</v>
      </c>
      <c r="F557" s="116" t="s">
        <v>560</v>
      </c>
      <c r="G557" s="24"/>
      <c r="H557" s="3"/>
      <c r="I557" s="93">
        <f t="shared" si="70"/>
        <v>0</v>
      </c>
      <c r="J557" s="2"/>
      <c r="K557" s="3"/>
      <c r="L557" s="94">
        <f t="shared" si="64"/>
        <v>0</v>
      </c>
      <c r="M557" s="4"/>
      <c r="N557" s="94">
        <f t="shared" si="65"/>
        <v>0</v>
      </c>
      <c r="O557" s="94">
        <f t="shared" si="66"/>
        <v>0</v>
      </c>
      <c r="P557" s="2"/>
      <c r="Q557" s="3"/>
      <c r="R557" s="94">
        <f t="shared" si="67"/>
        <v>0</v>
      </c>
      <c r="S557" s="3"/>
      <c r="T557" s="94">
        <f t="shared" si="68"/>
        <v>0</v>
      </c>
      <c r="U557" s="93">
        <f t="shared" si="69"/>
        <v>0</v>
      </c>
      <c r="V557" s="5" t="str">
        <f>IF(COUNTBLANK(G557:H557)+COUNTBLANK(J557:K557)+COUNTBLANK(M557:M557)+COUNTBLANK(P557:Q557)+COUNTBLANK(S557:S557)=8,"",
IF(G557&lt;Limity!$C$5," Data gotowości zbyt wczesna lub nie uzupełniona.","")&amp;
IF(G557&gt;Limity!$D$5," Data gotowości zbyt późna lub wypełnona nieprawidłowo.","")&amp;
IF(OR(ROUND(K557,2)&lt;=0,ROUND(Q557,2)&lt;=0,ROUND(M557,2)&lt;=0,ROUND(S557,2)&lt;=0,ROUND(H557,2)&lt;=0)," Co najmniej jedna wartość nie jest większa od zera.","")&amp;
IF(K557&gt;Limity!$D$6," Abonament za Usługę TD w Wariancie A ponad limit.","")&amp;
IF(Q557&gt;Limity!$D$7," Abonament za Usługę TD w Wariancie B ponad limit.","")&amp;
IF(Q557-K557&gt;Limity!$D$8," Różnica wartości abonamentów za Usługę TD wariantów A i B ponad limit.","")&amp;
IF(M557&gt;Limity!$D$9," Abonament za zwiększenie przepustowości w Wariancie A ponad limit.","")&amp;
IF(S557&gt;Limity!$D$10," Abonament za zwiększenie przepustowości w Wariancie B ponad limit.","")&amp;
IF(J557=""," Nie wskazano PWR. ",IF(ISERROR(VLOOKUP(J557,'Listy punktów styku'!$B$11:$B$41,1,FALSE))," Nie wskazano PWR z listy.",""))&amp;
IF(P557=""," Nie wskazano FPS. ",IF(ISERROR(VLOOKUP(P557,'Listy punktów styku'!$B$44:$B$61,1,FALSE))," Nie wskazano FPS z listy.","")))</f>
        <v/>
      </c>
    </row>
    <row r="558" spans="1:22" s="8" customFormat="1" x14ac:dyDescent="0.3">
      <c r="A558" s="112">
        <v>544</v>
      </c>
      <c r="B558" s="113">
        <v>7246755</v>
      </c>
      <c r="C558" s="114">
        <v>56245</v>
      </c>
      <c r="D558" s="116" t="s">
        <v>1421</v>
      </c>
      <c r="E558" s="116" t="s">
        <v>100</v>
      </c>
      <c r="F558" s="116">
        <v>2</v>
      </c>
      <c r="G558" s="24"/>
      <c r="H558" s="3"/>
      <c r="I558" s="93">
        <f t="shared" si="70"/>
        <v>0</v>
      </c>
      <c r="J558" s="2"/>
      <c r="K558" s="3"/>
      <c r="L558" s="94">
        <f t="shared" si="64"/>
        <v>0</v>
      </c>
      <c r="M558" s="4"/>
      <c r="N558" s="94">
        <f t="shared" si="65"/>
        <v>0</v>
      </c>
      <c r="O558" s="94">
        <f t="shared" si="66"/>
        <v>0</v>
      </c>
      <c r="P558" s="2"/>
      <c r="Q558" s="3"/>
      <c r="R558" s="94">
        <f t="shared" si="67"/>
        <v>0</v>
      </c>
      <c r="S558" s="3"/>
      <c r="T558" s="94">
        <f t="shared" si="68"/>
        <v>0</v>
      </c>
      <c r="U558" s="93">
        <f t="shared" si="69"/>
        <v>0</v>
      </c>
      <c r="V558" s="5" t="str">
        <f>IF(COUNTBLANK(G558:H558)+COUNTBLANK(J558:K558)+COUNTBLANK(M558:M558)+COUNTBLANK(P558:Q558)+COUNTBLANK(S558:S558)=8,"",
IF(G558&lt;Limity!$C$5," Data gotowości zbyt wczesna lub nie uzupełniona.","")&amp;
IF(G558&gt;Limity!$D$5," Data gotowości zbyt późna lub wypełnona nieprawidłowo.","")&amp;
IF(OR(ROUND(K558,2)&lt;=0,ROUND(Q558,2)&lt;=0,ROUND(M558,2)&lt;=0,ROUND(S558,2)&lt;=0,ROUND(H558,2)&lt;=0)," Co najmniej jedna wartość nie jest większa od zera.","")&amp;
IF(K558&gt;Limity!$D$6," Abonament za Usługę TD w Wariancie A ponad limit.","")&amp;
IF(Q558&gt;Limity!$D$7," Abonament za Usługę TD w Wariancie B ponad limit.","")&amp;
IF(Q558-K558&gt;Limity!$D$8," Różnica wartości abonamentów za Usługę TD wariantów A i B ponad limit.","")&amp;
IF(M558&gt;Limity!$D$9," Abonament za zwiększenie przepustowości w Wariancie A ponad limit.","")&amp;
IF(S558&gt;Limity!$D$10," Abonament za zwiększenie przepustowości w Wariancie B ponad limit.","")&amp;
IF(J558=""," Nie wskazano PWR. ",IF(ISERROR(VLOOKUP(J558,'Listy punktów styku'!$B$11:$B$41,1,FALSE))," Nie wskazano PWR z listy.",""))&amp;
IF(P558=""," Nie wskazano FPS. ",IF(ISERROR(VLOOKUP(P558,'Listy punktów styku'!$B$44:$B$61,1,FALSE))," Nie wskazano FPS z listy.","")))</f>
        <v/>
      </c>
    </row>
    <row r="559" spans="1:22" s="8" customFormat="1" x14ac:dyDescent="0.3">
      <c r="A559" s="112">
        <v>545</v>
      </c>
      <c r="B559" s="113">
        <v>7429675</v>
      </c>
      <c r="C559" s="114" t="s">
        <v>1812</v>
      </c>
      <c r="D559" s="116" t="s">
        <v>1647</v>
      </c>
      <c r="E559" s="116" t="s">
        <v>100</v>
      </c>
      <c r="F559" s="116">
        <v>25</v>
      </c>
      <c r="G559" s="24"/>
      <c r="H559" s="3"/>
      <c r="I559" s="93">
        <f t="shared" si="70"/>
        <v>0</v>
      </c>
      <c r="J559" s="2"/>
      <c r="K559" s="3"/>
      <c r="L559" s="94">
        <f t="shared" si="64"/>
        <v>0</v>
      </c>
      <c r="M559" s="4"/>
      <c r="N559" s="94">
        <f t="shared" si="65"/>
        <v>0</v>
      </c>
      <c r="O559" s="94">
        <f t="shared" si="66"/>
        <v>0</v>
      </c>
      <c r="P559" s="2"/>
      <c r="Q559" s="3"/>
      <c r="R559" s="94">
        <f t="shared" si="67"/>
        <v>0</v>
      </c>
      <c r="S559" s="3"/>
      <c r="T559" s="94">
        <f t="shared" si="68"/>
        <v>0</v>
      </c>
      <c r="U559" s="93">
        <f t="shared" si="69"/>
        <v>0</v>
      </c>
      <c r="V559" s="5" t="str">
        <f>IF(COUNTBLANK(G559:H559)+COUNTBLANK(J559:K559)+COUNTBLANK(M559:M559)+COUNTBLANK(P559:Q559)+COUNTBLANK(S559:S559)=8,"",
IF(G559&lt;Limity!$C$5," Data gotowości zbyt wczesna lub nie uzupełniona.","")&amp;
IF(G559&gt;Limity!$D$5," Data gotowości zbyt późna lub wypełnona nieprawidłowo.","")&amp;
IF(OR(ROUND(K559,2)&lt;=0,ROUND(Q559,2)&lt;=0,ROUND(M559,2)&lt;=0,ROUND(S559,2)&lt;=0,ROUND(H559,2)&lt;=0)," Co najmniej jedna wartość nie jest większa od zera.","")&amp;
IF(K559&gt;Limity!$D$6," Abonament za Usługę TD w Wariancie A ponad limit.","")&amp;
IF(Q559&gt;Limity!$D$7," Abonament za Usługę TD w Wariancie B ponad limit.","")&amp;
IF(Q559-K559&gt;Limity!$D$8," Różnica wartości abonamentów za Usługę TD wariantów A i B ponad limit.","")&amp;
IF(M559&gt;Limity!$D$9," Abonament za zwiększenie przepustowości w Wariancie A ponad limit.","")&amp;
IF(S559&gt;Limity!$D$10," Abonament za zwiększenie przepustowości w Wariancie B ponad limit.","")&amp;
IF(J559=""," Nie wskazano PWR. ",IF(ISERROR(VLOOKUP(J559,'Listy punktów styku'!$B$11:$B$41,1,FALSE))," Nie wskazano PWR z listy.",""))&amp;
IF(P559=""," Nie wskazano FPS. ",IF(ISERROR(VLOOKUP(P559,'Listy punktów styku'!$B$44:$B$61,1,FALSE))," Nie wskazano FPS z listy.","")))</f>
        <v/>
      </c>
    </row>
    <row r="560" spans="1:22" s="8" customFormat="1" x14ac:dyDescent="0.3">
      <c r="A560" s="112">
        <v>546</v>
      </c>
      <c r="B560" s="113">
        <v>80031226</v>
      </c>
      <c r="C560" s="114">
        <v>4875</v>
      </c>
      <c r="D560" s="116" t="s">
        <v>1426</v>
      </c>
      <c r="E560" s="116"/>
      <c r="F560" s="116">
        <v>47</v>
      </c>
      <c r="G560" s="24"/>
      <c r="H560" s="3"/>
      <c r="I560" s="93">
        <f t="shared" si="70"/>
        <v>0</v>
      </c>
      <c r="J560" s="2"/>
      <c r="K560" s="3"/>
      <c r="L560" s="94">
        <f t="shared" si="64"/>
        <v>0</v>
      </c>
      <c r="M560" s="4"/>
      <c r="N560" s="94">
        <f t="shared" si="65"/>
        <v>0</v>
      </c>
      <c r="O560" s="94">
        <f t="shared" si="66"/>
        <v>0</v>
      </c>
      <c r="P560" s="2"/>
      <c r="Q560" s="3"/>
      <c r="R560" s="94">
        <f t="shared" si="67"/>
        <v>0</v>
      </c>
      <c r="S560" s="3"/>
      <c r="T560" s="94">
        <f t="shared" si="68"/>
        <v>0</v>
      </c>
      <c r="U560" s="93">
        <f t="shared" si="69"/>
        <v>0</v>
      </c>
      <c r="V560" s="5" t="str">
        <f>IF(COUNTBLANK(G560:H560)+COUNTBLANK(J560:K560)+COUNTBLANK(M560:M560)+COUNTBLANK(P560:Q560)+COUNTBLANK(S560:S560)=8,"",
IF(G560&lt;Limity!$C$5," Data gotowości zbyt wczesna lub nie uzupełniona.","")&amp;
IF(G560&gt;Limity!$D$5," Data gotowości zbyt późna lub wypełnona nieprawidłowo.","")&amp;
IF(OR(ROUND(K560,2)&lt;=0,ROUND(Q560,2)&lt;=0,ROUND(M560,2)&lt;=0,ROUND(S560,2)&lt;=0,ROUND(H560,2)&lt;=0)," Co najmniej jedna wartość nie jest większa od zera.","")&amp;
IF(K560&gt;Limity!$D$6," Abonament za Usługę TD w Wariancie A ponad limit.","")&amp;
IF(Q560&gt;Limity!$D$7," Abonament za Usługę TD w Wariancie B ponad limit.","")&amp;
IF(Q560-K560&gt;Limity!$D$8," Różnica wartości abonamentów za Usługę TD wariantów A i B ponad limit.","")&amp;
IF(M560&gt;Limity!$D$9," Abonament za zwiększenie przepustowości w Wariancie A ponad limit.","")&amp;
IF(S560&gt;Limity!$D$10," Abonament za zwiększenie przepustowości w Wariancie B ponad limit.","")&amp;
IF(J560=""," Nie wskazano PWR. ",IF(ISERROR(VLOOKUP(J560,'Listy punktów styku'!$B$11:$B$41,1,FALSE))," Nie wskazano PWR z listy.",""))&amp;
IF(P560=""," Nie wskazano FPS. ",IF(ISERROR(VLOOKUP(P560,'Listy punktów styku'!$B$44:$B$61,1,FALSE))," Nie wskazano FPS z listy.","")))</f>
        <v/>
      </c>
    </row>
    <row r="561" spans="1:22" s="8" customFormat="1" x14ac:dyDescent="0.3">
      <c r="A561" s="112">
        <v>547</v>
      </c>
      <c r="B561" s="113">
        <v>7698781</v>
      </c>
      <c r="C561" s="114">
        <v>44225</v>
      </c>
      <c r="D561" s="116" t="s">
        <v>2137</v>
      </c>
      <c r="E561" s="116" t="s">
        <v>100</v>
      </c>
      <c r="F561" s="116" t="s">
        <v>2185</v>
      </c>
      <c r="G561" s="24"/>
      <c r="H561" s="3"/>
      <c r="I561" s="93">
        <f t="shared" si="70"/>
        <v>0</v>
      </c>
      <c r="J561" s="2"/>
      <c r="K561" s="3"/>
      <c r="L561" s="94">
        <f t="shared" si="64"/>
        <v>0</v>
      </c>
      <c r="M561" s="4"/>
      <c r="N561" s="94">
        <f t="shared" si="65"/>
        <v>0</v>
      </c>
      <c r="O561" s="94">
        <f t="shared" si="66"/>
        <v>0</v>
      </c>
      <c r="P561" s="2"/>
      <c r="Q561" s="3"/>
      <c r="R561" s="94">
        <f t="shared" si="67"/>
        <v>0</v>
      </c>
      <c r="S561" s="3"/>
      <c r="T561" s="94">
        <f t="shared" si="68"/>
        <v>0</v>
      </c>
      <c r="U561" s="93">
        <f t="shared" si="69"/>
        <v>0</v>
      </c>
      <c r="V561" s="5" t="str">
        <f>IF(COUNTBLANK(G561:H561)+COUNTBLANK(J561:K561)+COUNTBLANK(M561:M561)+COUNTBLANK(P561:Q561)+COUNTBLANK(S561:S561)=8,"",
IF(G561&lt;Limity!$C$5," Data gotowości zbyt wczesna lub nie uzupełniona.","")&amp;
IF(G561&gt;Limity!$D$5," Data gotowości zbyt późna lub wypełnona nieprawidłowo.","")&amp;
IF(OR(ROUND(K561,2)&lt;=0,ROUND(Q561,2)&lt;=0,ROUND(M561,2)&lt;=0,ROUND(S561,2)&lt;=0,ROUND(H561,2)&lt;=0)," Co najmniej jedna wartość nie jest większa od zera.","")&amp;
IF(K561&gt;Limity!$D$6," Abonament za Usługę TD w Wariancie A ponad limit.","")&amp;
IF(Q561&gt;Limity!$D$7," Abonament za Usługę TD w Wariancie B ponad limit.","")&amp;
IF(Q561-K561&gt;Limity!$D$8," Różnica wartości abonamentów za Usługę TD wariantów A i B ponad limit.","")&amp;
IF(M561&gt;Limity!$D$9," Abonament za zwiększenie przepustowości w Wariancie A ponad limit.","")&amp;
IF(S561&gt;Limity!$D$10," Abonament za zwiększenie przepustowości w Wariancie B ponad limit.","")&amp;
IF(J561=""," Nie wskazano PWR. ",IF(ISERROR(VLOOKUP(J561,'Listy punktów styku'!$B$11:$B$41,1,FALSE))," Nie wskazano PWR z listy.",""))&amp;
IF(P561=""," Nie wskazano FPS. ",IF(ISERROR(VLOOKUP(P561,'Listy punktów styku'!$B$44:$B$61,1,FALSE))," Nie wskazano FPS z listy.","")))</f>
        <v/>
      </c>
    </row>
    <row r="562" spans="1:22" s="8" customFormat="1" x14ac:dyDescent="0.3">
      <c r="A562" s="112">
        <v>548</v>
      </c>
      <c r="B562" s="113">
        <v>6767116</v>
      </c>
      <c r="C562" s="114" t="s">
        <v>1427</v>
      </c>
      <c r="D562" s="116" t="s">
        <v>1430</v>
      </c>
      <c r="E562" s="116" t="s">
        <v>1433</v>
      </c>
      <c r="F562" s="116">
        <v>1</v>
      </c>
      <c r="G562" s="24"/>
      <c r="H562" s="3"/>
      <c r="I562" s="93">
        <f t="shared" si="70"/>
        <v>0</v>
      </c>
      <c r="J562" s="2"/>
      <c r="K562" s="3"/>
      <c r="L562" s="94">
        <f t="shared" si="64"/>
        <v>0</v>
      </c>
      <c r="M562" s="4"/>
      <c r="N562" s="94">
        <f t="shared" si="65"/>
        <v>0</v>
      </c>
      <c r="O562" s="94">
        <f t="shared" si="66"/>
        <v>0</v>
      </c>
      <c r="P562" s="2"/>
      <c r="Q562" s="3"/>
      <c r="R562" s="94">
        <f t="shared" si="67"/>
        <v>0</v>
      </c>
      <c r="S562" s="3"/>
      <c r="T562" s="94">
        <f t="shared" si="68"/>
        <v>0</v>
      </c>
      <c r="U562" s="93">
        <f t="shared" si="69"/>
        <v>0</v>
      </c>
      <c r="V562" s="5" t="str">
        <f>IF(COUNTBLANK(G562:H562)+COUNTBLANK(J562:K562)+COUNTBLANK(M562:M562)+COUNTBLANK(P562:Q562)+COUNTBLANK(S562:S562)=8,"",
IF(G562&lt;Limity!$C$5," Data gotowości zbyt wczesna lub nie uzupełniona.","")&amp;
IF(G562&gt;Limity!$D$5," Data gotowości zbyt późna lub wypełnona nieprawidłowo.","")&amp;
IF(OR(ROUND(K562,2)&lt;=0,ROUND(Q562,2)&lt;=0,ROUND(M562,2)&lt;=0,ROUND(S562,2)&lt;=0,ROUND(H562,2)&lt;=0)," Co najmniej jedna wartość nie jest większa od zera.","")&amp;
IF(K562&gt;Limity!$D$6," Abonament za Usługę TD w Wariancie A ponad limit.","")&amp;
IF(Q562&gt;Limity!$D$7," Abonament za Usługę TD w Wariancie B ponad limit.","")&amp;
IF(Q562-K562&gt;Limity!$D$8," Różnica wartości abonamentów za Usługę TD wariantów A i B ponad limit.","")&amp;
IF(M562&gt;Limity!$D$9," Abonament za zwiększenie przepustowości w Wariancie A ponad limit.","")&amp;
IF(S562&gt;Limity!$D$10," Abonament za zwiększenie przepustowości w Wariancie B ponad limit.","")&amp;
IF(J562=""," Nie wskazano PWR. ",IF(ISERROR(VLOOKUP(J562,'Listy punktów styku'!$B$11:$B$41,1,FALSE))," Nie wskazano PWR z listy.",""))&amp;
IF(P562=""," Nie wskazano FPS. ",IF(ISERROR(VLOOKUP(P562,'Listy punktów styku'!$B$44:$B$61,1,FALSE))," Nie wskazano FPS z listy.","")))</f>
        <v/>
      </c>
    </row>
    <row r="563" spans="1:22" s="8" customFormat="1" x14ac:dyDescent="0.3">
      <c r="A563" s="112">
        <v>549</v>
      </c>
      <c r="B563" s="113">
        <v>3689889</v>
      </c>
      <c r="C563" s="114" t="s">
        <v>1427</v>
      </c>
      <c r="D563" s="116" t="s">
        <v>1430</v>
      </c>
      <c r="E563" s="116" t="s">
        <v>1433</v>
      </c>
      <c r="F563" s="116" t="s">
        <v>1791</v>
      </c>
      <c r="G563" s="24"/>
      <c r="H563" s="3"/>
      <c r="I563" s="93">
        <f t="shared" si="70"/>
        <v>0</v>
      </c>
      <c r="J563" s="2"/>
      <c r="K563" s="3"/>
      <c r="L563" s="94">
        <f t="shared" si="64"/>
        <v>0</v>
      </c>
      <c r="M563" s="4"/>
      <c r="N563" s="94">
        <f t="shared" si="65"/>
        <v>0</v>
      </c>
      <c r="O563" s="94">
        <f t="shared" si="66"/>
        <v>0</v>
      </c>
      <c r="P563" s="2"/>
      <c r="Q563" s="3"/>
      <c r="R563" s="94">
        <f t="shared" si="67"/>
        <v>0</v>
      </c>
      <c r="S563" s="3"/>
      <c r="T563" s="94">
        <f t="shared" si="68"/>
        <v>0</v>
      </c>
      <c r="U563" s="93">
        <f t="shared" si="69"/>
        <v>0</v>
      </c>
      <c r="V563" s="5" t="str">
        <f>IF(COUNTBLANK(G563:H563)+COUNTBLANK(J563:K563)+COUNTBLANK(M563:M563)+COUNTBLANK(P563:Q563)+COUNTBLANK(S563:S563)=8,"",
IF(G563&lt;Limity!$C$5," Data gotowości zbyt wczesna lub nie uzupełniona.","")&amp;
IF(G563&gt;Limity!$D$5," Data gotowości zbyt późna lub wypełnona nieprawidłowo.","")&amp;
IF(OR(ROUND(K563,2)&lt;=0,ROUND(Q563,2)&lt;=0,ROUND(M563,2)&lt;=0,ROUND(S563,2)&lt;=0,ROUND(H563,2)&lt;=0)," Co najmniej jedna wartość nie jest większa od zera.","")&amp;
IF(K563&gt;Limity!$D$6," Abonament za Usługę TD w Wariancie A ponad limit.","")&amp;
IF(Q563&gt;Limity!$D$7," Abonament za Usługę TD w Wariancie B ponad limit.","")&amp;
IF(Q563-K563&gt;Limity!$D$8," Różnica wartości abonamentów za Usługę TD wariantów A i B ponad limit.","")&amp;
IF(M563&gt;Limity!$D$9," Abonament za zwiększenie przepustowości w Wariancie A ponad limit.","")&amp;
IF(S563&gt;Limity!$D$10," Abonament za zwiększenie przepustowości w Wariancie B ponad limit.","")&amp;
IF(J563=""," Nie wskazano PWR. ",IF(ISERROR(VLOOKUP(J563,'Listy punktów styku'!$B$11:$B$41,1,FALSE))," Nie wskazano PWR z listy.",""))&amp;
IF(P563=""," Nie wskazano FPS. ",IF(ISERROR(VLOOKUP(P563,'Listy punktów styku'!$B$44:$B$61,1,FALSE))," Nie wskazano FPS z listy.","")))</f>
        <v/>
      </c>
    </row>
    <row r="564" spans="1:22" s="8" customFormat="1" x14ac:dyDescent="0.3">
      <c r="A564" s="112">
        <v>550</v>
      </c>
      <c r="B564" s="113">
        <v>9633193</v>
      </c>
      <c r="C564" s="114">
        <v>119099</v>
      </c>
      <c r="D564" s="116" t="s">
        <v>1437</v>
      </c>
      <c r="E564" s="116" t="s">
        <v>100</v>
      </c>
      <c r="F564" s="116" t="s">
        <v>1684</v>
      </c>
      <c r="G564" s="24"/>
      <c r="H564" s="3"/>
      <c r="I564" s="93">
        <f t="shared" si="70"/>
        <v>0</v>
      </c>
      <c r="J564" s="2"/>
      <c r="K564" s="3"/>
      <c r="L564" s="94">
        <f t="shared" si="64"/>
        <v>0</v>
      </c>
      <c r="M564" s="4"/>
      <c r="N564" s="94">
        <f t="shared" si="65"/>
        <v>0</v>
      </c>
      <c r="O564" s="94">
        <f t="shared" si="66"/>
        <v>0</v>
      </c>
      <c r="P564" s="2"/>
      <c r="Q564" s="3"/>
      <c r="R564" s="94">
        <f t="shared" si="67"/>
        <v>0</v>
      </c>
      <c r="S564" s="3"/>
      <c r="T564" s="94">
        <f t="shared" si="68"/>
        <v>0</v>
      </c>
      <c r="U564" s="93">
        <f t="shared" si="69"/>
        <v>0</v>
      </c>
      <c r="V564" s="5" t="str">
        <f>IF(COUNTBLANK(G564:H564)+COUNTBLANK(J564:K564)+COUNTBLANK(M564:M564)+COUNTBLANK(P564:Q564)+COUNTBLANK(S564:S564)=8,"",
IF(G564&lt;Limity!$C$5," Data gotowości zbyt wczesna lub nie uzupełniona.","")&amp;
IF(G564&gt;Limity!$D$5," Data gotowości zbyt późna lub wypełnona nieprawidłowo.","")&amp;
IF(OR(ROUND(K564,2)&lt;=0,ROUND(Q564,2)&lt;=0,ROUND(M564,2)&lt;=0,ROUND(S564,2)&lt;=0,ROUND(H564,2)&lt;=0)," Co najmniej jedna wartość nie jest większa od zera.","")&amp;
IF(K564&gt;Limity!$D$6," Abonament za Usługę TD w Wariancie A ponad limit.","")&amp;
IF(Q564&gt;Limity!$D$7," Abonament za Usługę TD w Wariancie B ponad limit.","")&amp;
IF(Q564-K564&gt;Limity!$D$8," Różnica wartości abonamentów za Usługę TD wariantów A i B ponad limit.","")&amp;
IF(M564&gt;Limity!$D$9," Abonament za zwiększenie przepustowości w Wariancie A ponad limit.","")&amp;
IF(S564&gt;Limity!$D$10," Abonament za zwiększenie przepustowości w Wariancie B ponad limit.","")&amp;
IF(J564=""," Nie wskazano PWR. ",IF(ISERROR(VLOOKUP(J564,'Listy punktów styku'!$B$11:$B$41,1,FALSE))," Nie wskazano PWR z listy.",""))&amp;
IF(P564=""," Nie wskazano FPS. ",IF(ISERROR(VLOOKUP(P564,'Listy punktów styku'!$B$44:$B$61,1,FALSE))," Nie wskazano FPS z listy.","")))</f>
        <v/>
      </c>
    </row>
    <row r="565" spans="1:22" s="8" customFormat="1" x14ac:dyDescent="0.3">
      <c r="A565" s="112">
        <v>551</v>
      </c>
      <c r="B565" s="113">
        <v>84451185</v>
      </c>
      <c r="C565" s="114">
        <v>42402</v>
      </c>
      <c r="D565" s="116" t="s">
        <v>1441</v>
      </c>
      <c r="E565" s="116"/>
      <c r="F565" s="116">
        <v>69</v>
      </c>
      <c r="G565" s="24"/>
      <c r="H565" s="3"/>
      <c r="I565" s="93">
        <f t="shared" si="70"/>
        <v>0</v>
      </c>
      <c r="J565" s="2"/>
      <c r="K565" s="3"/>
      <c r="L565" s="94">
        <f t="shared" si="64"/>
        <v>0</v>
      </c>
      <c r="M565" s="4"/>
      <c r="N565" s="94">
        <f t="shared" si="65"/>
        <v>0</v>
      </c>
      <c r="O565" s="94">
        <f t="shared" si="66"/>
        <v>0</v>
      </c>
      <c r="P565" s="2"/>
      <c r="Q565" s="3"/>
      <c r="R565" s="94">
        <f t="shared" si="67"/>
        <v>0</v>
      </c>
      <c r="S565" s="3"/>
      <c r="T565" s="94">
        <f t="shared" si="68"/>
        <v>0</v>
      </c>
      <c r="U565" s="93">
        <f t="shared" si="69"/>
        <v>0</v>
      </c>
      <c r="V565" s="5" t="str">
        <f>IF(COUNTBLANK(G565:H565)+COUNTBLANK(J565:K565)+COUNTBLANK(M565:M565)+COUNTBLANK(P565:Q565)+COUNTBLANK(S565:S565)=8,"",
IF(G565&lt;Limity!$C$5," Data gotowości zbyt wczesna lub nie uzupełniona.","")&amp;
IF(G565&gt;Limity!$D$5," Data gotowości zbyt późna lub wypełnona nieprawidłowo.","")&amp;
IF(OR(ROUND(K565,2)&lt;=0,ROUND(Q565,2)&lt;=0,ROUND(M565,2)&lt;=0,ROUND(S565,2)&lt;=0,ROUND(H565,2)&lt;=0)," Co najmniej jedna wartość nie jest większa od zera.","")&amp;
IF(K565&gt;Limity!$D$6," Abonament za Usługę TD w Wariancie A ponad limit.","")&amp;
IF(Q565&gt;Limity!$D$7," Abonament za Usługę TD w Wariancie B ponad limit.","")&amp;
IF(Q565-K565&gt;Limity!$D$8," Różnica wartości abonamentów za Usługę TD wariantów A i B ponad limit.","")&amp;
IF(M565&gt;Limity!$D$9," Abonament za zwiększenie przepustowości w Wariancie A ponad limit.","")&amp;
IF(S565&gt;Limity!$D$10," Abonament za zwiększenie przepustowości w Wariancie B ponad limit.","")&amp;
IF(J565=""," Nie wskazano PWR. ",IF(ISERROR(VLOOKUP(J565,'Listy punktów styku'!$B$11:$B$41,1,FALSE))," Nie wskazano PWR z listy.",""))&amp;
IF(P565=""," Nie wskazano FPS. ",IF(ISERROR(VLOOKUP(P565,'Listy punktów styku'!$B$44:$B$61,1,FALSE))," Nie wskazano FPS z listy.","")))</f>
        <v/>
      </c>
    </row>
    <row r="566" spans="1:22" s="8" customFormat="1" x14ac:dyDescent="0.3">
      <c r="A566" s="112">
        <v>552</v>
      </c>
      <c r="B566" s="113">
        <v>7475479</v>
      </c>
      <c r="C566" s="114">
        <v>58486</v>
      </c>
      <c r="D566" s="116" t="s">
        <v>1437</v>
      </c>
      <c r="E566" s="116" t="s">
        <v>100</v>
      </c>
      <c r="F566" s="116" t="s">
        <v>2183</v>
      </c>
      <c r="G566" s="24"/>
      <c r="H566" s="3"/>
      <c r="I566" s="93">
        <f t="shared" si="70"/>
        <v>0</v>
      </c>
      <c r="J566" s="2"/>
      <c r="K566" s="3"/>
      <c r="L566" s="94">
        <f t="shared" si="64"/>
        <v>0</v>
      </c>
      <c r="M566" s="4"/>
      <c r="N566" s="94">
        <f t="shared" si="65"/>
        <v>0</v>
      </c>
      <c r="O566" s="94">
        <f t="shared" si="66"/>
        <v>0</v>
      </c>
      <c r="P566" s="2"/>
      <c r="Q566" s="3"/>
      <c r="R566" s="94">
        <f t="shared" si="67"/>
        <v>0</v>
      </c>
      <c r="S566" s="3"/>
      <c r="T566" s="94">
        <f t="shared" si="68"/>
        <v>0</v>
      </c>
      <c r="U566" s="93">
        <f t="shared" si="69"/>
        <v>0</v>
      </c>
      <c r="V566" s="5" t="str">
        <f>IF(COUNTBLANK(G566:H566)+COUNTBLANK(J566:K566)+COUNTBLANK(M566:M566)+COUNTBLANK(P566:Q566)+COUNTBLANK(S566:S566)=8,"",
IF(G566&lt;Limity!$C$5," Data gotowości zbyt wczesna lub nie uzupełniona.","")&amp;
IF(G566&gt;Limity!$D$5," Data gotowości zbyt późna lub wypełnona nieprawidłowo.","")&amp;
IF(OR(ROUND(K566,2)&lt;=0,ROUND(Q566,2)&lt;=0,ROUND(M566,2)&lt;=0,ROUND(S566,2)&lt;=0,ROUND(H566,2)&lt;=0)," Co najmniej jedna wartość nie jest większa od zera.","")&amp;
IF(K566&gt;Limity!$D$6," Abonament za Usługę TD w Wariancie A ponad limit.","")&amp;
IF(Q566&gt;Limity!$D$7," Abonament za Usługę TD w Wariancie B ponad limit.","")&amp;
IF(Q566-K566&gt;Limity!$D$8," Różnica wartości abonamentów za Usługę TD wariantów A i B ponad limit.","")&amp;
IF(M566&gt;Limity!$D$9," Abonament za zwiększenie przepustowości w Wariancie A ponad limit.","")&amp;
IF(S566&gt;Limity!$D$10," Abonament za zwiększenie przepustowości w Wariancie B ponad limit.","")&amp;
IF(J566=""," Nie wskazano PWR. ",IF(ISERROR(VLOOKUP(J566,'Listy punktów styku'!$B$11:$B$41,1,FALSE))," Nie wskazano PWR z listy.",""))&amp;
IF(P566=""," Nie wskazano FPS. ",IF(ISERROR(VLOOKUP(P566,'Listy punktów styku'!$B$44:$B$61,1,FALSE))," Nie wskazano FPS z listy.","")))</f>
        <v/>
      </c>
    </row>
    <row r="567" spans="1:22" s="8" customFormat="1" x14ac:dyDescent="0.3">
      <c r="A567" s="112">
        <v>553</v>
      </c>
      <c r="B567" s="113">
        <v>7497537</v>
      </c>
      <c r="C567" s="114">
        <v>10670</v>
      </c>
      <c r="D567" s="116" t="s">
        <v>1444</v>
      </c>
      <c r="E567" s="116" t="s">
        <v>1447</v>
      </c>
      <c r="F567" s="116">
        <v>20</v>
      </c>
      <c r="G567" s="24"/>
      <c r="H567" s="3"/>
      <c r="I567" s="93">
        <f t="shared" si="70"/>
        <v>0</v>
      </c>
      <c r="J567" s="2"/>
      <c r="K567" s="3"/>
      <c r="L567" s="94">
        <f t="shared" si="64"/>
        <v>0</v>
      </c>
      <c r="M567" s="4"/>
      <c r="N567" s="94">
        <f t="shared" si="65"/>
        <v>0</v>
      </c>
      <c r="O567" s="94">
        <f t="shared" si="66"/>
        <v>0</v>
      </c>
      <c r="P567" s="2"/>
      <c r="Q567" s="3"/>
      <c r="R567" s="94">
        <f t="shared" si="67"/>
        <v>0</v>
      </c>
      <c r="S567" s="3"/>
      <c r="T567" s="94">
        <f t="shared" si="68"/>
        <v>0</v>
      </c>
      <c r="U567" s="93">
        <f t="shared" si="69"/>
        <v>0</v>
      </c>
      <c r="V567" s="5" t="str">
        <f>IF(COUNTBLANK(G567:H567)+COUNTBLANK(J567:K567)+COUNTBLANK(M567:M567)+COUNTBLANK(P567:Q567)+COUNTBLANK(S567:S567)=8,"",
IF(G567&lt;Limity!$C$5," Data gotowości zbyt wczesna lub nie uzupełniona.","")&amp;
IF(G567&gt;Limity!$D$5," Data gotowości zbyt późna lub wypełnona nieprawidłowo.","")&amp;
IF(OR(ROUND(K567,2)&lt;=0,ROUND(Q567,2)&lt;=0,ROUND(M567,2)&lt;=0,ROUND(S567,2)&lt;=0,ROUND(H567,2)&lt;=0)," Co najmniej jedna wartość nie jest większa od zera.","")&amp;
IF(K567&gt;Limity!$D$6," Abonament za Usługę TD w Wariancie A ponad limit.","")&amp;
IF(Q567&gt;Limity!$D$7," Abonament za Usługę TD w Wariancie B ponad limit.","")&amp;
IF(Q567-K567&gt;Limity!$D$8," Różnica wartości abonamentów za Usługę TD wariantów A i B ponad limit.","")&amp;
IF(M567&gt;Limity!$D$9," Abonament za zwiększenie przepustowości w Wariancie A ponad limit.","")&amp;
IF(S567&gt;Limity!$D$10," Abonament za zwiększenie przepustowości w Wariancie B ponad limit.","")&amp;
IF(J567=""," Nie wskazano PWR. ",IF(ISERROR(VLOOKUP(J567,'Listy punktów styku'!$B$11:$B$41,1,FALSE))," Nie wskazano PWR z listy.",""))&amp;
IF(P567=""," Nie wskazano FPS. ",IF(ISERROR(VLOOKUP(P567,'Listy punktów styku'!$B$44:$B$61,1,FALSE))," Nie wskazano FPS z listy.","")))</f>
        <v/>
      </c>
    </row>
    <row r="568" spans="1:22" s="8" customFormat="1" x14ac:dyDescent="0.3">
      <c r="A568" s="112">
        <v>554</v>
      </c>
      <c r="B568" s="113">
        <v>7494318</v>
      </c>
      <c r="C568" s="114" t="s">
        <v>1448</v>
      </c>
      <c r="D568" s="116" t="s">
        <v>1444</v>
      </c>
      <c r="E568" s="116" t="s">
        <v>1447</v>
      </c>
      <c r="F568" s="116">
        <v>21</v>
      </c>
      <c r="G568" s="24"/>
      <c r="H568" s="3"/>
      <c r="I568" s="93">
        <f t="shared" si="70"/>
        <v>0</v>
      </c>
      <c r="J568" s="2"/>
      <c r="K568" s="3"/>
      <c r="L568" s="94">
        <f t="shared" si="64"/>
        <v>0</v>
      </c>
      <c r="M568" s="4"/>
      <c r="N568" s="94">
        <f t="shared" si="65"/>
        <v>0</v>
      </c>
      <c r="O568" s="94">
        <f t="shared" si="66"/>
        <v>0</v>
      </c>
      <c r="P568" s="2"/>
      <c r="Q568" s="3"/>
      <c r="R568" s="94">
        <f t="shared" si="67"/>
        <v>0</v>
      </c>
      <c r="S568" s="3"/>
      <c r="T568" s="94">
        <f t="shared" si="68"/>
        <v>0</v>
      </c>
      <c r="U568" s="93">
        <f t="shared" si="69"/>
        <v>0</v>
      </c>
      <c r="V568" s="5" t="str">
        <f>IF(COUNTBLANK(G568:H568)+COUNTBLANK(J568:K568)+COUNTBLANK(M568:M568)+COUNTBLANK(P568:Q568)+COUNTBLANK(S568:S568)=8,"",
IF(G568&lt;Limity!$C$5," Data gotowości zbyt wczesna lub nie uzupełniona.","")&amp;
IF(G568&gt;Limity!$D$5," Data gotowości zbyt późna lub wypełnona nieprawidłowo.","")&amp;
IF(OR(ROUND(K568,2)&lt;=0,ROUND(Q568,2)&lt;=0,ROUND(M568,2)&lt;=0,ROUND(S568,2)&lt;=0,ROUND(H568,2)&lt;=0)," Co najmniej jedna wartość nie jest większa od zera.","")&amp;
IF(K568&gt;Limity!$D$6," Abonament za Usługę TD w Wariancie A ponad limit.","")&amp;
IF(Q568&gt;Limity!$D$7," Abonament za Usługę TD w Wariancie B ponad limit.","")&amp;
IF(Q568-K568&gt;Limity!$D$8," Różnica wartości abonamentów za Usługę TD wariantów A i B ponad limit.","")&amp;
IF(M568&gt;Limity!$D$9," Abonament za zwiększenie przepustowości w Wariancie A ponad limit.","")&amp;
IF(S568&gt;Limity!$D$10," Abonament za zwiększenie przepustowości w Wariancie B ponad limit.","")&amp;
IF(J568=""," Nie wskazano PWR. ",IF(ISERROR(VLOOKUP(J568,'Listy punktów styku'!$B$11:$B$41,1,FALSE))," Nie wskazano PWR z listy.",""))&amp;
IF(P568=""," Nie wskazano FPS. ",IF(ISERROR(VLOOKUP(P568,'Listy punktów styku'!$B$44:$B$61,1,FALSE))," Nie wskazano FPS z listy.","")))</f>
        <v/>
      </c>
    </row>
    <row r="569" spans="1:22" s="8" customFormat="1" x14ac:dyDescent="0.3">
      <c r="A569" s="112">
        <v>555</v>
      </c>
      <c r="B569" s="113">
        <v>7628784</v>
      </c>
      <c r="C569" s="114">
        <v>60845</v>
      </c>
      <c r="D569" s="116" t="s">
        <v>1449</v>
      </c>
      <c r="E569" s="116" t="s">
        <v>1699</v>
      </c>
      <c r="F569" s="116">
        <v>1</v>
      </c>
      <c r="G569" s="24"/>
      <c r="H569" s="3"/>
      <c r="I569" s="93">
        <f t="shared" si="70"/>
        <v>0</v>
      </c>
      <c r="J569" s="2"/>
      <c r="K569" s="3"/>
      <c r="L569" s="94">
        <f t="shared" si="64"/>
        <v>0</v>
      </c>
      <c r="M569" s="4"/>
      <c r="N569" s="94">
        <f t="shared" si="65"/>
        <v>0</v>
      </c>
      <c r="O569" s="94">
        <f t="shared" si="66"/>
        <v>0</v>
      </c>
      <c r="P569" s="2"/>
      <c r="Q569" s="3"/>
      <c r="R569" s="94">
        <f t="shared" si="67"/>
        <v>0</v>
      </c>
      <c r="S569" s="3"/>
      <c r="T569" s="94">
        <f t="shared" si="68"/>
        <v>0</v>
      </c>
      <c r="U569" s="93">
        <f t="shared" si="69"/>
        <v>0</v>
      </c>
      <c r="V569" s="5" t="str">
        <f>IF(COUNTBLANK(G569:H569)+COUNTBLANK(J569:K569)+COUNTBLANK(M569:M569)+COUNTBLANK(P569:Q569)+COUNTBLANK(S569:S569)=8,"",
IF(G569&lt;Limity!$C$5," Data gotowości zbyt wczesna lub nie uzupełniona.","")&amp;
IF(G569&gt;Limity!$D$5," Data gotowości zbyt późna lub wypełnona nieprawidłowo.","")&amp;
IF(OR(ROUND(K569,2)&lt;=0,ROUND(Q569,2)&lt;=0,ROUND(M569,2)&lt;=0,ROUND(S569,2)&lt;=0,ROUND(H569,2)&lt;=0)," Co najmniej jedna wartość nie jest większa od zera.","")&amp;
IF(K569&gt;Limity!$D$6," Abonament za Usługę TD w Wariancie A ponad limit.","")&amp;
IF(Q569&gt;Limity!$D$7," Abonament za Usługę TD w Wariancie B ponad limit.","")&amp;
IF(Q569-K569&gt;Limity!$D$8," Różnica wartości abonamentów za Usługę TD wariantów A i B ponad limit.","")&amp;
IF(M569&gt;Limity!$D$9," Abonament za zwiększenie przepustowości w Wariancie A ponad limit.","")&amp;
IF(S569&gt;Limity!$D$10," Abonament za zwiększenie przepustowości w Wariancie B ponad limit.","")&amp;
IF(J569=""," Nie wskazano PWR. ",IF(ISERROR(VLOOKUP(J569,'Listy punktów styku'!$B$11:$B$41,1,FALSE))," Nie wskazano PWR z listy.",""))&amp;
IF(P569=""," Nie wskazano FPS. ",IF(ISERROR(VLOOKUP(P569,'Listy punktów styku'!$B$44:$B$61,1,FALSE))," Nie wskazano FPS z listy.","")))</f>
        <v/>
      </c>
    </row>
    <row r="570" spans="1:22" s="8" customFormat="1" x14ac:dyDescent="0.3">
      <c r="A570" s="112">
        <v>556</v>
      </c>
      <c r="B570" s="113">
        <v>7630093</v>
      </c>
      <c r="C570" s="114">
        <v>31286</v>
      </c>
      <c r="D570" s="116" t="s">
        <v>1449</v>
      </c>
      <c r="E570" s="116" t="s">
        <v>124</v>
      </c>
      <c r="F570" s="116">
        <v>83</v>
      </c>
      <c r="G570" s="24"/>
      <c r="H570" s="3"/>
      <c r="I570" s="93">
        <f t="shared" si="70"/>
        <v>0</v>
      </c>
      <c r="J570" s="2"/>
      <c r="K570" s="3"/>
      <c r="L570" s="94">
        <f t="shared" si="64"/>
        <v>0</v>
      </c>
      <c r="M570" s="4"/>
      <c r="N570" s="94">
        <f t="shared" si="65"/>
        <v>0</v>
      </c>
      <c r="O570" s="94">
        <f t="shared" si="66"/>
        <v>0</v>
      </c>
      <c r="P570" s="2"/>
      <c r="Q570" s="3"/>
      <c r="R570" s="94">
        <f t="shared" si="67"/>
        <v>0</v>
      </c>
      <c r="S570" s="3"/>
      <c r="T570" s="94">
        <f t="shared" si="68"/>
        <v>0</v>
      </c>
      <c r="U570" s="93">
        <f t="shared" si="69"/>
        <v>0</v>
      </c>
      <c r="V570" s="5" t="str">
        <f>IF(COUNTBLANK(G570:H570)+COUNTBLANK(J570:K570)+COUNTBLANK(M570:M570)+COUNTBLANK(P570:Q570)+COUNTBLANK(S570:S570)=8,"",
IF(G570&lt;Limity!$C$5," Data gotowości zbyt wczesna lub nie uzupełniona.","")&amp;
IF(G570&gt;Limity!$D$5," Data gotowości zbyt późna lub wypełnona nieprawidłowo.","")&amp;
IF(OR(ROUND(K570,2)&lt;=0,ROUND(Q570,2)&lt;=0,ROUND(M570,2)&lt;=0,ROUND(S570,2)&lt;=0,ROUND(H570,2)&lt;=0)," Co najmniej jedna wartość nie jest większa od zera.","")&amp;
IF(K570&gt;Limity!$D$6," Abonament za Usługę TD w Wariancie A ponad limit.","")&amp;
IF(Q570&gt;Limity!$D$7," Abonament za Usługę TD w Wariancie B ponad limit.","")&amp;
IF(Q570-K570&gt;Limity!$D$8," Różnica wartości abonamentów za Usługę TD wariantów A i B ponad limit.","")&amp;
IF(M570&gt;Limity!$D$9," Abonament za zwiększenie przepustowości w Wariancie A ponad limit.","")&amp;
IF(S570&gt;Limity!$D$10," Abonament za zwiększenie przepustowości w Wariancie B ponad limit.","")&amp;
IF(J570=""," Nie wskazano PWR. ",IF(ISERROR(VLOOKUP(J570,'Listy punktów styku'!$B$11:$B$41,1,FALSE))," Nie wskazano PWR z listy.",""))&amp;
IF(P570=""," Nie wskazano FPS. ",IF(ISERROR(VLOOKUP(P570,'Listy punktów styku'!$B$44:$B$61,1,FALSE))," Nie wskazano FPS z listy.","")))</f>
        <v/>
      </c>
    </row>
    <row r="571" spans="1:22" s="8" customFormat="1" x14ac:dyDescent="0.3">
      <c r="A571" s="112">
        <v>557</v>
      </c>
      <c r="B571" s="113">
        <v>933209837</v>
      </c>
      <c r="C571" s="114">
        <v>269470</v>
      </c>
      <c r="D571" s="116" t="s">
        <v>1456</v>
      </c>
      <c r="E571" s="116"/>
      <c r="F571" s="116">
        <v>40</v>
      </c>
      <c r="G571" s="24"/>
      <c r="H571" s="3"/>
      <c r="I571" s="93">
        <f t="shared" si="70"/>
        <v>0</v>
      </c>
      <c r="J571" s="2"/>
      <c r="K571" s="3"/>
      <c r="L571" s="94">
        <f t="shared" si="64"/>
        <v>0</v>
      </c>
      <c r="M571" s="4"/>
      <c r="N571" s="94">
        <f t="shared" si="65"/>
        <v>0</v>
      </c>
      <c r="O571" s="94">
        <f t="shared" si="66"/>
        <v>0</v>
      </c>
      <c r="P571" s="2"/>
      <c r="Q571" s="3"/>
      <c r="R571" s="94">
        <f t="shared" si="67"/>
        <v>0</v>
      </c>
      <c r="S571" s="3"/>
      <c r="T571" s="94">
        <f t="shared" si="68"/>
        <v>0</v>
      </c>
      <c r="U571" s="93">
        <f t="shared" si="69"/>
        <v>0</v>
      </c>
      <c r="V571" s="5" t="str">
        <f>IF(COUNTBLANK(G571:H571)+COUNTBLANK(J571:K571)+COUNTBLANK(M571:M571)+COUNTBLANK(P571:Q571)+COUNTBLANK(S571:S571)=8,"",
IF(G571&lt;Limity!$C$5," Data gotowości zbyt wczesna lub nie uzupełniona.","")&amp;
IF(G571&gt;Limity!$D$5," Data gotowości zbyt późna lub wypełnona nieprawidłowo.","")&amp;
IF(OR(ROUND(K571,2)&lt;=0,ROUND(Q571,2)&lt;=0,ROUND(M571,2)&lt;=0,ROUND(S571,2)&lt;=0,ROUND(H571,2)&lt;=0)," Co najmniej jedna wartość nie jest większa od zera.","")&amp;
IF(K571&gt;Limity!$D$6," Abonament za Usługę TD w Wariancie A ponad limit.","")&amp;
IF(Q571&gt;Limity!$D$7," Abonament za Usługę TD w Wariancie B ponad limit.","")&amp;
IF(Q571-K571&gt;Limity!$D$8," Różnica wartości abonamentów za Usługę TD wariantów A i B ponad limit.","")&amp;
IF(M571&gt;Limity!$D$9," Abonament za zwiększenie przepustowości w Wariancie A ponad limit.","")&amp;
IF(S571&gt;Limity!$D$10," Abonament za zwiększenie przepustowości w Wariancie B ponad limit.","")&amp;
IF(J571=""," Nie wskazano PWR. ",IF(ISERROR(VLOOKUP(J571,'Listy punktów styku'!$B$11:$B$41,1,FALSE))," Nie wskazano PWR z listy.",""))&amp;
IF(P571=""," Nie wskazano FPS. ",IF(ISERROR(VLOOKUP(P571,'Listy punktów styku'!$B$44:$B$61,1,FALSE))," Nie wskazano FPS z listy.","")))</f>
        <v/>
      </c>
    </row>
    <row r="572" spans="1:22" s="8" customFormat="1" x14ac:dyDescent="0.3">
      <c r="A572" s="112">
        <v>558</v>
      </c>
      <c r="B572" s="113">
        <v>7989390</v>
      </c>
      <c r="C572" s="114">
        <v>84011</v>
      </c>
      <c r="D572" s="116" t="s">
        <v>1457</v>
      </c>
      <c r="E572" s="116" t="s">
        <v>2186</v>
      </c>
      <c r="F572" s="116" t="s">
        <v>2148</v>
      </c>
      <c r="G572" s="24"/>
      <c r="H572" s="3"/>
      <c r="I572" s="93">
        <f t="shared" si="70"/>
        <v>0</v>
      </c>
      <c r="J572" s="2"/>
      <c r="K572" s="3"/>
      <c r="L572" s="94">
        <f t="shared" si="64"/>
        <v>0</v>
      </c>
      <c r="M572" s="4"/>
      <c r="N572" s="94">
        <f t="shared" si="65"/>
        <v>0</v>
      </c>
      <c r="O572" s="94">
        <f t="shared" si="66"/>
        <v>0</v>
      </c>
      <c r="P572" s="2"/>
      <c r="Q572" s="3"/>
      <c r="R572" s="94">
        <f t="shared" si="67"/>
        <v>0</v>
      </c>
      <c r="S572" s="3"/>
      <c r="T572" s="94">
        <f t="shared" si="68"/>
        <v>0</v>
      </c>
      <c r="U572" s="93">
        <f t="shared" si="69"/>
        <v>0</v>
      </c>
      <c r="V572" s="5" t="str">
        <f>IF(COUNTBLANK(G572:H572)+COUNTBLANK(J572:K572)+COUNTBLANK(M572:M572)+COUNTBLANK(P572:Q572)+COUNTBLANK(S572:S572)=8,"",
IF(G572&lt;Limity!$C$5," Data gotowości zbyt wczesna lub nie uzupełniona.","")&amp;
IF(G572&gt;Limity!$D$5," Data gotowości zbyt późna lub wypełnona nieprawidłowo.","")&amp;
IF(OR(ROUND(K572,2)&lt;=0,ROUND(Q572,2)&lt;=0,ROUND(M572,2)&lt;=0,ROUND(S572,2)&lt;=0,ROUND(H572,2)&lt;=0)," Co najmniej jedna wartość nie jest większa od zera.","")&amp;
IF(K572&gt;Limity!$D$6," Abonament za Usługę TD w Wariancie A ponad limit.","")&amp;
IF(Q572&gt;Limity!$D$7," Abonament za Usługę TD w Wariancie B ponad limit.","")&amp;
IF(Q572-K572&gt;Limity!$D$8," Różnica wartości abonamentów za Usługę TD wariantów A i B ponad limit.","")&amp;
IF(M572&gt;Limity!$D$9," Abonament za zwiększenie przepustowości w Wariancie A ponad limit.","")&amp;
IF(S572&gt;Limity!$D$10," Abonament za zwiększenie przepustowości w Wariancie B ponad limit.","")&amp;
IF(J572=""," Nie wskazano PWR. ",IF(ISERROR(VLOOKUP(J572,'Listy punktów styku'!$B$11:$B$41,1,FALSE))," Nie wskazano PWR z listy.",""))&amp;
IF(P572=""," Nie wskazano FPS. ",IF(ISERROR(VLOOKUP(P572,'Listy punktów styku'!$B$44:$B$61,1,FALSE))," Nie wskazano FPS z listy.","")))</f>
        <v/>
      </c>
    </row>
    <row r="573" spans="1:22" s="8" customFormat="1" x14ac:dyDescent="0.3">
      <c r="A573" s="112">
        <v>559</v>
      </c>
      <c r="B573" s="113">
        <v>7562020</v>
      </c>
      <c r="C573" s="114">
        <v>85176</v>
      </c>
      <c r="D573" s="116" t="s">
        <v>1648</v>
      </c>
      <c r="E573" s="116" t="s">
        <v>100</v>
      </c>
      <c r="F573" s="116">
        <v>71</v>
      </c>
      <c r="G573" s="24"/>
      <c r="H573" s="3"/>
      <c r="I573" s="93">
        <f t="shared" si="70"/>
        <v>0</v>
      </c>
      <c r="J573" s="2"/>
      <c r="K573" s="3"/>
      <c r="L573" s="94">
        <f t="shared" si="64"/>
        <v>0</v>
      </c>
      <c r="M573" s="4"/>
      <c r="N573" s="94">
        <f t="shared" si="65"/>
        <v>0</v>
      </c>
      <c r="O573" s="94">
        <f t="shared" si="66"/>
        <v>0</v>
      </c>
      <c r="P573" s="2"/>
      <c r="Q573" s="3"/>
      <c r="R573" s="94">
        <f t="shared" si="67"/>
        <v>0</v>
      </c>
      <c r="S573" s="3"/>
      <c r="T573" s="94">
        <f t="shared" si="68"/>
        <v>0</v>
      </c>
      <c r="U573" s="93">
        <f t="shared" si="69"/>
        <v>0</v>
      </c>
      <c r="V573" s="5" t="str">
        <f>IF(COUNTBLANK(G573:H573)+COUNTBLANK(J573:K573)+COUNTBLANK(M573:M573)+COUNTBLANK(P573:Q573)+COUNTBLANK(S573:S573)=8,"",
IF(G573&lt;Limity!$C$5," Data gotowości zbyt wczesna lub nie uzupełniona.","")&amp;
IF(G573&gt;Limity!$D$5," Data gotowości zbyt późna lub wypełnona nieprawidłowo.","")&amp;
IF(OR(ROUND(K573,2)&lt;=0,ROUND(Q573,2)&lt;=0,ROUND(M573,2)&lt;=0,ROUND(S573,2)&lt;=0,ROUND(H573,2)&lt;=0)," Co najmniej jedna wartość nie jest większa od zera.","")&amp;
IF(K573&gt;Limity!$D$6," Abonament za Usługę TD w Wariancie A ponad limit.","")&amp;
IF(Q573&gt;Limity!$D$7," Abonament za Usługę TD w Wariancie B ponad limit.","")&amp;
IF(Q573-K573&gt;Limity!$D$8," Różnica wartości abonamentów za Usługę TD wariantów A i B ponad limit.","")&amp;
IF(M573&gt;Limity!$D$9," Abonament za zwiększenie przepustowości w Wariancie A ponad limit.","")&amp;
IF(S573&gt;Limity!$D$10," Abonament za zwiększenie przepustowości w Wariancie B ponad limit.","")&amp;
IF(J573=""," Nie wskazano PWR. ",IF(ISERROR(VLOOKUP(J573,'Listy punktów styku'!$B$11:$B$41,1,FALSE))," Nie wskazano PWR z listy.",""))&amp;
IF(P573=""," Nie wskazano FPS. ",IF(ISERROR(VLOOKUP(P573,'Listy punktów styku'!$B$44:$B$61,1,FALSE))," Nie wskazano FPS z listy.","")))</f>
        <v/>
      </c>
    </row>
    <row r="574" spans="1:22" s="8" customFormat="1" x14ac:dyDescent="0.3">
      <c r="A574" s="112">
        <v>560</v>
      </c>
      <c r="B574" s="113">
        <v>7563429</v>
      </c>
      <c r="C574" s="114">
        <v>86826</v>
      </c>
      <c r="D574" s="116" t="s">
        <v>330</v>
      </c>
      <c r="E574" s="116" t="s">
        <v>100</v>
      </c>
      <c r="F574" s="116">
        <v>61</v>
      </c>
      <c r="G574" s="24"/>
      <c r="H574" s="3"/>
      <c r="I574" s="93">
        <f t="shared" si="70"/>
        <v>0</v>
      </c>
      <c r="J574" s="2"/>
      <c r="K574" s="3"/>
      <c r="L574" s="94">
        <f t="shared" si="64"/>
        <v>0</v>
      </c>
      <c r="M574" s="4"/>
      <c r="N574" s="94">
        <f t="shared" si="65"/>
        <v>0</v>
      </c>
      <c r="O574" s="94">
        <f t="shared" si="66"/>
        <v>0</v>
      </c>
      <c r="P574" s="2"/>
      <c r="Q574" s="3"/>
      <c r="R574" s="94">
        <f t="shared" si="67"/>
        <v>0</v>
      </c>
      <c r="S574" s="3"/>
      <c r="T574" s="94">
        <f t="shared" si="68"/>
        <v>0</v>
      </c>
      <c r="U574" s="93">
        <f t="shared" si="69"/>
        <v>0</v>
      </c>
      <c r="V574" s="5" t="str">
        <f>IF(COUNTBLANK(G574:H574)+COUNTBLANK(J574:K574)+COUNTBLANK(M574:M574)+COUNTBLANK(P574:Q574)+COUNTBLANK(S574:S574)=8,"",
IF(G574&lt;Limity!$C$5," Data gotowości zbyt wczesna lub nie uzupełniona.","")&amp;
IF(G574&gt;Limity!$D$5," Data gotowości zbyt późna lub wypełnona nieprawidłowo.","")&amp;
IF(OR(ROUND(K574,2)&lt;=0,ROUND(Q574,2)&lt;=0,ROUND(M574,2)&lt;=0,ROUND(S574,2)&lt;=0,ROUND(H574,2)&lt;=0)," Co najmniej jedna wartość nie jest większa od zera.","")&amp;
IF(K574&gt;Limity!$D$6," Abonament za Usługę TD w Wariancie A ponad limit.","")&amp;
IF(Q574&gt;Limity!$D$7," Abonament za Usługę TD w Wariancie B ponad limit.","")&amp;
IF(Q574-K574&gt;Limity!$D$8," Różnica wartości abonamentów za Usługę TD wariantów A i B ponad limit.","")&amp;
IF(M574&gt;Limity!$D$9," Abonament za zwiększenie przepustowości w Wariancie A ponad limit.","")&amp;
IF(S574&gt;Limity!$D$10," Abonament za zwiększenie przepustowości w Wariancie B ponad limit.","")&amp;
IF(J574=""," Nie wskazano PWR. ",IF(ISERROR(VLOOKUP(J574,'Listy punktów styku'!$B$11:$B$41,1,FALSE))," Nie wskazano PWR z listy.",""))&amp;
IF(P574=""," Nie wskazano FPS. ",IF(ISERROR(VLOOKUP(P574,'Listy punktów styku'!$B$44:$B$61,1,FALSE))," Nie wskazano FPS z listy.","")))</f>
        <v/>
      </c>
    </row>
    <row r="575" spans="1:22" s="8" customFormat="1" x14ac:dyDescent="0.3">
      <c r="A575" s="112">
        <v>561</v>
      </c>
      <c r="B575" s="113">
        <v>7564207</v>
      </c>
      <c r="C575" s="114">
        <v>42914</v>
      </c>
      <c r="D575" s="116" t="s">
        <v>333</v>
      </c>
      <c r="E575" s="116" t="s">
        <v>335</v>
      </c>
      <c r="F575" s="116" t="s">
        <v>169</v>
      </c>
      <c r="G575" s="24"/>
      <c r="H575" s="3"/>
      <c r="I575" s="93">
        <f t="shared" si="70"/>
        <v>0</v>
      </c>
      <c r="J575" s="2"/>
      <c r="K575" s="3"/>
      <c r="L575" s="94">
        <f t="shared" ref="L575:L637" si="71">ROUND(K575*(1+$C$10),2)</f>
        <v>0</v>
      </c>
      <c r="M575" s="4"/>
      <c r="N575" s="94">
        <f t="shared" ref="N575:N637" si="72">ROUND(M575*(1+$C$10),2)</f>
        <v>0</v>
      </c>
      <c r="O575" s="94">
        <f t="shared" ref="O575:O637" si="73">60*ROUND(K575*(1+$C$10),2)</f>
        <v>0</v>
      </c>
      <c r="P575" s="2"/>
      <c r="Q575" s="3"/>
      <c r="R575" s="94">
        <f t="shared" ref="R575:R637" si="74">ROUND(Q575*(1+$C$10),2)</f>
        <v>0</v>
      </c>
      <c r="S575" s="3"/>
      <c r="T575" s="94">
        <f t="shared" si="68"/>
        <v>0</v>
      </c>
      <c r="U575" s="93">
        <f t="shared" si="69"/>
        <v>0</v>
      </c>
      <c r="V575" s="5" t="str">
        <f>IF(COUNTBLANK(G575:H575)+COUNTBLANK(J575:K575)+COUNTBLANK(M575:M575)+COUNTBLANK(P575:Q575)+COUNTBLANK(S575:S575)=8,"",
IF(G575&lt;Limity!$C$5," Data gotowości zbyt wczesna lub nie uzupełniona.","")&amp;
IF(G575&gt;Limity!$D$5," Data gotowości zbyt późna lub wypełnona nieprawidłowo.","")&amp;
IF(OR(ROUND(K575,2)&lt;=0,ROUND(Q575,2)&lt;=0,ROUND(M575,2)&lt;=0,ROUND(S575,2)&lt;=0,ROUND(H575,2)&lt;=0)," Co najmniej jedna wartość nie jest większa od zera.","")&amp;
IF(K575&gt;Limity!$D$6," Abonament za Usługę TD w Wariancie A ponad limit.","")&amp;
IF(Q575&gt;Limity!$D$7," Abonament za Usługę TD w Wariancie B ponad limit.","")&amp;
IF(Q575-K575&gt;Limity!$D$8," Różnica wartości abonamentów za Usługę TD wariantów A i B ponad limit.","")&amp;
IF(M575&gt;Limity!$D$9," Abonament za zwiększenie przepustowości w Wariancie A ponad limit.","")&amp;
IF(S575&gt;Limity!$D$10," Abonament za zwiększenie przepustowości w Wariancie B ponad limit.","")&amp;
IF(J575=""," Nie wskazano PWR. ",IF(ISERROR(VLOOKUP(J575,'Listy punktów styku'!$B$11:$B$41,1,FALSE))," Nie wskazano PWR z listy.",""))&amp;
IF(P575=""," Nie wskazano FPS. ",IF(ISERROR(VLOOKUP(P575,'Listy punktów styku'!$B$44:$B$61,1,FALSE))," Nie wskazano FPS z listy.","")))</f>
        <v/>
      </c>
    </row>
    <row r="576" spans="1:22" s="8" customFormat="1" x14ac:dyDescent="0.3">
      <c r="A576" s="112">
        <v>562</v>
      </c>
      <c r="B576" s="113">
        <v>7576373</v>
      </c>
      <c r="C576" s="114">
        <v>84830</v>
      </c>
      <c r="D576" s="116" t="s">
        <v>1463</v>
      </c>
      <c r="E576" s="116" t="s">
        <v>369</v>
      </c>
      <c r="F576" s="116">
        <v>43</v>
      </c>
      <c r="G576" s="24"/>
      <c r="H576" s="3"/>
      <c r="I576" s="93">
        <f t="shared" si="70"/>
        <v>0</v>
      </c>
      <c r="J576" s="2"/>
      <c r="K576" s="3"/>
      <c r="L576" s="94">
        <f t="shared" si="71"/>
        <v>0</v>
      </c>
      <c r="M576" s="4"/>
      <c r="N576" s="94">
        <f t="shared" si="72"/>
        <v>0</v>
      </c>
      <c r="O576" s="94">
        <f t="shared" si="73"/>
        <v>0</v>
      </c>
      <c r="P576" s="2"/>
      <c r="Q576" s="3"/>
      <c r="R576" s="94">
        <f t="shared" si="74"/>
        <v>0</v>
      </c>
      <c r="S576" s="3"/>
      <c r="T576" s="94">
        <f t="shared" ref="T576:T638" si="75">ROUND(S576*(1+$C$10),2)</f>
        <v>0</v>
      </c>
      <c r="U576" s="93">
        <f t="shared" ref="U576:U638" si="76">60*ROUND(Q576*(1+$C$10),2)</f>
        <v>0</v>
      </c>
      <c r="V576" s="5" t="str">
        <f>IF(COUNTBLANK(G576:H576)+COUNTBLANK(J576:K576)+COUNTBLANK(M576:M576)+COUNTBLANK(P576:Q576)+COUNTBLANK(S576:S576)=8,"",
IF(G576&lt;Limity!$C$5," Data gotowości zbyt wczesna lub nie uzupełniona.","")&amp;
IF(G576&gt;Limity!$D$5," Data gotowości zbyt późna lub wypełnona nieprawidłowo.","")&amp;
IF(OR(ROUND(K576,2)&lt;=0,ROUND(Q576,2)&lt;=0,ROUND(M576,2)&lt;=0,ROUND(S576,2)&lt;=0,ROUND(H576,2)&lt;=0)," Co najmniej jedna wartość nie jest większa od zera.","")&amp;
IF(K576&gt;Limity!$D$6," Abonament za Usługę TD w Wariancie A ponad limit.","")&amp;
IF(Q576&gt;Limity!$D$7," Abonament za Usługę TD w Wariancie B ponad limit.","")&amp;
IF(Q576-K576&gt;Limity!$D$8," Różnica wartości abonamentów za Usługę TD wariantów A i B ponad limit.","")&amp;
IF(M576&gt;Limity!$D$9," Abonament za zwiększenie przepustowości w Wariancie A ponad limit.","")&amp;
IF(S576&gt;Limity!$D$10," Abonament za zwiększenie przepustowości w Wariancie B ponad limit.","")&amp;
IF(J576=""," Nie wskazano PWR. ",IF(ISERROR(VLOOKUP(J576,'Listy punktów styku'!$B$11:$B$41,1,FALSE))," Nie wskazano PWR z listy.",""))&amp;
IF(P576=""," Nie wskazano FPS. ",IF(ISERROR(VLOOKUP(P576,'Listy punktów styku'!$B$44:$B$61,1,FALSE))," Nie wskazano FPS z listy.","")))</f>
        <v/>
      </c>
    </row>
    <row r="577" spans="1:22" s="8" customFormat="1" x14ac:dyDescent="0.3">
      <c r="A577" s="112">
        <v>563</v>
      </c>
      <c r="B577" s="113">
        <v>7665173</v>
      </c>
      <c r="C577" s="114">
        <v>13851</v>
      </c>
      <c r="D577" s="116" t="s">
        <v>195</v>
      </c>
      <c r="E577" s="116" t="s">
        <v>335</v>
      </c>
      <c r="F577" s="116" t="s">
        <v>347</v>
      </c>
      <c r="G577" s="24"/>
      <c r="H577" s="3"/>
      <c r="I577" s="93">
        <f t="shared" ref="I577:I639" si="77">ROUND(H577*(1+$C$10),2)</f>
        <v>0</v>
      </c>
      <c r="J577" s="2"/>
      <c r="K577" s="3"/>
      <c r="L577" s="94">
        <f t="shared" si="71"/>
        <v>0</v>
      </c>
      <c r="M577" s="4"/>
      <c r="N577" s="94">
        <f t="shared" si="72"/>
        <v>0</v>
      </c>
      <c r="O577" s="94">
        <f t="shared" si="73"/>
        <v>0</v>
      </c>
      <c r="P577" s="2"/>
      <c r="Q577" s="3"/>
      <c r="R577" s="94">
        <f t="shared" si="74"/>
        <v>0</v>
      </c>
      <c r="S577" s="3"/>
      <c r="T577" s="94">
        <f t="shared" si="75"/>
        <v>0</v>
      </c>
      <c r="U577" s="93">
        <f t="shared" si="76"/>
        <v>0</v>
      </c>
      <c r="V577" s="5" t="str">
        <f>IF(COUNTBLANK(G577:H577)+COUNTBLANK(J577:K577)+COUNTBLANK(M577:M577)+COUNTBLANK(P577:Q577)+COUNTBLANK(S577:S577)=8,"",
IF(G577&lt;Limity!$C$5," Data gotowości zbyt wczesna lub nie uzupełniona.","")&amp;
IF(G577&gt;Limity!$D$5," Data gotowości zbyt późna lub wypełnona nieprawidłowo.","")&amp;
IF(OR(ROUND(K577,2)&lt;=0,ROUND(Q577,2)&lt;=0,ROUND(M577,2)&lt;=0,ROUND(S577,2)&lt;=0,ROUND(H577,2)&lt;=0)," Co najmniej jedna wartość nie jest większa od zera.","")&amp;
IF(K577&gt;Limity!$D$6," Abonament za Usługę TD w Wariancie A ponad limit.","")&amp;
IF(Q577&gt;Limity!$D$7," Abonament za Usługę TD w Wariancie B ponad limit.","")&amp;
IF(Q577-K577&gt;Limity!$D$8," Różnica wartości abonamentów za Usługę TD wariantów A i B ponad limit.","")&amp;
IF(M577&gt;Limity!$D$9," Abonament za zwiększenie przepustowości w Wariancie A ponad limit.","")&amp;
IF(S577&gt;Limity!$D$10," Abonament za zwiększenie przepustowości w Wariancie B ponad limit.","")&amp;
IF(J577=""," Nie wskazano PWR. ",IF(ISERROR(VLOOKUP(J577,'Listy punktów styku'!$B$11:$B$41,1,FALSE))," Nie wskazano PWR z listy.",""))&amp;
IF(P577=""," Nie wskazano FPS. ",IF(ISERROR(VLOOKUP(P577,'Listy punktów styku'!$B$44:$B$61,1,FALSE))," Nie wskazano FPS z listy.","")))</f>
        <v/>
      </c>
    </row>
    <row r="578" spans="1:22" s="8" customFormat="1" x14ac:dyDescent="0.3">
      <c r="A578" s="112">
        <v>564</v>
      </c>
      <c r="B578" s="113">
        <v>7660225</v>
      </c>
      <c r="C578" s="114" t="s">
        <v>1466</v>
      </c>
      <c r="D578" s="116" t="s">
        <v>195</v>
      </c>
      <c r="E578" s="116" t="s">
        <v>1468</v>
      </c>
      <c r="F578" s="116">
        <v>115</v>
      </c>
      <c r="G578" s="24"/>
      <c r="H578" s="3"/>
      <c r="I578" s="93">
        <f t="shared" si="77"/>
        <v>0</v>
      </c>
      <c r="J578" s="2"/>
      <c r="K578" s="3"/>
      <c r="L578" s="94">
        <f t="shared" si="71"/>
        <v>0</v>
      </c>
      <c r="M578" s="4"/>
      <c r="N578" s="94">
        <f t="shared" si="72"/>
        <v>0</v>
      </c>
      <c r="O578" s="94">
        <f t="shared" si="73"/>
        <v>0</v>
      </c>
      <c r="P578" s="2"/>
      <c r="Q578" s="3"/>
      <c r="R578" s="94">
        <f t="shared" si="74"/>
        <v>0</v>
      </c>
      <c r="S578" s="3"/>
      <c r="T578" s="94">
        <f t="shared" si="75"/>
        <v>0</v>
      </c>
      <c r="U578" s="93">
        <f t="shared" si="76"/>
        <v>0</v>
      </c>
      <c r="V578" s="5" t="str">
        <f>IF(COUNTBLANK(G578:H578)+COUNTBLANK(J578:K578)+COUNTBLANK(M578:M578)+COUNTBLANK(P578:Q578)+COUNTBLANK(S578:S578)=8,"",
IF(G578&lt;Limity!$C$5," Data gotowości zbyt wczesna lub nie uzupełniona.","")&amp;
IF(G578&gt;Limity!$D$5," Data gotowości zbyt późna lub wypełnona nieprawidłowo.","")&amp;
IF(OR(ROUND(K578,2)&lt;=0,ROUND(Q578,2)&lt;=0,ROUND(M578,2)&lt;=0,ROUND(S578,2)&lt;=0,ROUND(H578,2)&lt;=0)," Co najmniej jedna wartość nie jest większa od zera.","")&amp;
IF(K578&gt;Limity!$D$6," Abonament za Usługę TD w Wariancie A ponad limit.","")&amp;
IF(Q578&gt;Limity!$D$7," Abonament za Usługę TD w Wariancie B ponad limit.","")&amp;
IF(Q578-K578&gt;Limity!$D$8," Różnica wartości abonamentów za Usługę TD wariantów A i B ponad limit.","")&amp;
IF(M578&gt;Limity!$D$9," Abonament za zwiększenie przepustowości w Wariancie A ponad limit.","")&amp;
IF(S578&gt;Limity!$D$10," Abonament za zwiększenie przepustowości w Wariancie B ponad limit.","")&amp;
IF(J578=""," Nie wskazano PWR. ",IF(ISERROR(VLOOKUP(J578,'Listy punktów styku'!$B$11:$B$41,1,FALSE))," Nie wskazano PWR z listy.",""))&amp;
IF(P578=""," Nie wskazano FPS. ",IF(ISERROR(VLOOKUP(P578,'Listy punktów styku'!$B$44:$B$61,1,FALSE))," Nie wskazano FPS z listy.","")))</f>
        <v/>
      </c>
    </row>
    <row r="579" spans="1:22" s="8" customFormat="1" x14ac:dyDescent="0.3">
      <c r="A579" s="112">
        <v>565</v>
      </c>
      <c r="B579" s="113">
        <v>10308941</v>
      </c>
      <c r="C579" s="114">
        <v>130518</v>
      </c>
      <c r="D579" s="116" t="s">
        <v>195</v>
      </c>
      <c r="E579" s="116" t="s">
        <v>1732</v>
      </c>
      <c r="F579" s="116">
        <v>18</v>
      </c>
      <c r="G579" s="24"/>
      <c r="H579" s="3"/>
      <c r="I579" s="93">
        <f t="shared" si="77"/>
        <v>0</v>
      </c>
      <c r="J579" s="2"/>
      <c r="K579" s="3"/>
      <c r="L579" s="94">
        <f t="shared" si="71"/>
        <v>0</v>
      </c>
      <c r="M579" s="4"/>
      <c r="N579" s="94">
        <f t="shared" si="72"/>
        <v>0</v>
      </c>
      <c r="O579" s="94">
        <f t="shared" si="73"/>
        <v>0</v>
      </c>
      <c r="P579" s="2"/>
      <c r="Q579" s="3"/>
      <c r="R579" s="94">
        <f t="shared" si="74"/>
        <v>0</v>
      </c>
      <c r="S579" s="3"/>
      <c r="T579" s="94">
        <f t="shared" si="75"/>
        <v>0</v>
      </c>
      <c r="U579" s="93">
        <f t="shared" si="76"/>
        <v>0</v>
      </c>
      <c r="V579" s="5" t="str">
        <f>IF(COUNTBLANK(G579:H579)+COUNTBLANK(J579:K579)+COUNTBLANK(M579:M579)+COUNTBLANK(P579:Q579)+COUNTBLANK(S579:S579)=8,"",
IF(G579&lt;Limity!$C$5," Data gotowości zbyt wczesna lub nie uzupełniona.","")&amp;
IF(G579&gt;Limity!$D$5," Data gotowości zbyt późna lub wypełnona nieprawidłowo.","")&amp;
IF(OR(ROUND(K579,2)&lt;=0,ROUND(Q579,2)&lt;=0,ROUND(M579,2)&lt;=0,ROUND(S579,2)&lt;=0,ROUND(H579,2)&lt;=0)," Co najmniej jedna wartość nie jest większa od zera.","")&amp;
IF(K579&gt;Limity!$D$6," Abonament za Usługę TD w Wariancie A ponad limit.","")&amp;
IF(Q579&gt;Limity!$D$7," Abonament za Usługę TD w Wariancie B ponad limit.","")&amp;
IF(Q579-K579&gt;Limity!$D$8," Różnica wartości abonamentów za Usługę TD wariantów A i B ponad limit.","")&amp;
IF(M579&gt;Limity!$D$9," Abonament za zwiększenie przepustowości w Wariancie A ponad limit.","")&amp;
IF(S579&gt;Limity!$D$10," Abonament za zwiększenie przepustowości w Wariancie B ponad limit.","")&amp;
IF(J579=""," Nie wskazano PWR. ",IF(ISERROR(VLOOKUP(J579,'Listy punktów styku'!$B$11:$B$41,1,FALSE))," Nie wskazano PWR z listy.",""))&amp;
IF(P579=""," Nie wskazano FPS. ",IF(ISERROR(VLOOKUP(P579,'Listy punktów styku'!$B$44:$B$61,1,FALSE))," Nie wskazano FPS z listy.","")))</f>
        <v/>
      </c>
    </row>
    <row r="580" spans="1:22" s="8" customFormat="1" x14ac:dyDescent="0.3">
      <c r="A580" s="112">
        <v>566</v>
      </c>
      <c r="B580" s="113">
        <v>7637289</v>
      </c>
      <c r="C580" s="114">
        <v>110401</v>
      </c>
      <c r="D580" s="116" t="s">
        <v>195</v>
      </c>
      <c r="E580" s="116" t="s">
        <v>1479</v>
      </c>
      <c r="F580" s="116">
        <v>10</v>
      </c>
      <c r="G580" s="24"/>
      <c r="H580" s="3"/>
      <c r="I580" s="93">
        <f t="shared" si="77"/>
        <v>0</v>
      </c>
      <c r="J580" s="2"/>
      <c r="K580" s="3"/>
      <c r="L580" s="94">
        <f t="shared" si="71"/>
        <v>0</v>
      </c>
      <c r="M580" s="4"/>
      <c r="N580" s="94">
        <f t="shared" si="72"/>
        <v>0</v>
      </c>
      <c r="O580" s="94">
        <f t="shared" si="73"/>
        <v>0</v>
      </c>
      <c r="P580" s="2"/>
      <c r="Q580" s="3"/>
      <c r="R580" s="94">
        <f t="shared" si="74"/>
        <v>0</v>
      </c>
      <c r="S580" s="3"/>
      <c r="T580" s="94">
        <f t="shared" si="75"/>
        <v>0</v>
      </c>
      <c r="U580" s="93">
        <f t="shared" si="76"/>
        <v>0</v>
      </c>
      <c r="V580" s="5" t="str">
        <f>IF(COUNTBLANK(G580:H580)+COUNTBLANK(J580:K580)+COUNTBLANK(M580:M580)+COUNTBLANK(P580:Q580)+COUNTBLANK(S580:S580)=8,"",
IF(G580&lt;Limity!$C$5," Data gotowości zbyt wczesna lub nie uzupełniona.","")&amp;
IF(G580&gt;Limity!$D$5," Data gotowości zbyt późna lub wypełnona nieprawidłowo.","")&amp;
IF(OR(ROUND(K580,2)&lt;=0,ROUND(Q580,2)&lt;=0,ROUND(M580,2)&lt;=0,ROUND(S580,2)&lt;=0,ROUND(H580,2)&lt;=0)," Co najmniej jedna wartość nie jest większa od zera.","")&amp;
IF(K580&gt;Limity!$D$6," Abonament za Usługę TD w Wariancie A ponad limit.","")&amp;
IF(Q580&gt;Limity!$D$7," Abonament za Usługę TD w Wariancie B ponad limit.","")&amp;
IF(Q580-K580&gt;Limity!$D$8," Różnica wartości abonamentów za Usługę TD wariantów A i B ponad limit.","")&amp;
IF(M580&gt;Limity!$D$9," Abonament za zwiększenie przepustowości w Wariancie A ponad limit.","")&amp;
IF(S580&gt;Limity!$D$10," Abonament za zwiększenie przepustowości w Wariancie B ponad limit.","")&amp;
IF(J580=""," Nie wskazano PWR. ",IF(ISERROR(VLOOKUP(J580,'Listy punktów styku'!$B$11:$B$41,1,FALSE))," Nie wskazano PWR z listy.",""))&amp;
IF(P580=""," Nie wskazano FPS. ",IF(ISERROR(VLOOKUP(P580,'Listy punktów styku'!$B$44:$B$61,1,FALSE))," Nie wskazano FPS z listy.","")))</f>
        <v/>
      </c>
    </row>
    <row r="581" spans="1:22" s="8" customFormat="1" x14ac:dyDescent="0.3">
      <c r="A581" s="112">
        <v>567</v>
      </c>
      <c r="B581" s="113">
        <v>7635938</v>
      </c>
      <c r="C581" s="114">
        <v>7692</v>
      </c>
      <c r="D581" s="116" t="s">
        <v>195</v>
      </c>
      <c r="E581" s="116" t="s">
        <v>1470</v>
      </c>
      <c r="F581" s="116">
        <v>105</v>
      </c>
      <c r="G581" s="24"/>
      <c r="H581" s="3"/>
      <c r="I581" s="93">
        <f t="shared" si="77"/>
        <v>0</v>
      </c>
      <c r="J581" s="2"/>
      <c r="K581" s="3"/>
      <c r="L581" s="94">
        <f t="shared" si="71"/>
        <v>0</v>
      </c>
      <c r="M581" s="4"/>
      <c r="N581" s="94">
        <f t="shared" si="72"/>
        <v>0</v>
      </c>
      <c r="O581" s="94">
        <f t="shared" si="73"/>
        <v>0</v>
      </c>
      <c r="P581" s="2"/>
      <c r="Q581" s="3"/>
      <c r="R581" s="94">
        <f t="shared" si="74"/>
        <v>0</v>
      </c>
      <c r="S581" s="3"/>
      <c r="T581" s="94">
        <f t="shared" si="75"/>
        <v>0</v>
      </c>
      <c r="U581" s="93">
        <f t="shared" si="76"/>
        <v>0</v>
      </c>
      <c r="V581" s="5" t="str">
        <f>IF(COUNTBLANK(G581:H581)+COUNTBLANK(J581:K581)+COUNTBLANK(M581:M581)+COUNTBLANK(P581:Q581)+COUNTBLANK(S581:S581)=8,"",
IF(G581&lt;Limity!$C$5," Data gotowości zbyt wczesna lub nie uzupełniona.","")&amp;
IF(G581&gt;Limity!$D$5," Data gotowości zbyt późna lub wypełnona nieprawidłowo.","")&amp;
IF(OR(ROUND(K581,2)&lt;=0,ROUND(Q581,2)&lt;=0,ROUND(M581,2)&lt;=0,ROUND(S581,2)&lt;=0,ROUND(H581,2)&lt;=0)," Co najmniej jedna wartość nie jest większa od zera.","")&amp;
IF(K581&gt;Limity!$D$6," Abonament za Usługę TD w Wariancie A ponad limit.","")&amp;
IF(Q581&gt;Limity!$D$7," Abonament za Usługę TD w Wariancie B ponad limit.","")&amp;
IF(Q581-K581&gt;Limity!$D$8," Różnica wartości abonamentów za Usługę TD wariantów A i B ponad limit.","")&amp;
IF(M581&gt;Limity!$D$9," Abonament za zwiększenie przepustowości w Wariancie A ponad limit.","")&amp;
IF(S581&gt;Limity!$D$10," Abonament za zwiększenie przepustowości w Wariancie B ponad limit.","")&amp;
IF(J581=""," Nie wskazano PWR. ",IF(ISERROR(VLOOKUP(J581,'Listy punktów styku'!$B$11:$B$41,1,FALSE))," Nie wskazano PWR z listy.",""))&amp;
IF(P581=""," Nie wskazano FPS. ",IF(ISERROR(VLOOKUP(P581,'Listy punktów styku'!$B$44:$B$61,1,FALSE))," Nie wskazano FPS z listy.","")))</f>
        <v/>
      </c>
    </row>
    <row r="582" spans="1:22" s="8" customFormat="1" x14ac:dyDescent="0.3">
      <c r="A582" s="112">
        <v>568</v>
      </c>
      <c r="B582" s="113">
        <v>7649232</v>
      </c>
      <c r="C582" s="114" t="s">
        <v>1471</v>
      </c>
      <c r="D582" s="116" t="s">
        <v>195</v>
      </c>
      <c r="E582" s="116" t="s">
        <v>1473</v>
      </c>
      <c r="F582" s="116">
        <v>6</v>
      </c>
      <c r="G582" s="24"/>
      <c r="H582" s="3"/>
      <c r="I582" s="93">
        <f t="shared" si="77"/>
        <v>0</v>
      </c>
      <c r="J582" s="2"/>
      <c r="K582" s="3"/>
      <c r="L582" s="94">
        <f t="shared" si="71"/>
        <v>0</v>
      </c>
      <c r="M582" s="4"/>
      <c r="N582" s="94">
        <f t="shared" si="72"/>
        <v>0</v>
      </c>
      <c r="O582" s="94">
        <f t="shared" si="73"/>
        <v>0</v>
      </c>
      <c r="P582" s="2"/>
      <c r="Q582" s="3"/>
      <c r="R582" s="94">
        <f t="shared" si="74"/>
        <v>0</v>
      </c>
      <c r="S582" s="3"/>
      <c r="T582" s="94">
        <f t="shared" si="75"/>
        <v>0</v>
      </c>
      <c r="U582" s="93">
        <f t="shared" si="76"/>
        <v>0</v>
      </c>
      <c r="V582" s="5" t="str">
        <f>IF(COUNTBLANK(G582:H582)+COUNTBLANK(J582:K582)+COUNTBLANK(M582:M582)+COUNTBLANK(P582:Q582)+COUNTBLANK(S582:S582)=8,"",
IF(G582&lt;Limity!$C$5," Data gotowości zbyt wczesna lub nie uzupełniona.","")&amp;
IF(G582&gt;Limity!$D$5," Data gotowości zbyt późna lub wypełnona nieprawidłowo.","")&amp;
IF(OR(ROUND(K582,2)&lt;=0,ROUND(Q582,2)&lt;=0,ROUND(M582,2)&lt;=0,ROUND(S582,2)&lt;=0,ROUND(H582,2)&lt;=0)," Co najmniej jedna wartość nie jest większa od zera.","")&amp;
IF(K582&gt;Limity!$D$6," Abonament za Usługę TD w Wariancie A ponad limit.","")&amp;
IF(Q582&gt;Limity!$D$7," Abonament za Usługę TD w Wariancie B ponad limit.","")&amp;
IF(Q582-K582&gt;Limity!$D$8," Różnica wartości abonamentów za Usługę TD wariantów A i B ponad limit.","")&amp;
IF(M582&gt;Limity!$D$9," Abonament za zwiększenie przepustowości w Wariancie A ponad limit.","")&amp;
IF(S582&gt;Limity!$D$10," Abonament za zwiększenie przepustowości w Wariancie B ponad limit.","")&amp;
IF(J582=""," Nie wskazano PWR. ",IF(ISERROR(VLOOKUP(J582,'Listy punktów styku'!$B$11:$B$41,1,FALSE))," Nie wskazano PWR z listy.",""))&amp;
IF(P582=""," Nie wskazano FPS. ",IF(ISERROR(VLOOKUP(P582,'Listy punktów styku'!$B$44:$B$61,1,FALSE))," Nie wskazano FPS z listy.","")))</f>
        <v/>
      </c>
    </row>
    <row r="583" spans="1:22" s="8" customFormat="1" x14ac:dyDescent="0.3">
      <c r="A583" s="112">
        <v>569</v>
      </c>
      <c r="B583" s="113">
        <v>7637452</v>
      </c>
      <c r="C583" s="114">
        <v>73208</v>
      </c>
      <c r="D583" s="116" t="s">
        <v>195</v>
      </c>
      <c r="E583" s="116" t="s">
        <v>1475</v>
      </c>
      <c r="F583" s="116">
        <v>41</v>
      </c>
      <c r="G583" s="24"/>
      <c r="H583" s="3"/>
      <c r="I583" s="93">
        <f t="shared" si="77"/>
        <v>0</v>
      </c>
      <c r="J583" s="2"/>
      <c r="K583" s="3"/>
      <c r="L583" s="94">
        <f t="shared" si="71"/>
        <v>0</v>
      </c>
      <c r="M583" s="4"/>
      <c r="N583" s="94">
        <f t="shared" si="72"/>
        <v>0</v>
      </c>
      <c r="O583" s="94">
        <f t="shared" si="73"/>
        <v>0</v>
      </c>
      <c r="P583" s="2"/>
      <c r="Q583" s="3"/>
      <c r="R583" s="94">
        <f t="shared" si="74"/>
        <v>0</v>
      </c>
      <c r="S583" s="3"/>
      <c r="T583" s="94">
        <f t="shared" si="75"/>
        <v>0</v>
      </c>
      <c r="U583" s="93">
        <f t="shared" si="76"/>
        <v>0</v>
      </c>
      <c r="V583" s="5" t="str">
        <f>IF(COUNTBLANK(G583:H583)+COUNTBLANK(J583:K583)+COUNTBLANK(M583:M583)+COUNTBLANK(P583:Q583)+COUNTBLANK(S583:S583)=8,"",
IF(G583&lt;Limity!$C$5," Data gotowości zbyt wczesna lub nie uzupełniona.","")&amp;
IF(G583&gt;Limity!$D$5," Data gotowości zbyt późna lub wypełnona nieprawidłowo.","")&amp;
IF(OR(ROUND(K583,2)&lt;=0,ROUND(Q583,2)&lt;=0,ROUND(M583,2)&lt;=0,ROUND(S583,2)&lt;=0,ROUND(H583,2)&lt;=0)," Co najmniej jedna wartość nie jest większa od zera.","")&amp;
IF(K583&gt;Limity!$D$6," Abonament za Usługę TD w Wariancie A ponad limit.","")&amp;
IF(Q583&gt;Limity!$D$7," Abonament za Usługę TD w Wariancie B ponad limit.","")&amp;
IF(Q583-K583&gt;Limity!$D$8," Różnica wartości abonamentów za Usługę TD wariantów A i B ponad limit.","")&amp;
IF(M583&gt;Limity!$D$9," Abonament za zwiększenie przepustowości w Wariancie A ponad limit.","")&amp;
IF(S583&gt;Limity!$D$10," Abonament za zwiększenie przepustowości w Wariancie B ponad limit.","")&amp;
IF(J583=""," Nie wskazano PWR. ",IF(ISERROR(VLOOKUP(J583,'Listy punktów styku'!$B$11:$B$41,1,FALSE))," Nie wskazano PWR z listy.",""))&amp;
IF(P583=""," Nie wskazano FPS. ",IF(ISERROR(VLOOKUP(P583,'Listy punktów styku'!$B$44:$B$61,1,FALSE))," Nie wskazano FPS z listy.","")))</f>
        <v/>
      </c>
    </row>
    <row r="584" spans="1:22" s="8" customFormat="1" x14ac:dyDescent="0.3">
      <c r="A584" s="112">
        <v>570</v>
      </c>
      <c r="B584" s="113">
        <v>7634534</v>
      </c>
      <c r="C584" s="114">
        <v>13226</v>
      </c>
      <c r="D584" s="116" t="s">
        <v>195</v>
      </c>
      <c r="E584" s="116" t="s">
        <v>1477</v>
      </c>
      <c r="F584" s="116">
        <v>29</v>
      </c>
      <c r="G584" s="24"/>
      <c r="H584" s="3"/>
      <c r="I584" s="93">
        <f t="shared" si="77"/>
        <v>0</v>
      </c>
      <c r="J584" s="2"/>
      <c r="K584" s="3"/>
      <c r="L584" s="94">
        <f t="shared" si="71"/>
        <v>0</v>
      </c>
      <c r="M584" s="4"/>
      <c r="N584" s="94">
        <f t="shared" si="72"/>
        <v>0</v>
      </c>
      <c r="O584" s="94">
        <f t="shared" si="73"/>
        <v>0</v>
      </c>
      <c r="P584" s="2"/>
      <c r="Q584" s="3"/>
      <c r="R584" s="94">
        <f t="shared" si="74"/>
        <v>0</v>
      </c>
      <c r="S584" s="3"/>
      <c r="T584" s="94">
        <f t="shared" si="75"/>
        <v>0</v>
      </c>
      <c r="U584" s="93">
        <f t="shared" si="76"/>
        <v>0</v>
      </c>
      <c r="V584" s="5" t="str">
        <f>IF(COUNTBLANK(G584:H584)+COUNTBLANK(J584:K584)+COUNTBLANK(M584:M584)+COUNTBLANK(P584:Q584)+COUNTBLANK(S584:S584)=8,"",
IF(G584&lt;Limity!$C$5," Data gotowości zbyt wczesna lub nie uzupełniona.","")&amp;
IF(G584&gt;Limity!$D$5," Data gotowości zbyt późna lub wypełnona nieprawidłowo.","")&amp;
IF(OR(ROUND(K584,2)&lt;=0,ROUND(Q584,2)&lt;=0,ROUND(M584,2)&lt;=0,ROUND(S584,2)&lt;=0,ROUND(H584,2)&lt;=0)," Co najmniej jedna wartość nie jest większa od zera.","")&amp;
IF(K584&gt;Limity!$D$6," Abonament za Usługę TD w Wariancie A ponad limit.","")&amp;
IF(Q584&gt;Limity!$D$7," Abonament za Usługę TD w Wariancie B ponad limit.","")&amp;
IF(Q584-K584&gt;Limity!$D$8," Różnica wartości abonamentów za Usługę TD wariantów A i B ponad limit.","")&amp;
IF(M584&gt;Limity!$D$9," Abonament za zwiększenie przepustowości w Wariancie A ponad limit.","")&amp;
IF(S584&gt;Limity!$D$10," Abonament za zwiększenie przepustowości w Wariancie B ponad limit.","")&amp;
IF(J584=""," Nie wskazano PWR. ",IF(ISERROR(VLOOKUP(J584,'Listy punktów styku'!$B$11:$B$41,1,FALSE))," Nie wskazano PWR z listy.",""))&amp;
IF(P584=""," Nie wskazano FPS. ",IF(ISERROR(VLOOKUP(P584,'Listy punktów styku'!$B$44:$B$61,1,FALSE))," Nie wskazano FPS z listy.","")))</f>
        <v/>
      </c>
    </row>
    <row r="585" spans="1:22" s="8" customFormat="1" x14ac:dyDescent="0.3">
      <c r="A585" s="112">
        <v>571</v>
      </c>
      <c r="B585" s="113">
        <v>7668338</v>
      </c>
      <c r="C585" s="114">
        <v>13751</v>
      </c>
      <c r="D585" s="116" t="s">
        <v>195</v>
      </c>
      <c r="E585" s="116" t="s">
        <v>1483</v>
      </c>
      <c r="F585" s="116">
        <v>40</v>
      </c>
      <c r="G585" s="24"/>
      <c r="H585" s="3"/>
      <c r="I585" s="93">
        <f t="shared" si="77"/>
        <v>0</v>
      </c>
      <c r="J585" s="2"/>
      <c r="K585" s="3"/>
      <c r="L585" s="94">
        <f t="shared" si="71"/>
        <v>0</v>
      </c>
      <c r="M585" s="4"/>
      <c r="N585" s="94">
        <f t="shared" si="72"/>
        <v>0</v>
      </c>
      <c r="O585" s="94">
        <f t="shared" si="73"/>
        <v>0</v>
      </c>
      <c r="P585" s="2"/>
      <c r="Q585" s="3"/>
      <c r="R585" s="94">
        <f t="shared" si="74"/>
        <v>0</v>
      </c>
      <c r="S585" s="3"/>
      <c r="T585" s="94">
        <f t="shared" si="75"/>
        <v>0</v>
      </c>
      <c r="U585" s="93">
        <f t="shared" si="76"/>
        <v>0</v>
      </c>
      <c r="V585" s="5" t="str">
        <f>IF(COUNTBLANK(G585:H585)+COUNTBLANK(J585:K585)+COUNTBLANK(M585:M585)+COUNTBLANK(P585:Q585)+COUNTBLANK(S585:S585)=8,"",
IF(G585&lt;Limity!$C$5," Data gotowości zbyt wczesna lub nie uzupełniona.","")&amp;
IF(G585&gt;Limity!$D$5," Data gotowości zbyt późna lub wypełnona nieprawidłowo.","")&amp;
IF(OR(ROUND(K585,2)&lt;=0,ROUND(Q585,2)&lt;=0,ROUND(M585,2)&lt;=0,ROUND(S585,2)&lt;=0,ROUND(H585,2)&lt;=0)," Co najmniej jedna wartość nie jest większa od zera.","")&amp;
IF(K585&gt;Limity!$D$6," Abonament za Usługę TD w Wariancie A ponad limit.","")&amp;
IF(Q585&gt;Limity!$D$7," Abonament za Usługę TD w Wariancie B ponad limit.","")&amp;
IF(Q585-K585&gt;Limity!$D$8," Różnica wartości abonamentów za Usługę TD wariantów A i B ponad limit.","")&amp;
IF(M585&gt;Limity!$D$9," Abonament za zwiększenie przepustowości w Wariancie A ponad limit.","")&amp;
IF(S585&gt;Limity!$D$10," Abonament za zwiększenie przepustowości w Wariancie B ponad limit.","")&amp;
IF(J585=""," Nie wskazano PWR. ",IF(ISERROR(VLOOKUP(J585,'Listy punktów styku'!$B$11:$B$41,1,FALSE))," Nie wskazano PWR z listy.",""))&amp;
IF(P585=""," Nie wskazano FPS. ",IF(ISERROR(VLOOKUP(P585,'Listy punktów styku'!$B$44:$B$61,1,FALSE))," Nie wskazano FPS z listy.","")))</f>
        <v/>
      </c>
    </row>
    <row r="586" spans="1:22" x14ac:dyDescent="0.3">
      <c r="A586" s="112">
        <v>572</v>
      </c>
      <c r="B586" s="113">
        <v>7668969</v>
      </c>
      <c r="C586" s="114">
        <v>9586</v>
      </c>
      <c r="D586" s="116" t="s">
        <v>195</v>
      </c>
      <c r="E586" s="116" t="s">
        <v>1481</v>
      </c>
      <c r="F586" s="116">
        <v>6</v>
      </c>
      <c r="G586" s="24"/>
      <c r="H586" s="3"/>
      <c r="I586" s="93">
        <f t="shared" ref="I586:I589" si="78">ROUND(H586*(1+$C$10),2)</f>
        <v>0</v>
      </c>
      <c r="J586" s="2"/>
      <c r="K586" s="3"/>
      <c r="L586" s="94">
        <f t="shared" ref="L586:L589" si="79">ROUND(K586*(1+$C$10),2)</f>
        <v>0</v>
      </c>
      <c r="M586" s="4"/>
      <c r="N586" s="94">
        <f t="shared" ref="N586:N589" si="80">ROUND(M586*(1+$C$10),2)</f>
        <v>0</v>
      </c>
      <c r="O586" s="94">
        <f t="shared" ref="O586:O589" si="81">60*ROUND(K586*(1+$C$10),2)</f>
        <v>0</v>
      </c>
      <c r="P586" s="2"/>
      <c r="Q586" s="3"/>
      <c r="R586" s="94">
        <f t="shared" ref="R586:R589" si="82">ROUND(Q586*(1+$C$10),2)</f>
        <v>0</v>
      </c>
      <c r="S586" s="3"/>
      <c r="T586" s="94">
        <f t="shared" ref="T586:T589" si="83">ROUND(S586*(1+$C$10),2)</f>
        <v>0</v>
      </c>
      <c r="U586" s="93">
        <f t="shared" ref="U586:U589" si="84">60*ROUND(Q586*(1+$C$10),2)</f>
        <v>0</v>
      </c>
      <c r="V586" s="5" t="str">
        <f>IF(COUNTBLANK(G586:H586)+COUNTBLANK(J586:K586)+COUNTBLANK(M586:M586)+COUNTBLANK(P586:Q586)+COUNTBLANK(S586:S586)=8,"",
IF(G586&lt;Limity!$C$5," Data gotowości zbyt wczesna lub nie uzupełniona.","")&amp;
IF(G586&gt;Limity!$D$5," Data gotowości zbyt późna lub wypełnona nieprawidłowo.","")&amp;
IF(OR(ROUND(K586,2)&lt;=0,ROUND(Q586,2)&lt;=0,ROUND(M586,2)&lt;=0,ROUND(S586,2)&lt;=0,ROUND(H586,2)&lt;=0)," Co najmniej jedna wartość nie jest większa od zera.","")&amp;
IF(K586&gt;Limity!$D$6," Abonament za Usługę TD w Wariancie A ponad limit.","")&amp;
IF(Q586&gt;Limity!$D$7," Abonament za Usługę TD w Wariancie B ponad limit.","")&amp;
IF(Q586-K586&gt;Limity!$D$8," Różnica wartości abonamentów za Usługę TD wariantów A i B ponad limit.","")&amp;
IF(M586&gt;Limity!$D$9," Abonament za zwiększenie przepustowości w Wariancie A ponad limit.","")&amp;
IF(S586&gt;Limity!$D$10," Abonament za zwiększenie przepustowości w Wariancie B ponad limit.","")&amp;
IF(J586=""," Nie wskazano PWR. ",IF(ISERROR(VLOOKUP(J586,'Listy punktów styku'!$B$11:$B$41,1,FALSE))," Nie wskazano PWR z listy.",""))&amp;
IF(P586=""," Nie wskazano FPS. ",IF(ISERROR(VLOOKUP(P586,'Listy punktów styku'!$B$44:$B$61,1,FALSE))," Nie wskazano FPS z listy.","")))</f>
        <v/>
      </c>
    </row>
    <row r="587" spans="1:22" x14ac:dyDescent="0.3">
      <c r="A587" s="112">
        <v>573</v>
      </c>
      <c r="B587" s="113">
        <v>7650876</v>
      </c>
      <c r="C587" s="114">
        <v>5165</v>
      </c>
      <c r="D587" s="116" t="s">
        <v>195</v>
      </c>
      <c r="E587" s="116" t="s">
        <v>766</v>
      </c>
      <c r="F587" s="116">
        <v>2</v>
      </c>
      <c r="G587" s="24"/>
      <c r="H587" s="3"/>
      <c r="I587" s="93">
        <f t="shared" si="78"/>
        <v>0</v>
      </c>
      <c r="J587" s="2"/>
      <c r="K587" s="3"/>
      <c r="L587" s="94">
        <f t="shared" si="79"/>
        <v>0</v>
      </c>
      <c r="M587" s="4"/>
      <c r="N587" s="94">
        <f t="shared" si="80"/>
        <v>0</v>
      </c>
      <c r="O587" s="94">
        <f t="shared" si="81"/>
        <v>0</v>
      </c>
      <c r="P587" s="2"/>
      <c r="Q587" s="3"/>
      <c r="R587" s="94">
        <f t="shared" si="82"/>
        <v>0</v>
      </c>
      <c r="S587" s="3"/>
      <c r="T587" s="94">
        <f t="shared" si="83"/>
        <v>0</v>
      </c>
      <c r="U587" s="93">
        <f t="shared" si="84"/>
        <v>0</v>
      </c>
      <c r="V587" s="5" t="str">
        <f>IF(COUNTBLANK(G587:H587)+COUNTBLANK(J587:K587)+COUNTBLANK(M587:M587)+COUNTBLANK(P587:Q587)+COUNTBLANK(S587:S587)=8,"",
IF(G587&lt;Limity!$C$5," Data gotowości zbyt wczesna lub nie uzupełniona.","")&amp;
IF(G587&gt;Limity!$D$5," Data gotowości zbyt późna lub wypełnona nieprawidłowo.","")&amp;
IF(OR(ROUND(K587,2)&lt;=0,ROUND(Q587,2)&lt;=0,ROUND(M587,2)&lt;=0,ROUND(S587,2)&lt;=0,ROUND(H587,2)&lt;=0)," Co najmniej jedna wartość nie jest większa od zera.","")&amp;
IF(K587&gt;Limity!$D$6," Abonament za Usługę TD w Wariancie A ponad limit.","")&amp;
IF(Q587&gt;Limity!$D$7," Abonament za Usługę TD w Wariancie B ponad limit.","")&amp;
IF(Q587-K587&gt;Limity!$D$8," Różnica wartości abonamentów za Usługę TD wariantów A i B ponad limit.","")&amp;
IF(M587&gt;Limity!$D$9," Abonament za zwiększenie przepustowości w Wariancie A ponad limit.","")&amp;
IF(S587&gt;Limity!$D$10," Abonament za zwiększenie przepustowości w Wariancie B ponad limit.","")&amp;
IF(J587=""," Nie wskazano PWR. ",IF(ISERROR(VLOOKUP(J587,'Listy punktów styku'!$B$11:$B$41,1,FALSE))," Nie wskazano PWR z listy.",""))&amp;
IF(P587=""," Nie wskazano FPS. ",IF(ISERROR(VLOOKUP(P587,'Listy punktów styku'!$B$44:$B$61,1,FALSE))," Nie wskazano FPS z listy.","")))</f>
        <v/>
      </c>
    </row>
    <row r="588" spans="1:22" x14ac:dyDescent="0.3">
      <c r="A588" s="112">
        <v>574</v>
      </c>
      <c r="B588" s="113">
        <v>7670742</v>
      </c>
      <c r="C588" s="114">
        <v>5317</v>
      </c>
      <c r="D588" s="116" t="s">
        <v>195</v>
      </c>
      <c r="E588" s="116" t="s">
        <v>1485</v>
      </c>
      <c r="F588" s="116" t="s">
        <v>1486</v>
      </c>
      <c r="G588" s="24"/>
      <c r="H588" s="3"/>
      <c r="I588" s="93">
        <f t="shared" si="78"/>
        <v>0</v>
      </c>
      <c r="J588" s="2"/>
      <c r="K588" s="3"/>
      <c r="L588" s="94">
        <f t="shared" si="79"/>
        <v>0</v>
      </c>
      <c r="M588" s="4"/>
      <c r="N588" s="94">
        <f t="shared" si="80"/>
        <v>0</v>
      </c>
      <c r="O588" s="94">
        <f t="shared" si="81"/>
        <v>0</v>
      </c>
      <c r="P588" s="2"/>
      <c r="Q588" s="3"/>
      <c r="R588" s="94">
        <f t="shared" si="82"/>
        <v>0</v>
      </c>
      <c r="S588" s="3"/>
      <c r="T588" s="94">
        <f t="shared" si="83"/>
        <v>0</v>
      </c>
      <c r="U588" s="93">
        <f t="shared" si="84"/>
        <v>0</v>
      </c>
      <c r="V588" s="5" t="str">
        <f>IF(COUNTBLANK(G588:H588)+COUNTBLANK(J588:K588)+COUNTBLANK(M588:M588)+COUNTBLANK(P588:Q588)+COUNTBLANK(S588:S588)=8,"",
IF(G588&lt;Limity!$C$5," Data gotowości zbyt wczesna lub nie uzupełniona.","")&amp;
IF(G588&gt;Limity!$D$5," Data gotowości zbyt późna lub wypełnona nieprawidłowo.","")&amp;
IF(OR(ROUND(K588,2)&lt;=0,ROUND(Q588,2)&lt;=0,ROUND(M588,2)&lt;=0,ROUND(S588,2)&lt;=0,ROUND(H588,2)&lt;=0)," Co najmniej jedna wartość nie jest większa od zera.","")&amp;
IF(K588&gt;Limity!$D$6," Abonament za Usługę TD w Wariancie A ponad limit.","")&amp;
IF(Q588&gt;Limity!$D$7," Abonament za Usługę TD w Wariancie B ponad limit.","")&amp;
IF(Q588-K588&gt;Limity!$D$8," Różnica wartości abonamentów za Usługę TD wariantów A i B ponad limit.","")&amp;
IF(M588&gt;Limity!$D$9," Abonament za zwiększenie przepustowości w Wariancie A ponad limit.","")&amp;
IF(S588&gt;Limity!$D$10," Abonament za zwiększenie przepustowości w Wariancie B ponad limit.","")&amp;
IF(J588=""," Nie wskazano PWR. ",IF(ISERROR(VLOOKUP(J588,'Listy punktów styku'!$B$11:$B$41,1,FALSE))," Nie wskazano PWR z listy.",""))&amp;
IF(P588=""," Nie wskazano FPS. ",IF(ISERROR(VLOOKUP(P588,'Listy punktów styku'!$B$44:$B$61,1,FALSE))," Nie wskazano FPS z listy.","")))</f>
        <v/>
      </c>
    </row>
    <row r="589" spans="1:22" x14ac:dyDescent="0.3">
      <c r="A589" s="112">
        <v>575</v>
      </c>
      <c r="B589" s="113">
        <v>2193612</v>
      </c>
      <c r="C589" s="114">
        <v>71118</v>
      </c>
      <c r="D589" s="116" t="s">
        <v>1786</v>
      </c>
      <c r="E589" s="116"/>
      <c r="F589" s="116" t="s">
        <v>1787</v>
      </c>
      <c r="G589" s="24"/>
      <c r="H589" s="3"/>
      <c r="I589" s="93">
        <f t="shared" si="78"/>
        <v>0</v>
      </c>
      <c r="J589" s="2"/>
      <c r="K589" s="3"/>
      <c r="L589" s="94">
        <f t="shared" si="79"/>
        <v>0</v>
      </c>
      <c r="M589" s="4"/>
      <c r="N589" s="94">
        <f t="shared" si="80"/>
        <v>0</v>
      </c>
      <c r="O589" s="94">
        <f t="shared" si="81"/>
        <v>0</v>
      </c>
      <c r="P589" s="2"/>
      <c r="Q589" s="3"/>
      <c r="R589" s="94">
        <f t="shared" si="82"/>
        <v>0</v>
      </c>
      <c r="S589" s="3"/>
      <c r="T589" s="94">
        <f t="shared" si="83"/>
        <v>0</v>
      </c>
      <c r="U589" s="93">
        <f t="shared" si="84"/>
        <v>0</v>
      </c>
      <c r="V589" s="5" t="str">
        <f>IF(COUNTBLANK(G589:H589)+COUNTBLANK(J589:K589)+COUNTBLANK(M589:M589)+COUNTBLANK(P589:Q589)+COUNTBLANK(S589:S589)=8,"",
IF(G589&lt;Limity!$C$5," Data gotowości zbyt wczesna lub nie uzupełniona.","")&amp;
IF(G589&gt;Limity!$D$5," Data gotowości zbyt późna lub wypełnona nieprawidłowo.","")&amp;
IF(OR(ROUND(K589,2)&lt;=0,ROUND(Q589,2)&lt;=0,ROUND(M589,2)&lt;=0,ROUND(S589,2)&lt;=0,ROUND(H589,2)&lt;=0)," Co najmniej jedna wartość nie jest większa od zera.","")&amp;
IF(K589&gt;Limity!$D$6," Abonament za Usługę TD w Wariancie A ponad limit.","")&amp;
IF(Q589&gt;Limity!$D$7," Abonament za Usługę TD w Wariancie B ponad limit.","")&amp;
IF(Q589-K589&gt;Limity!$D$8," Różnica wartości abonamentów za Usługę TD wariantów A i B ponad limit.","")&amp;
IF(M589&gt;Limity!$D$9," Abonament za zwiększenie przepustowości w Wariancie A ponad limit.","")&amp;
IF(S589&gt;Limity!$D$10," Abonament za zwiększenie przepustowości w Wariancie B ponad limit.","")&amp;
IF(J589=""," Nie wskazano PWR. ",IF(ISERROR(VLOOKUP(J589,'Listy punktów styku'!$B$11:$B$41,1,FALSE))," Nie wskazano PWR z listy.",""))&amp;
IF(P589=""," Nie wskazano FPS. ",IF(ISERROR(VLOOKUP(P589,'Listy punktów styku'!$B$44:$B$61,1,FALSE))," Nie wskazano FPS z listy.","")))</f>
        <v/>
      </c>
    </row>
    <row r="590" spans="1:22" x14ac:dyDescent="0.3">
      <c r="A590" s="122"/>
      <c r="B590" s="123"/>
      <c r="C590" s="124"/>
      <c r="D590" s="124"/>
      <c r="E590" s="125"/>
      <c r="F590" s="123"/>
      <c r="G590" s="126"/>
      <c r="H590" s="127"/>
      <c r="I590" s="128">
        <f t="shared" si="77"/>
        <v>0</v>
      </c>
      <c r="J590" s="129"/>
      <c r="K590" s="127"/>
      <c r="L590" s="130">
        <f t="shared" si="71"/>
        <v>0</v>
      </c>
      <c r="M590" s="131"/>
      <c r="N590" s="130">
        <f t="shared" si="72"/>
        <v>0</v>
      </c>
      <c r="O590" s="130">
        <f t="shared" si="73"/>
        <v>0</v>
      </c>
      <c r="P590" s="129"/>
      <c r="Q590" s="127"/>
      <c r="R590" s="130">
        <f t="shared" si="74"/>
        <v>0</v>
      </c>
      <c r="S590" s="127"/>
      <c r="T590" s="130">
        <f t="shared" si="75"/>
        <v>0</v>
      </c>
      <c r="U590" s="128">
        <f t="shared" si="76"/>
        <v>0</v>
      </c>
      <c r="V590" s="5" t="str">
        <f>IF(COUNTBLANK(G590:H590)+COUNTBLANK(J590:K590)+COUNTBLANK(M590:M590)+COUNTBLANK(P590:Q590)+COUNTBLANK(S590:S590)=8,"",
IF(G590&lt;Limity!$C$5," Data gotowości zbyt wczesna lub nie uzupełniona.","")&amp;
IF(G590&gt;Limity!$D$5," Data gotowości zbyt późna lub wypełnona nieprawidłowo.","")&amp;
IF(OR(ROUND(K590,2)&lt;=0,ROUND(Q590,2)&lt;=0,ROUND(M590,2)&lt;=0,ROUND(S590,2)&lt;=0,ROUND(H590,2)&lt;=0)," Co najmniej jedna wartość nie jest większa od zera.","")&amp;
IF(K590&gt;Limity!$D$6," Abonament za Usługę TD w Wariancie A ponad limit.","")&amp;
IF(Q590&gt;Limity!$D$7," Abonament za Usługę TD w Wariancie B ponad limit.","")&amp;
IF(Q590-K590&gt;Limity!$D$8," Różnica wartości abonamentów za Usługę TD wariantów A i B ponad limit.","")&amp;
IF(M590&gt;Limity!$D$9," Abonament za zwiększenie przepustowości w Wariancie A ponad limit.","")&amp;
IF(S590&gt;Limity!$D$10," Abonament za zwiększenie przepustowości w Wariancie B ponad limit.","")&amp;
IF(J590=""," Nie wskazano PWR. ",IF(ISERROR(VLOOKUP(J590,'Listy punktów styku'!$B$11:$B$41,1,FALSE))," Nie wskazano PWR z listy.",""))&amp;
IF(P590=""," Nie wskazano FPS. ",IF(ISERROR(VLOOKUP(P590,'Listy punktów styku'!$B$44:$B$61,1,FALSE))," Nie wskazano FPS z listy.","")))</f>
        <v/>
      </c>
    </row>
    <row r="591" spans="1:22" x14ac:dyDescent="0.3">
      <c r="A591" s="122"/>
      <c r="B591" s="123"/>
      <c r="C591" s="124"/>
      <c r="D591" s="124"/>
      <c r="E591" s="125"/>
      <c r="F591" s="123"/>
      <c r="G591" s="126"/>
      <c r="H591" s="127"/>
      <c r="I591" s="128">
        <f t="shared" si="77"/>
        <v>0</v>
      </c>
      <c r="J591" s="129"/>
      <c r="K591" s="127"/>
      <c r="L591" s="130">
        <f t="shared" si="71"/>
        <v>0</v>
      </c>
      <c r="M591" s="131"/>
      <c r="N591" s="130">
        <f t="shared" si="72"/>
        <v>0</v>
      </c>
      <c r="O591" s="130">
        <f t="shared" si="73"/>
        <v>0</v>
      </c>
      <c r="P591" s="129"/>
      <c r="Q591" s="127"/>
      <c r="R591" s="130">
        <f t="shared" si="74"/>
        <v>0</v>
      </c>
      <c r="S591" s="127"/>
      <c r="T591" s="130">
        <f t="shared" si="75"/>
        <v>0</v>
      </c>
      <c r="U591" s="128">
        <f t="shared" si="76"/>
        <v>0</v>
      </c>
      <c r="V591" s="5" t="str">
        <f>IF(COUNTBLANK(G591:H591)+COUNTBLANK(J591:K591)+COUNTBLANK(M591:M591)+COUNTBLANK(P591:Q591)+COUNTBLANK(S591:S591)=8,"",
IF(G591&lt;Limity!$C$5," Data gotowości zbyt wczesna lub nie uzupełniona.","")&amp;
IF(G591&gt;Limity!$D$5," Data gotowości zbyt późna lub wypełnona nieprawidłowo.","")&amp;
IF(OR(ROUND(K591,2)&lt;=0,ROUND(Q591,2)&lt;=0,ROUND(M591,2)&lt;=0,ROUND(S591,2)&lt;=0,ROUND(H591,2)&lt;=0)," Co najmniej jedna wartość nie jest większa od zera.","")&amp;
IF(K591&gt;Limity!$D$6," Abonament za Usługę TD w Wariancie A ponad limit.","")&amp;
IF(Q591&gt;Limity!$D$7," Abonament za Usługę TD w Wariancie B ponad limit.","")&amp;
IF(Q591-K591&gt;Limity!$D$8," Różnica wartości abonamentów za Usługę TD wariantów A i B ponad limit.","")&amp;
IF(M591&gt;Limity!$D$9," Abonament za zwiększenie przepustowości w Wariancie A ponad limit.","")&amp;
IF(S591&gt;Limity!$D$10," Abonament za zwiększenie przepustowości w Wariancie B ponad limit.","")&amp;
IF(J591=""," Nie wskazano PWR. ",IF(ISERROR(VLOOKUP(J591,'Listy punktów styku'!$B$11:$B$41,1,FALSE))," Nie wskazano PWR z listy.",""))&amp;
IF(P591=""," Nie wskazano FPS. ",IF(ISERROR(VLOOKUP(P591,'Listy punktów styku'!$B$44:$B$61,1,FALSE))," Nie wskazano FPS z listy.","")))</f>
        <v/>
      </c>
    </row>
    <row r="592" spans="1:22" x14ac:dyDescent="0.3">
      <c r="A592" s="122"/>
      <c r="B592" s="123"/>
      <c r="C592" s="124"/>
      <c r="D592" s="124"/>
      <c r="E592" s="125"/>
      <c r="F592" s="123"/>
      <c r="G592" s="126"/>
      <c r="H592" s="127"/>
      <c r="I592" s="128">
        <f t="shared" si="77"/>
        <v>0</v>
      </c>
      <c r="J592" s="129"/>
      <c r="K592" s="127"/>
      <c r="L592" s="130">
        <f t="shared" si="71"/>
        <v>0</v>
      </c>
      <c r="M592" s="131"/>
      <c r="N592" s="130">
        <f t="shared" si="72"/>
        <v>0</v>
      </c>
      <c r="O592" s="130">
        <f t="shared" si="73"/>
        <v>0</v>
      </c>
      <c r="P592" s="129"/>
      <c r="Q592" s="127"/>
      <c r="R592" s="130">
        <f t="shared" si="74"/>
        <v>0</v>
      </c>
      <c r="S592" s="127"/>
      <c r="T592" s="130">
        <f t="shared" si="75"/>
        <v>0</v>
      </c>
      <c r="U592" s="128">
        <f t="shared" si="76"/>
        <v>0</v>
      </c>
      <c r="V592" s="5" t="str">
        <f>IF(COUNTBLANK(G592:H592)+COUNTBLANK(J592:K592)+COUNTBLANK(M592:M592)+COUNTBLANK(P592:Q592)+COUNTBLANK(S592:S592)=8,"",
IF(G592&lt;Limity!$C$5," Data gotowości zbyt wczesna lub nie uzupełniona.","")&amp;
IF(G592&gt;Limity!$D$5," Data gotowości zbyt późna lub wypełnona nieprawidłowo.","")&amp;
IF(OR(ROUND(K592,2)&lt;=0,ROUND(Q592,2)&lt;=0,ROUND(M592,2)&lt;=0,ROUND(S592,2)&lt;=0,ROUND(H592,2)&lt;=0)," Co najmniej jedna wartość nie jest większa od zera.","")&amp;
IF(K592&gt;Limity!$D$6," Abonament za Usługę TD w Wariancie A ponad limit.","")&amp;
IF(Q592&gt;Limity!$D$7," Abonament za Usługę TD w Wariancie B ponad limit.","")&amp;
IF(Q592-K592&gt;Limity!$D$8," Różnica wartości abonamentów za Usługę TD wariantów A i B ponad limit.","")&amp;
IF(M592&gt;Limity!$D$9," Abonament za zwiększenie przepustowości w Wariancie A ponad limit.","")&amp;
IF(S592&gt;Limity!$D$10," Abonament za zwiększenie przepustowości w Wariancie B ponad limit.","")&amp;
IF(J592=""," Nie wskazano PWR. ",IF(ISERROR(VLOOKUP(J592,'Listy punktów styku'!$B$11:$B$41,1,FALSE))," Nie wskazano PWR z listy.",""))&amp;
IF(P592=""," Nie wskazano FPS. ",IF(ISERROR(VLOOKUP(P592,'Listy punktów styku'!$B$44:$B$61,1,FALSE))," Nie wskazano FPS z listy.","")))</f>
        <v/>
      </c>
    </row>
    <row r="593" spans="1:22" x14ac:dyDescent="0.3">
      <c r="A593" s="122"/>
      <c r="B593" s="123"/>
      <c r="C593" s="124"/>
      <c r="D593" s="124"/>
      <c r="E593" s="125"/>
      <c r="F593" s="123"/>
      <c r="G593" s="126"/>
      <c r="H593" s="127"/>
      <c r="I593" s="128">
        <f t="shared" si="77"/>
        <v>0</v>
      </c>
      <c r="J593" s="129"/>
      <c r="K593" s="127"/>
      <c r="L593" s="130">
        <f t="shared" si="71"/>
        <v>0</v>
      </c>
      <c r="M593" s="131"/>
      <c r="N593" s="130">
        <f t="shared" si="72"/>
        <v>0</v>
      </c>
      <c r="O593" s="130">
        <f t="shared" si="73"/>
        <v>0</v>
      </c>
      <c r="P593" s="129"/>
      <c r="Q593" s="127"/>
      <c r="R593" s="130">
        <f t="shared" si="74"/>
        <v>0</v>
      </c>
      <c r="S593" s="127"/>
      <c r="T593" s="130">
        <f t="shared" si="75"/>
        <v>0</v>
      </c>
      <c r="U593" s="128">
        <f t="shared" si="76"/>
        <v>0</v>
      </c>
      <c r="V593" s="5" t="str">
        <f>IF(COUNTBLANK(G593:H593)+COUNTBLANK(J593:K593)+COUNTBLANK(M593:M593)+COUNTBLANK(P593:Q593)+COUNTBLANK(S593:S593)=8,"",
IF(G593&lt;Limity!$C$5," Data gotowości zbyt wczesna lub nie uzupełniona.","")&amp;
IF(G593&gt;Limity!$D$5," Data gotowości zbyt późna lub wypełnona nieprawidłowo.","")&amp;
IF(OR(ROUND(K593,2)&lt;=0,ROUND(Q593,2)&lt;=0,ROUND(M593,2)&lt;=0,ROUND(S593,2)&lt;=0,ROUND(H593,2)&lt;=0)," Co najmniej jedna wartość nie jest większa od zera.","")&amp;
IF(K593&gt;Limity!$D$6," Abonament za Usługę TD w Wariancie A ponad limit.","")&amp;
IF(Q593&gt;Limity!$D$7," Abonament za Usługę TD w Wariancie B ponad limit.","")&amp;
IF(Q593-K593&gt;Limity!$D$8," Różnica wartości abonamentów za Usługę TD wariantów A i B ponad limit.","")&amp;
IF(M593&gt;Limity!$D$9," Abonament za zwiększenie przepustowości w Wariancie A ponad limit.","")&amp;
IF(S593&gt;Limity!$D$10," Abonament za zwiększenie przepustowości w Wariancie B ponad limit.","")&amp;
IF(J593=""," Nie wskazano PWR. ",IF(ISERROR(VLOOKUP(J593,'Listy punktów styku'!$B$11:$B$41,1,FALSE))," Nie wskazano PWR z listy.",""))&amp;
IF(P593=""," Nie wskazano FPS. ",IF(ISERROR(VLOOKUP(P593,'Listy punktów styku'!$B$44:$B$61,1,FALSE))," Nie wskazano FPS z listy.","")))</f>
        <v/>
      </c>
    </row>
    <row r="594" spans="1:22" x14ac:dyDescent="0.3">
      <c r="A594" s="122"/>
      <c r="B594" s="123"/>
      <c r="C594" s="124"/>
      <c r="D594" s="124"/>
      <c r="E594" s="125"/>
      <c r="F594" s="123"/>
      <c r="G594" s="126"/>
      <c r="H594" s="127"/>
      <c r="I594" s="128">
        <f t="shared" si="77"/>
        <v>0</v>
      </c>
      <c r="J594" s="129"/>
      <c r="K594" s="127"/>
      <c r="L594" s="130">
        <f t="shared" si="71"/>
        <v>0</v>
      </c>
      <c r="M594" s="131"/>
      <c r="N594" s="130">
        <f t="shared" si="72"/>
        <v>0</v>
      </c>
      <c r="O594" s="130">
        <f t="shared" si="73"/>
        <v>0</v>
      </c>
      <c r="P594" s="129"/>
      <c r="Q594" s="127"/>
      <c r="R594" s="130">
        <f t="shared" si="74"/>
        <v>0</v>
      </c>
      <c r="S594" s="127"/>
      <c r="T594" s="130">
        <f t="shared" si="75"/>
        <v>0</v>
      </c>
      <c r="U594" s="128">
        <f t="shared" si="76"/>
        <v>0</v>
      </c>
      <c r="V594" s="5" t="str">
        <f>IF(COUNTBLANK(G594:H594)+COUNTBLANK(J594:K594)+COUNTBLANK(M594:M594)+COUNTBLANK(P594:Q594)+COUNTBLANK(S594:S594)=8,"",
IF(G594&lt;Limity!$C$5," Data gotowości zbyt wczesna lub nie uzupełniona.","")&amp;
IF(G594&gt;Limity!$D$5," Data gotowości zbyt późna lub wypełnona nieprawidłowo.","")&amp;
IF(OR(ROUND(K594,2)&lt;=0,ROUND(Q594,2)&lt;=0,ROUND(M594,2)&lt;=0,ROUND(S594,2)&lt;=0,ROUND(H594,2)&lt;=0)," Co najmniej jedna wartość nie jest większa od zera.","")&amp;
IF(K594&gt;Limity!$D$6," Abonament za Usługę TD w Wariancie A ponad limit.","")&amp;
IF(Q594&gt;Limity!$D$7," Abonament za Usługę TD w Wariancie B ponad limit.","")&amp;
IF(Q594-K594&gt;Limity!$D$8," Różnica wartości abonamentów za Usługę TD wariantów A i B ponad limit.","")&amp;
IF(M594&gt;Limity!$D$9," Abonament za zwiększenie przepustowości w Wariancie A ponad limit.","")&amp;
IF(S594&gt;Limity!$D$10," Abonament za zwiększenie przepustowości w Wariancie B ponad limit.","")&amp;
IF(J594=""," Nie wskazano PWR. ",IF(ISERROR(VLOOKUP(J594,'Listy punktów styku'!$B$11:$B$41,1,FALSE))," Nie wskazano PWR z listy.",""))&amp;
IF(P594=""," Nie wskazano FPS. ",IF(ISERROR(VLOOKUP(P594,'Listy punktów styku'!$B$44:$B$61,1,FALSE))," Nie wskazano FPS z listy.","")))</f>
        <v/>
      </c>
    </row>
    <row r="595" spans="1:22" x14ac:dyDescent="0.3">
      <c r="A595" s="122"/>
      <c r="B595" s="123"/>
      <c r="C595" s="124"/>
      <c r="D595" s="124"/>
      <c r="E595" s="125"/>
      <c r="F595" s="123"/>
      <c r="G595" s="126"/>
      <c r="H595" s="127"/>
      <c r="I595" s="128">
        <f t="shared" si="77"/>
        <v>0</v>
      </c>
      <c r="J595" s="129"/>
      <c r="K595" s="127"/>
      <c r="L595" s="130">
        <f t="shared" si="71"/>
        <v>0</v>
      </c>
      <c r="M595" s="131"/>
      <c r="N595" s="130">
        <f t="shared" si="72"/>
        <v>0</v>
      </c>
      <c r="O595" s="130">
        <f t="shared" si="73"/>
        <v>0</v>
      </c>
      <c r="P595" s="129"/>
      <c r="Q595" s="127"/>
      <c r="R595" s="130">
        <f t="shared" si="74"/>
        <v>0</v>
      </c>
      <c r="S595" s="127"/>
      <c r="T595" s="130">
        <f t="shared" si="75"/>
        <v>0</v>
      </c>
      <c r="U595" s="128">
        <f t="shared" si="76"/>
        <v>0</v>
      </c>
      <c r="V595" s="5" t="str">
        <f>IF(COUNTBLANK(G595:H595)+COUNTBLANK(J595:K595)+COUNTBLANK(M595:M595)+COUNTBLANK(P595:Q595)+COUNTBLANK(S595:S595)=8,"",
IF(G595&lt;Limity!$C$5," Data gotowości zbyt wczesna lub nie uzupełniona.","")&amp;
IF(G595&gt;Limity!$D$5," Data gotowości zbyt późna lub wypełnona nieprawidłowo.","")&amp;
IF(OR(ROUND(K595,2)&lt;=0,ROUND(Q595,2)&lt;=0,ROUND(M595,2)&lt;=0,ROUND(S595,2)&lt;=0,ROUND(H595,2)&lt;=0)," Co najmniej jedna wartość nie jest większa od zera.","")&amp;
IF(K595&gt;Limity!$D$6," Abonament za Usługę TD w Wariancie A ponad limit.","")&amp;
IF(Q595&gt;Limity!$D$7," Abonament za Usługę TD w Wariancie B ponad limit.","")&amp;
IF(Q595-K595&gt;Limity!$D$8," Różnica wartości abonamentów za Usługę TD wariantów A i B ponad limit.","")&amp;
IF(M595&gt;Limity!$D$9," Abonament za zwiększenie przepustowości w Wariancie A ponad limit.","")&amp;
IF(S595&gt;Limity!$D$10," Abonament za zwiększenie przepustowości w Wariancie B ponad limit.","")&amp;
IF(J595=""," Nie wskazano PWR. ",IF(ISERROR(VLOOKUP(J595,'Listy punktów styku'!$B$11:$B$41,1,FALSE))," Nie wskazano PWR z listy.",""))&amp;
IF(P595=""," Nie wskazano FPS. ",IF(ISERROR(VLOOKUP(P595,'Listy punktów styku'!$B$44:$B$61,1,FALSE))," Nie wskazano FPS z listy.","")))</f>
        <v/>
      </c>
    </row>
    <row r="596" spans="1:22" x14ac:dyDescent="0.3">
      <c r="A596" s="122"/>
      <c r="B596" s="123"/>
      <c r="C596" s="124"/>
      <c r="D596" s="124"/>
      <c r="E596" s="125"/>
      <c r="F596" s="123"/>
      <c r="G596" s="126"/>
      <c r="H596" s="127"/>
      <c r="I596" s="128">
        <f t="shared" si="77"/>
        <v>0</v>
      </c>
      <c r="J596" s="129"/>
      <c r="K596" s="127"/>
      <c r="L596" s="130">
        <f t="shared" si="71"/>
        <v>0</v>
      </c>
      <c r="M596" s="131"/>
      <c r="N596" s="130">
        <f t="shared" si="72"/>
        <v>0</v>
      </c>
      <c r="O596" s="130">
        <f t="shared" si="73"/>
        <v>0</v>
      </c>
      <c r="P596" s="129"/>
      <c r="Q596" s="127"/>
      <c r="R596" s="130">
        <f t="shared" si="74"/>
        <v>0</v>
      </c>
      <c r="S596" s="127"/>
      <c r="T596" s="130">
        <f t="shared" si="75"/>
        <v>0</v>
      </c>
      <c r="U596" s="128">
        <f t="shared" si="76"/>
        <v>0</v>
      </c>
      <c r="V596" s="5" t="str">
        <f>IF(COUNTBLANK(G596:H596)+COUNTBLANK(J596:K596)+COUNTBLANK(M596:M596)+COUNTBLANK(P596:Q596)+COUNTBLANK(S596:S596)=8,"",
IF(G596&lt;Limity!$C$5," Data gotowości zbyt wczesna lub nie uzupełniona.","")&amp;
IF(G596&gt;Limity!$D$5," Data gotowości zbyt późna lub wypełnona nieprawidłowo.","")&amp;
IF(OR(ROUND(K596,2)&lt;=0,ROUND(Q596,2)&lt;=0,ROUND(M596,2)&lt;=0,ROUND(S596,2)&lt;=0,ROUND(H596,2)&lt;=0)," Co najmniej jedna wartość nie jest większa od zera.","")&amp;
IF(K596&gt;Limity!$D$6," Abonament za Usługę TD w Wariancie A ponad limit.","")&amp;
IF(Q596&gt;Limity!$D$7," Abonament za Usługę TD w Wariancie B ponad limit.","")&amp;
IF(Q596-K596&gt;Limity!$D$8," Różnica wartości abonamentów za Usługę TD wariantów A i B ponad limit.","")&amp;
IF(M596&gt;Limity!$D$9," Abonament za zwiększenie przepustowości w Wariancie A ponad limit.","")&amp;
IF(S596&gt;Limity!$D$10," Abonament za zwiększenie przepustowości w Wariancie B ponad limit.","")&amp;
IF(J596=""," Nie wskazano PWR. ",IF(ISERROR(VLOOKUP(J596,'Listy punktów styku'!$B$11:$B$41,1,FALSE))," Nie wskazano PWR z listy.",""))&amp;
IF(P596=""," Nie wskazano FPS. ",IF(ISERROR(VLOOKUP(P596,'Listy punktów styku'!$B$44:$B$61,1,FALSE))," Nie wskazano FPS z listy.","")))</f>
        <v/>
      </c>
    </row>
    <row r="597" spans="1:22" x14ac:dyDescent="0.3">
      <c r="A597" s="122"/>
      <c r="B597" s="123"/>
      <c r="C597" s="124"/>
      <c r="D597" s="124"/>
      <c r="E597" s="125"/>
      <c r="F597" s="123"/>
      <c r="G597" s="126"/>
      <c r="H597" s="127"/>
      <c r="I597" s="128">
        <f t="shared" si="77"/>
        <v>0</v>
      </c>
      <c r="J597" s="129"/>
      <c r="K597" s="127"/>
      <c r="L597" s="130">
        <f t="shared" si="71"/>
        <v>0</v>
      </c>
      <c r="M597" s="131"/>
      <c r="N597" s="130">
        <f t="shared" si="72"/>
        <v>0</v>
      </c>
      <c r="O597" s="130">
        <f t="shared" si="73"/>
        <v>0</v>
      </c>
      <c r="P597" s="129"/>
      <c r="Q597" s="127"/>
      <c r="R597" s="130">
        <f t="shared" si="74"/>
        <v>0</v>
      </c>
      <c r="S597" s="127"/>
      <c r="T597" s="130">
        <f t="shared" si="75"/>
        <v>0</v>
      </c>
      <c r="U597" s="128">
        <f t="shared" si="76"/>
        <v>0</v>
      </c>
      <c r="V597" s="5" t="str">
        <f>IF(COUNTBLANK(G597:H597)+COUNTBLANK(J597:K597)+COUNTBLANK(M597:M597)+COUNTBLANK(P597:Q597)+COUNTBLANK(S597:S597)=8,"",
IF(G597&lt;Limity!$C$5," Data gotowości zbyt wczesna lub nie uzupełniona.","")&amp;
IF(G597&gt;Limity!$D$5," Data gotowości zbyt późna lub wypełnona nieprawidłowo.","")&amp;
IF(OR(ROUND(K597,2)&lt;=0,ROUND(Q597,2)&lt;=0,ROUND(M597,2)&lt;=0,ROUND(S597,2)&lt;=0,ROUND(H597,2)&lt;=0)," Co najmniej jedna wartość nie jest większa od zera.","")&amp;
IF(K597&gt;Limity!$D$6," Abonament za Usługę TD w Wariancie A ponad limit.","")&amp;
IF(Q597&gt;Limity!$D$7," Abonament za Usługę TD w Wariancie B ponad limit.","")&amp;
IF(Q597-K597&gt;Limity!$D$8," Różnica wartości abonamentów za Usługę TD wariantów A i B ponad limit.","")&amp;
IF(M597&gt;Limity!$D$9," Abonament za zwiększenie przepustowości w Wariancie A ponad limit.","")&amp;
IF(S597&gt;Limity!$D$10," Abonament za zwiększenie przepustowości w Wariancie B ponad limit.","")&amp;
IF(J597=""," Nie wskazano PWR. ",IF(ISERROR(VLOOKUP(J597,'Listy punktów styku'!$B$11:$B$41,1,FALSE))," Nie wskazano PWR z listy.",""))&amp;
IF(P597=""," Nie wskazano FPS. ",IF(ISERROR(VLOOKUP(P597,'Listy punktów styku'!$B$44:$B$61,1,FALSE))," Nie wskazano FPS z listy.","")))</f>
        <v/>
      </c>
    </row>
    <row r="598" spans="1:22" x14ac:dyDescent="0.3">
      <c r="A598" s="122"/>
      <c r="B598" s="123"/>
      <c r="C598" s="124"/>
      <c r="D598" s="124"/>
      <c r="E598" s="125"/>
      <c r="F598" s="123"/>
      <c r="G598" s="126"/>
      <c r="H598" s="127"/>
      <c r="I598" s="128">
        <f t="shared" si="77"/>
        <v>0</v>
      </c>
      <c r="J598" s="129"/>
      <c r="K598" s="127"/>
      <c r="L598" s="130">
        <f t="shared" si="71"/>
        <v>0</v>
      </c>
      <c r="M598" s="131"/>
      <c r="N598" s="130">
        <f t="shared" si="72"/>
        <v>0</v>
      </c>
      <c r="O598" s="130">
        <f t="shared" si="73"/>
        <v>0</v>
      </c>
      <c r="P598" s="129"/>
      <c r="Q598" s="127"/>
      <c r="R598" s="130">
        <f t="shared" si="74"/>
        <v>0</v>
      </c>
      <c r="S598" s="127"/>
      <c r="T598" s="130">
        <f t="shared" si="75"/>
        <v>0</v>
      </c>
      <c r="U598" s="128">
        <f t="shared" si="76"/>
        <v>0</v>
      </c>
      <c r="V598" s="5" t="str">
        <f>IF(COUNTBLANK(G598:H598)+COUNTBLANK(J598:K598)+COUNTBLANK(M598:M598)+COUNTBLANK(P598:Q598)+COUNTBLANK(S598:S598)=8,"",
IF(G598&lt;Limity!$C$5," Data gotowości zbyt wczesna lub nie uzupełniona.","")&amp;
IF(G598&gt;Limity!$D$5," Data gotowości zbyt późna lub wypełnona nieprawidłowo.","")&amp;
IF(OR(ROUND(K598,2)&lt;=0,ROUND(Q598,2)&lt;=0,ROUND(M598,2)&lt;=0,ROUND(S598,2)&lt;=0,ROUND(H598,2)&lt;=0)," Co najmniej jedna wartość nie jest większa od zera.","")&amp;
IF(K598&gt;Limity!$D$6," Abonament za Usługę TD w Wariancie A ponad limit.","")&amp;
IF(Q598&gt;Limity!$D$7," Abonament za Usługę TD w Wariancie B ponad limit.","")&amp;
IF(Q598-K598&gt;Limity!$D$8," Różnica wartości abonamentów za Usługę TD wariantów A i B ponad limit.","")&amp;
IF(M598&gt;Limity!$D$9," Abonament za zwiększenie przepustowości w Wariancie A ponad limit.","")&amp;
IF(S598&gt;Limity!$D$10," Abonament za zwiększenie przepustowości w Wariancie B ponad limit.","")&amp;
IF(J598=""," Nie wskazano PWR. ",IF(ISERROR(VLOOKUP(J598,'Listy punktów styku'!$B$11:$B$41,1,FALSE))," Nie wskazano PWR z listy.",""))&amp;
IF(P598=""," Nie wskazano FPS. ",IF(ISERROR(VLOOKUP(P598,'Listy punktów styku'!$B$44:$B$61,1,FALSE))," Nie wskazano FPS z listy.","")))</f>
        <v/>
      </c>
    </row>
    <row r="599" spans="1:22" x14ac:dyDescent="0.3">
      <c r="A599" s="122"/>
      <c r="B599" s="123"/>
      <c r="C599" s="124"/>
      <c r="D599" s="124"/>
      <c r="E599" s="125"/>
      <c r="F599" s="123"/>
      <c r="G599" s="126"/>
      <c r="H599" s="127"/>
      <c r="I599" s="128">
        <f t="shared" si="77"/>
        <v>0</v>
      </c>
      <c r="J599" s="129"/>
      <c r="K599" s="127"/>
      <c r="L599" s="130">
        <f t="shared" si="71"/>
        <v>0</v>
      </c>
      <c r="M599" s="131"/>
      <c r="N599" s="130">
        <f t="shared" si="72"/>
        <v>0</v>
      </c>
      <c r="O599" s="130">
        <f t="shared" si="73"/>
        <v>0</v>
      </c>
      <c r="P599" s="129"/>
      <c r="Q599" s="127"/>
      <c r="R599" s="130">
        <f t="shared" si="74"/>
        <v>0</v>
      </c>
      <c r="S599" s="127"/>
      <c r="T599" s="130">
        <f t="shared" si="75"/>
        <v>0</v>
      </c>
      <c r="U599" s="128">
        <f t="shared" si="76"/>
        <v>0</v>
      </c>
      <c r="V599" s="5" t="str">
        <f>IF(COUNTBLANK(G599:H599)+COUNTBLANK(J599:K599)+COUNTBLANK(M599:M599)+COUNTBLANK(P599:Q599)+COUNTBLANK(S599:S599)=8,"",
IF(G599&lt;Limity!$C$5," Data gotowości zbyt wczesna lub nie uzupełniona.","")&amp;
IF(G599&gt;Limity!$D$5," Data gotowości zbyt późna lub wypełnona nieprawidłowo.","")&amp;
IF(OR(ROUND(K599,2)&lt;=0,ROUND(Q599,2)&lt;=0,ROUND(M599,2)&lt;=0,ROUND(S599,2)&lt;=0,ROUND(H599,2)&lt;=0)," Co najmniej jedna wartość nie jest większa od zera.","")&amp;
IF(K599&gt;Limity!$D$6," Abonament za Usługę TD w Wariancie A ponad limit.","")&amp;
IF(Q599&gt;Limity!$D$7," Abonament za Usługę TD w Wariancie B ponad limit.","")&amp;
IF(Q599-K599&gt;Limity!$D$8," Różnica wartości abonamentów za Usługę TD wariantów A i B ponad limit.","")&amp;
IF(M599&gt;Limity!$D$9," Abonament za zwiększenie przepustowości w Wariancie A ponad limit.","")&amp;
IF(S599&gt;Limity!$D$10," Abonament za zwiększenie przepustowości w Wariancie B ponad limit.","")&amp;
IF(J599=""," Nie wskazano PWR. ",IF(ISERROR(VLOOKUP(J599,'Listy punktów styku'!$B$11:$B$41,1,FALSE))," Nie wskazano PWR z listy.",""))&amp;
IF(P599=""," Nie wskazano FPS. ",IF(ISERROR(VLOOKUP(P599,'Listy punktów styku'!$B$44:$B$61,1,FALSE))," Nie wskazano FPS z listy.","")))</f>
        <v/>
      </c>
    </row>
    <row r="600" spans="1:22" x14ac:dyDescent="0.3">
      <c r="A600" s="122"/>
      <c r="B600" s="123"/>
      <c r="C600" s="124"/>
      <c r="D600" s="124"/>
      <c r="E600" s="125"/>
      <c r="F600" s="123"/>
      <c r="G600" s="126"/>
      <c r="H600" s="127"/>
      <c r="I600" s="128">
        <f t="shared" si="77"/>
        <v>0</v>
      </c>
      <c r="J600" s="129"/>
      <c r="K600" s="127"/>
      <c r="L600" s="130">
        <f t="shared" si="71"/>
        <v>0</v>
      </c>
      <c r="M600" s="131"/>
      <c r="N600" s="130">
        <f t="shared" si="72"/>
        <v>0</v>
      </c>
      <c r="O600" s="130">
        <f t="shared" si="73"/>
        <v>0</v>
      </c>
      <c r="P600" s="129"/>
      <c r="Q600" s="127"/>
      <c r="R600" s="130">
        <f t="shared" si="74"/>
        <v>0</v>
      </c>
      <c r="S600" s="127"/>
      <c r="T600" s="130">
        <f t="shared" si="75"/>
        <v>0</v>
      </c>
      <c r="U600" s="128">
        <f t="shared" si="76"/>
        <v>0</v>
      </c>
      <c r="V600" s="5" t="str">
        <f>IF(COUNTBLANK(G600:H600)+COUNTBLANK(J600:K600)+COUNTBLANK(M600:M600)+COUNTBLANK(P600:Q600)+COUNTBLANK(S600:S600)=8,"",
IF(G600&lt;Limity!$C$5," Data gotowości zbyt wczesna lub nie uzupełniona.","")&amp;
IF(G600&gt;Limity!$D$5," Data gotowości zbyt późna lub wypełnona nieprawidłowo.","")&amp;
IF(OR(ROUND(K600,2)&lt;=0,ROUND(Q600,2)&lt;=0,ROUND(M600,2)&lt;=0,ROUND(S600,2)&lt;=0,ROUND(H600,2)&lt;=0)," Co najmniej jedna wartość nie jest większa od zera.","")&amp;
IF(K600&gt;Limity!$D$6," Abonament za Usługę TD w Wariancie A ponad limit.","")&amp;
IF(Q600&gt;Limity!$D$7," Abonament za Usługę TD w Wariancie B ponad limit.","")&amp;
IF(Q600-K600&gt;Limity!$D$8," Różnica wartości abonamentów za Usługę TD wariantów A i B ponad limit.","")&amp;
IF(M600&gt;Limity!$D$9," Abonament za zwiększenie przepustowości w Wariancie A ponad limit.","")&amp;
IF(S600&gt;Limity!$D$10," Abonament za zwiększenie przepustowości w Wariancie B ponad limit.","")&amp;
IF(J600=""," Nie wskazano PWR. ",IF(ISERROR(VLOOKUP(J600,'Listy punktów styku'!$B$11:$B$41,1,FALSE))," Nie wskazano PWR z listy.",""))&amp;
IF(P600=""," Nie wskazano FPS. ",IF(ISERROR(VLOOKUP(P600,'Listy punktów styku'!$B$44:$B$61,1,FALSE))," Nie wskazano FPS z listy.","")))</f>
        <v/>
      </c>
    </row>
    <row r="601" spans="1:22" x14ac:dyDescent="0.3">
      <c r="A601" s="122"/>
      <c r="B601" s="123"/>
      <c r="C601" s="124"/>
      <c r="D601" s="124"/>
      <c r="E601" s="125"/>
      <c r="F601" s="123"/>
      <c r="G601" s="126"/>
      <c r="H601" s="127"/>
      <c r="I601" s="128">
        <f t="shared" si="77"/>
        <v>0</v>
      </c>
      <c r="J601" s="129"/>
      <c r="K601" s="127"/>
      <c r="L601" s="130">
        <f t="shared" si="71"/>
        <v>0</v>
      </c>
      <c r="M601" s="131"/>
      <c r="N601" s="130">
        <f t="shared" si="72"/>
        <v>0</v>
      </c>
      <c r="O601" s="130">
        <f t="shared" si="73"/>
        <v>0</v>
      </c>
      <c r="P601" s="129"/>
      <c r="Q601" s="127"/>
      <c r="R601" s="130">
        <f t="shared" si="74"/>
        <v>0</v>
      </c>
      <c r="S601" s="127"/>
      <c r="T601" s="130">
        <f t="shared" si="75"/>
        <v>0</v>
      </c>
      <c r="U601" s="128">
        <f t="shared" si="76"/>
        <v>0</v>
      </c>
      <c r="V601" s="5" t="str">
        <f>IF(COUNTBLANK(G601:H601)+COUNTBLANK(J601:K601)+COUNTBLANK(M601:M601)+COUNTBLANK(P601:Q601)+COUNTBLANK(S601:S601)=8,"",
IF(G601&lt;Limity!$C$5," Data gotowości zbyt wczesna lub nie uzupełniona.","")&amp;
IF(G601&gt;Limity!$D$5," Data gotowości zbyt późna lub wypełnona nieprawidłowo.","")&amp;
IF(OR(ROUND(K601,2)&lt;=0,ROUND(Q601,2)&lt;=0,ROUND(M601,2)&lt;=0,ROUND(S601,2)&lt;=0,ROUND(H601,2)&lt;=0)," Co najmniej jedna wartość nie jest większa od zera.","")&amp;
IF(K601&gt;Limity!$D$6," Abonament za Usługę TD w Wariancie A ponad limit.","")&amp;
IF(Q601&gt;Limity!$D$7," Abonament za Usługę TD w Wariancie B ponad limit.","")&amp;
IF(Q601-K601&gt;Limity!$D$8," Różnica wartości abonamentów za Usługę TD wariantów A i B ponad limit.","")&amp;
IF(M601&gt;Limity!$D$9," Abonament za zwiększenie przepustowości w Wariancie A ponad limit.","")&amp;
IF(S601&gt;Limity!$D$10," Abonament za zwiększenie przepustowości w Wariancie B ponad limit.","")&amp;
IF(J601=""," Nie wskazano PWR. ",IF(ISERROR(VLOOKUP(J601,'Listy punktów styku'!$B$11:$B$41,1,FALSE))," Nie wskazano PWR z listy.",""))&amp;
IF(P601=""," Nie wskazano FPS. ",IF(ISERROR(VLOOKUP(P601,'Listy punktów styku'!$B$44:$B$61,1,FALSE))," Nie wskazano FPS z listy.","")))</f>
        <v/>
      </c>
    </row>
    <row r="602" spans="1:22" x14ac:dyDescent="0.3">
      <c r="A602" s="122"/>
      <c r="B602" s="123"/>
      <c r="C602" s="124"/>
      <c r="D602" s="124"/>
      <c r="E602" s="125"/>
      <c r="F602" s="123"/>
      <c r="G602" s="126"/>
      <c r="H602" s="127"/>
      <c r="I602" s="128">
        <f t="shared" si="77"/>
        <v>0</v>
      </c>
      <c r="J602" s="129"/>
      <c r="K602" s="127"/>
      <c r="L602" s="130">
        <f t="shared" si="71"/>
        <v>0</v>
      </c>
      <c r="M602" s="131"/>
      <c r="N602" s="130">
        <f t="shared" si="72"/>
        <v>0</v>
      </c>
      <c r="O602" s="130">
        <f t="shared" si="73"/>
        <v>0</v>
      </c>
      <c r="P602" s="129"/>
      <c r="Q602" s="127"/>
      <c r="R602" s="130">
        <f t="shared" si="74"/>
        <v>0</v>
      </c>
      <c r="S602" s="127"/>
      <c r="T602" s="130">
        <f t="shared" si="75"/>
        <v>0</v>
      </c>
      <c r="U602" s="128">
        <f t="shared" si="76"/>
        <v>0</v>
      </c>
      <c r="V602" s="5" t="str">
        <f>IF(COUNTBLANK(G602:H602)+COUNTBLANK(J602:K602)+COUNTBLANK(M602:M602)+COUNTBLANK(P602:Q602)+COUNTBLANK(S602:S602)=8,"",
IF(G602&lt;Limity!$C$5," Data gotowości zbyt wczesna lub nie uzupełniona.","")&amp;
IF(G602&gt;Limity!$D$5," Data gotowości zbyt późna lub wypełnona nieprawidłowo.","")&amp;
IF(OR(ROUND(K602,2)&lt;=0,ROUND(Q602,2)&lt;=0,ROUND(M602,2)&lt;=0,ROUND(S602,2)&lt;=0,ROUND(H602,2)&lt;=0)," Co najmniej jedna wartość nie jest większa od zera.","")&amp;
IF(K602&gt;Limity!$D$6," Abonament za Usługę TD w Wariancie A ponad limit.","")&amp;
IF(Q602&gt;Limity!$D$7," Abonament za Usługę TD w Wariancie B ponad limit.","")&amp;
IF(Q602-K602&gt;Limity!$D$8," Różnica wartości abonamentów za Usługę TD wariantów A i B ponad limit.","")&amp;
IF(M602&gt;Limity!$D$9," Abonament za zwiększenie przepustowości w Wariancie A ponad limit.","")&amp;
IF(S602&gt;Limity!$D$10," Abonament za zwiększenie przepustowości w Wariancie B ponad limit.","")&amp;
IF(J602=""," Nie wskazano PWR. ",IF(ISERROR(VLOOKUP(J602,'Listy punktów styku'!$B$11:$B$41,1,FALSE))," Nie wskazano PWR z listy.",""))&amp;
IF(P602=""," Nie wskazano FPS. ",IF(ISERROR(VLOOKUP(P602,'Listy punktów styku'!$B$44:$B$61,1,FALSE))," Nie wskazano FPS z listy.","")))</f>
        <v/>
      </c>
    </row>
    <row r="603" spans="1:22" x14ac:dyDescent="0.3">
      <c r="A603" s="122"/>
      <c r="B603" s="123"/>
      <c r="C603" s="124"/>
      <c r="D603" s="124"/>
      <c r="E603" s="125"/>
      <c r="F603" s="123"/>
      <c r="G603" s="126"/>
      <c r="H603" s="127"/>
      <c r="I603" s="128">
        <f t="shared" si="77"/>
        <v>0</v>
      </c>
      <c r="J603" s="129"/>
      <c r="K603" s="127"/>
      <c r="L603" s="130">
        <f t="shared" si="71"/>
        <v>0</v>
      </c>
      <c r="M603" s="131"/>
      <c r="N603" s="130">
        <f t="shared" si="72"/>
        <v>0</v>
      </c>
      <c r="O603" s="130">
        <f t="shared" si="73"/>
        <v>0</v>
      </c>
      <c r="P603" s="129"/>
      <c r="Q603" s="127"/>
      <c r="R603" s="130">
        <f t="shared" si="74"/>
        <v>0</v>
      </c>
      <c r="S603" s="127"/>
      <c r="T603" s="130">
        <f t="shared" si="75"/>
        <v>0</v>
      </c>
      <c r="U603" s="128">
        <f t="shared" si="76"/>
        <v>0</v>
      </c>
      <c r="V603" s="5" t="str">
        <f>IF(COUNTBLANK(G603:H603)+COUNTBLANK(J603:K603)+COUNTBLANK(M603:M603)+COUNTBLANK(P603:Q603)+COUNTBLANK(S603:S603)=8,"",
IF(G603&lt;Limity!$C$5," Data gotowości zbyt wczesna lub nie uzupełniona.","")&amp;
IF(G603&gt;Limity!$D$5," Data gotowości zbyt późna lub wypełnona nieprawidłowo.","")&amp;
IF(OR(ROUND(K603,2)&lt;=0,ROUND(Q603,2)&lt;=0,ROUND(M603,2)&lt;=0,ROUND(S603,2)&lt;=0,ROUND(H603,2)&lt;=0)," Co najmniej jedna wartość nie jest większa od zera.","")&amp;
IF(K603&gt;Limity!$D$6," Abonament za Usługę TD w Wariancie A ponad limit.","")&amp;
IF(Q603&gt;Limity!$D$7," Abonament za Usługę TD w Wariancie B ponad limit.","")&amp;
IF(Q603-K603&gt;Limity!$D$8," Różnica wartości abonamentów za Usługę TD wariantów A i B ponad limit.","")&amp;
IF(M603&gt;Limity!$D$9," Abonament za zwiększenie przepustowości w Wariancie A ponad limit.","")&amp;
IF(S603&gt;Limity!$D$10," Abonament za zwiększenie przepustowości w Wariancie B ponad limit.","")&amp;
IF(J603=""," Nie wskazano PWR. ",IF(ISERROR(VLOOKUP(J603,'Listy punktów styku'!$B$11:$B$41,1,FALSE))," Nie wskazano PWR z listy.",""))&amp;
IF(P603=""," Nie wskazano FPS. ",IF(ISERROR(VLOOKUP(P603,'Listy punktów styku'!$B$44:$B$61,1,FALSE))," Nie wskazano FPS z listy.","")))</f>
        <v/>
      </c>
    </row>
    <row r="604" spans="1:22" x14ac:dyDescent="0.3">
      <c r="A604" s="122"/>
      <c r="B604" s="123"/>
      <c r="C604" s="124"/>
      <c r="D604" s="124"/>
      <c r="E604" s="125"/>
      <c r="F604" s="123"/>
      <c r="G604" s="126"/>
      <c r="H604" s="127"/>
      <c r="I604" s="128">
        <f t="shared" si="77"/>
        <v>0</v>
      </c>
      <c r="J604" s="129"/>
      <c r="K604" s="127"/>
      <c r="L604" s="130">
        <f t="shared" si="71"/>
        <v>0</v>
      </c>
      <c r="M604" s="131"/>
      <c r="N604" s="130">
        <f t="shared" si="72"/>
        <v>0</v>
      </c>
      <c r="O604" s="130">
        <f t="shared" si="73"/>
        <v>0</v>
      </c>
      <c r="P604" s="129"/>
      <c r="Q604" s="127"/>
      <c r="R604" s="130">
        <f t="shared" si="74"/>
        <v>0</v>
      </c>
      <c r="S604" s="127"/>
      <c r="T604" s="130">
        <f t="shared" si="75"/>
        <v>0</v>
      </c>
      <c r="U604" s="128">
        <f t="shared" si="76"/>
        <v>0</v>
      </c>
      <c r="V604" s="5" t="str">
        <f>IF(COUNTBLANK(G604:H604)+COUNTBLANK(J604:K604)+COUNTBLANK(M604:M604)+COUNTBLANK(P604:Q604)+COUNTBLANK(S604:S604)=8,"",
IF(G604&lt;Limity!$C$5," Data gotowości zbyt wczesna lub nie uzupełniona.","")&amp;
IF(G604&gt;Limity!$D$5," Data gotowości zbyt późna lub wypełnona nieprawidłowo.","")&amp;
IF(OR(ROUND(K604,2)&lt;=0,ROUND(Q604,2)&lt;=0,ROUND(M604,2)&lt;=0,ROUND(S604,2)&lt;=0,ROUND(H604,2)&lt;=0)," Co najmniej jedna wartość nie jest większa od zera.","")&amp;
IF(K604&gt;Limity!$D$6," Abonament za Usługę TD w Wariancie A ponad limit.","")&amp;
IF(Q604&gt;Limity!$D$7," Abonament za Usługę TD w Wariancie B ponad limit.","")&amp;
IF(Q604-K604&gt;Limity!$D$8," Różnica wartości abonamentów za Usługę TD wariantów A i B ponad limit.","")&amp;
IF(M604&gt;Limity!$D$9," Abonament za zwiększenie przepustowości w Wariancie A ponad limit.","")&amp;
IF(S604&gt;Limity!$D$10," Abonament za zwiększenie przepustowości w Wariancie B ponad limit.","")&amp;
IF(J604=""," Nie wskazano PWR. ",IF(ISERROR(VLOOKUP(J604,'Listy punktów styku'!$B$11:$B$41,1,FALSE))," Nie wskazano PWR z listy.",""))&amp;
IF(P604=""," Nie wskazano FPS. ",IF(ISERROR(VLOOKUP(P604,'Listy punktów styku'!$B$44:$B$61,1,FALSE))," Nie wskazano FPS z listy.","")))</f>
        <v/>
      </c>
    </row>
    <row r="605" spans="1:22" x14ac:dyDescent="0.3">
      <c r="A605" s="122"/>
      <c r="B605" s="123"/>
      <c r="C605" s="124"/>
      <c r="D605" s="124"/>
      <c r="E605" s="125"/>
      <c r="F605" s="123"/>
      <c r="G605" s="126"/>
      <c r="H605" s="127"/>
      <c r="I605" s="128">
        <f t="shared" si="77"/>
        <v>0</v>
      </c>
      <c r="J605" s="129"/>
      <c r="K605" s="127"/>
      <c r="L605" s="130">
        <f t="shared" si="71"/>
        <v>0</v>
      </c>
      <c r="M605" s="131"/>
      <c r="N605" s="130">
        <f t="shared" si="72"/>
        <v>0</v>
      </c>
      <c r="O605" s="130">
        <f t="shared" si="73"/>
        <v>0</v>
      </c>
      <c r="P605" s="129"/>
      <c r="Q605" s="127"/>
      <c r="R605" s="130">
        <f t="shared" si="74"/>
        <v>0</v>
      </c>
      <c r="S605" s="127"/>
      <c r="T605" s="130">
        <f t="shared" si="75"/>
        <v>0</v>
      </c>
      <c r="U605" s="128">
        <f t="shared" si="76"/>
        <v>0</v>
      </c>
      <c r="V605" s="5" t="str">
        <f>IF(COUNTBLANK(G605:H605)+COUNTBLANK(J605:K605)+COUNTBLANK(M605:M605)+COUNTBLANK(P605:Q605)+COUNTBLANK(S605:S605)=8,"",
IF(G605&lt;Limity!$C$5," Data gotowości zbyt wczesna lub nie uzupełniona.","")&amp;
IF(G605&gt;Limity!$D$5," Data gotowości zbyt późna lub wypełnona nieprawidłowo.","")&amp;
IF(OR(ROUND(K605,2)&lt;=0,ROUND(Q605,2)&lt;=0,ROUND(M605,2)&lt;=0,ROUND(S605,2)&lt;=0,ROUND(H605,2)&lt;=0)," Co najmniej jedna wartość nie jest większa od zera.","")&amp;
IF(K605&gt;Limity!$D$6," Abonament za Usługę TD w Wariancie A ponad limit.","")&amp;
IF(Q605&gt;Limity!$D$7," Abonament za Usługę TD w Wariancie B ponad limit.","")&amp;
IF(Q605-K605&gt;Limity!$D$8," Różnica wartości abonamentów za Usługę TD wariantów A i B ponad limit.","")&amp;
IF(M605&gt;Limity!$D$9," Abonament za zwiększenie przepustowości w Wariancie A ponad limit.","")&amp;
IF(S605&gt;Limity!$D$10," Abonament za zwiększenie przepustowości w Wariancie B ponad limit.","")&amp;
IF(J605=""," Nie wskazano PWR. ",IF(ISERROR(VLOOKUP(J605,'Listy punktów styku'!$B$11:$B$41,1,FALSE))," Nie wskazano PWR z listy.",""))&amp;
IF(P605=""," Nie wskazano FPS. ",IF(ISERROR(VLOOKUP(P605,'Listy punktów styku'!$B$44:$B$61,1,FALSE))," Nie wskazano FPS z listy.","")))</f>
        <v/>
      </c>
    </row>
    <row r="606" spans="1:22" x14ac:dyDescent="0.3">
      <c r="A606" s="122"/>
      <c r="B606" s="123"/>
      <c r="C606" s="124"/>
      <c r="D606" s="124"/>
      <c r="E606" s="125"/>
      <c r="F606" s="123"/>
      <c r="G606" s="126"/>
      <c r="H606" s="127"/>
      <c r="I606" s="128">
        <f t="shared" si="77"/>
        <v>0</v>
      </c>
      <c r="J606" s="129"/>
      <c r="K606" s="127"/>
      <c r="L606" s="130">
        <f t="shared" si="71"/>
        <v>0</v>
      </c>
      <c r="M606" s="131"/>
      <c r="N606" s="130">
        <f t="shared" si="72"/>
        <v>0</v>
      </c>
      <c r="O606" s="130">
        <f t="shared" si="73"/>
        <v>0</v>
      </c>
      <c r="P606" s="129"/>
      <c r="Q606" s="127"/>
      <c r="R606" s="130">
        <f t="shared" si="74"/>
        <v>0</v>
      </c>
      <c r="S606" s="127"/>
      <c r="T606" s="130">
        <f t="shared" si="75"/>
        <v>0</v>
      </c>
      <c r="U606" s="128">
        <f t="shared" si="76"/>
        <v>0</v>
      </c>
      <c r="V606" s="5" t="str">
        <f>IF(COUNTBLANK(G606:H606)+COUNTBLANK(J606:K606)+COUNTBLANK(M606:M606)+COUNTBLANK(P606:Q606)+COUNTBLANK(S606:S606)=8,"",
IF(G606&lt;Limity!$C$5," Data gotowości zbyt wczesna lub nie uzupełniona.","")&amp;
IF(G606&gt;Limity!$D$5," Data gotowości zbyt późna lub wypełnona nieprawidłowo.","")&amp;
IF(OR(ROUND(K606,2)&lt;=0,ROUND(Q606,2)&lt;=0,ROUND(M606,2)&lt;=0,ROUND(S606,2)&lt;=0,ROUND(H606,2)&lt;=0)," Co najmniej jedna wartość nie jest większa od zera.","")&amp;
IF(K606&gt;Limity!$D$6," Abonament za Usługę TD w Wariancie A ponad limit.","")&amp;
IF(Q606&gt;Limity!$D$7," Abonament za Usługę TD w Wariancie B ponad limit.","")&amp;
IF(Q606-K606&gt;Limity!$D$8," Różnica wartości abonamentów za Usługę TD wariantów A i B ponad limit.","")&amp;
IF(M606&gt;Limity!$D$9," Abonament za zwiększenie przepustowości w Wariancie A ponad limit.","")&amp;
IF(S606&gt;Limity!$D$10," Abonament za zwiększenie przepustowości w Wariancie B ponad limit.","")&amp;
IF(J606=""," Nie wskazano PWR. ",IF(ISERROR(VLOOKUP(J606,'Listy punktów styku'!$B$11:$B$41,1,FALSE))," Nie wskazano PWR z listy.",""))&amp;
IF(P606=""," Nie wskazano FPS. ",IF(ISERROR(VLOOKUP(P606,'Listy punktów styku'!$B$44:$B$61,1,FALSE))," Nie wskazano FPS z listy.","")))</f>
        <v/>
      </c>
    </row>
    <row r="607" spans="1:22" x14ac:dyDescent="0.3">
      <c r="A607" s="122"/>
      <c r="B607" s="123"/>
      <c r="C607" s="124"/>
      <c r="D607" s="124"/>
      <c r="E607" s="125"/>
      <c r="F607" s="123"/>
      <c r="G607" s="126"/>
      <c r="H607" s="127"/>
      <c r="I607" s="128">
        <f t="shared" si="77"/>
        <v>0</v>
      </c>
      <c r="J607" s="129"/>
      <c r="K607" s="127"/>
      <c r="L607" s="130">
        <f t="shared" si="71"/>
        <v>0</v>
      </c>
      <c r="M607" s="131"/>
      <c r="N607" s="130">
        <f t="shared" si="72"/>
        <v>0</v>
      </c>
      <c r="O607" s="130">
        <f t="shared" si="73"/>
        <v>0</v>
      </c>
      <c r="P607" s="129"/>
      <c r="Q607" s="127"/>
      <c r="R607" s="130">
        <f t="shared" si="74"/>
        <v>0</v>
      </c>
      <c r="S607" s="127"/>
      <c r="T607" s="130">
        <f t="shared" si="75"/>
        <v>0</v>
      </c>
      <c r="U607" s="128">
        <f t="shared" si="76"/>
        <v>0</v>
      </c>
      <c r="V607" s="5" t="str">
        <f>IF(COUNTBLANK(G607:H607)+COUNTBLANK(J607:K607)+COUNTBLANK(M607:M607)+COUNTBLANK(P607:Q607)+COUNTBLANK(S607:S607)=8,"",
IF(G607&lt;Limity!$C$5," Data gotowości zbyt wczesna lub nie uzupełniona.","")&amp;
IF(G607&gt;Limity!$D$5," Data gotowości zbyt późna lub wypełnona nieprawidłowo.","")&amp;
IF(OR(ROUND(K607,2)&lt;=0,ROUND(Q607,2)&lt;=0,ROUND(M607,2)&lt;=0,ROUND(S607,2)&lt;=0,ROUND(H607,2)&lt;=0)," Co najmniej jedna wartość nie jest większa od zera.","")&amp;
IF(K607&gt;Limity!$D$6," Abonament za Usługę TD w Wariancie A ponad limit.","")&amp;
IF(Q607&gt;Limity!$D$7," Abonament za Usługę TD w Wariancie B ponad limit.","")&amp;
IF(Q607-K607&gt;Limity!$D$8," Różnica wartości abonamentów za Usługę TD wariantów A i B ponad limit.","")&amp;
IF(M607&gt;Limity!$D$9," Abonament za zwiększenie przepustowości w Wariancie A ponad limit.","")&amp;
IF(S607&gt;Limity!$D$10," Abonament za zwiększenie przepustowości w Wariancie B ponad limit.","")&amp;
IF(J607=""," Nie wskazano PWR. ",IF(ISERROR(VLOOKUP(J607,'Listy punktów styku'!$B$11:$B$41,1,FALSE))," Nie wskazano PWR z listy.",""))&amp;
IF(P607=""," Nie wskazano FPS. ",IF(ISERROR(VLOOKUP(P607,'Listy punktów styku'!$B$44:$B$61,1,FALSE))," Nie wskazano FPS z listy.","")))</f>
        <v/>
      </c>
    </row>
    <row r="608" spans="1:22" x14ac:dyDescent="0.3">
      <c r="A608" s="122"/>
      <c r="B608" s="123"/>
      <c r="C608" s="124"/>
      <c r="D608" s="124"/>
      <c r="E608" s="125"/>
      <c r="F608" s="123"/>
      <c r="G608" s="126"/>
      <c r="H608" s="127"/>
      <c r="I608" s="128">
        <f t="shared" si="77"/>
        <v>0</v>
      </c>
      <c r="J608" s="129"/>
      <c r="K608" s="127"/>
      <c r="L608" s="130">
        <f t="shared" si="71"/>
        <v>0</v>
      </c>
      <c r="M608" s="131"/>
      <c r="N608" s="130">
        <f t="shared" si="72"/>
        <v>0</v>
      </c>
      <c r="O608" s="130">
        <f t="shared" si="73"/>
        <v>0</v>
      </c>
      <c r="P608" s="129"/>
      <c r="Q608" s="127"/>
      <c r="R608" s="130">
        <f t="shared" si="74"/>
        <v>0</v>
      </c>
      <c r="S608" s="127"/>
      <c r="T608" s="130">
        <f t="shared" si="75"/>
        <v>0</v>
      </c>
      <c r="U608" s="128">
        <f t="shared" si="76"/>
        <v>0</v>
      </c>
      <c r="V608" s="5" t="str">
        <f>IF(COUNTBLANK(G608:H608)+COUNTBLANK(J608:K608)+COUNTBLANK(M608:M608)+COUNTBLANK(P608:Q608)+COUNTBLANK(S608:S608)=8,"",
IF(G608&lt;Limity!$C$5," Data gotowości zbyt wczesna lub nie uzupełniona.","")&amp;
IF(G608&gt;Limity!$D$5," Data gotowości zbyt późna lub wypełnona nieprawidłowo.","")&amp;
IF(OR(ROUND(K608,2)&lt;=0,ROUND(Q608,2)&lt;=0,ROUND(M608,2)&lt;=0,ROUND(S608,2)&lt;=0,ROUND(H608,2)&lt;=0)," Co najmniej jedna wartość nie jest większa od zera.","")&amp;
IF(K608&gt;Limity!$D$6," Abonament za Usługę TD w Wariancie A ponad limit.","")&amp;
IF(Q608&gt;Limity!$D$7," Abonament za Usługę TD w Wariancie B ponad limit.","")&amp;
IF(Q608-K608&gt;Limity!$D$8," Różnica wartości abonamentów za Usługę TD wariantów A i B ponad limit.","")&amp;
IF(M608&gt;Limity!$D$9," Abonament za zwiększenie przepustowości w Wariancie A ponad limit.","")&amp;
IF(S608&gt;Limity!$D$10," Abonament za zwiększenie przepustowości w Wariancie B ponad limit.","")&amp;
IF(J608=""," Nie wskazano PWR. ",IF(ISERROR(VLOOKUP(J608,'Listy punktów styku'!$B$11:$B$41,1,FALSE))," Nie wskazano PWR z listy.",""))&amp;
IF(P608=""," Nie wskazano FPS. ",IF(ISERROR(VLOOKUP(P608,'Listy punktów styku'!$B$44:$B$61,1,FALSE))," Nie wskazano FPS z listy.","")))</f>
        <v/>
      </c>
    </row>
    <row r="609" spans="1:22" x14ac:dyDescent="0.3">
      <c r="A609" s="122"/>
      <c r="B609" s="123"/>
      <c r="C609" s="124"/>
      <c r="D609" s="124"/>
      <c r="E609" s="125"/>
      <c r="F609" s="123"/>
      <c r="G609" s="126"/>
      <c r="H609" s="127"/>
      <c r="I609" s="128">
        <f t="shared" si="77"/>
        <v>0</v>
      </c>
      <c r="J609" s="129"/>
      <c r="K609" s="127"/>
      <c r="L609" s="130">
        <f t="shared" si="71"/>
        <v>0</v>
      </c>
      <c r="M609" s="131"/>
      <c r="N609" s="130">
        <f t="shared" si="72"/>
        <v>0</v>
      </c>
      <c r="O609" s="130">
        <f t="shared" si="73"/>
        <v>0</v>
      </c>
      <c r="P609" s="129"/>
      <c r="Q609" s="127"/>
      <c r="R609" s="130">
        <f t="shared" si="74"/>
        <v>0</v>
      </c>
      <c r="S609" s="127"/>
      <c r="T609" s="130">
        <f t="shared" si="75"/>
        <v>0</v>
      </c>
      <c r="U609" s="128">
        <f t="shared" si="76"/>
        <v>0</v>
      </c>
      <c r="V609" s="5" t="str">
        <f>IF(COUNTBLANK(G609:H609)+COUNTBLANK(J609:K609)+COUNTBLANK(M609:M609)+COUNTBLANK(P609:Q609)+COUNTBLANK(S609:S609)=8,"",
IF(G609&lt;Limity!$C$5," Data gotowości zbyt wczesna lub nie uzupełniona.","")&amp;
IF(G609&gt;Limity!$D$5," Data gotowości zbyt późna lub wypełnona nieprawidłowo.","")&amp;
IF(OR(ROUND(K609,2)&lt;=0,ROUND(Q609,2)&lt;=0,ROUND(M609,2)&lt;=0,ROUND(S609,2)&lt;=0,ROUND(H609,2)&lt;=0)," Co najmniej jedna wartość nie jest większa od zera.","")&amp;
IF(K609&gt;Limity!$D$6," Abonament za Usługę TD w Wariancie A ponad limit.","")&amp;
IF(Q609&gt;Limity!$D$7," Abonament za Usługę TD w Wariancie B ponad limit.","")&amp;
IF(Q609-K609&gt;Limity!$D$8," Różnica wartości abonamentów za Usługę TD wariantów A i B ponad limit.","")&amp;
IF(M609&gt;Limity!$D$9," Abonament za zwiększenie przepustowości w Wariancie A ponad limit.","")&amp;
IF(S609&gt;Limity!$D$10," Abonament za zwiększenie przepustowości w Wariancie B ponad limit.","")&amp;
IF(J609=""," Nie wskazano PWR. ",IF(ISERROR(VLOOKUP(J609,'Listy punktów styku'!$B$11:$B$41,1,FALSE))," Nie wskazano PWR z listy.",""))&amp;
IF(P609=""," Nie wskazano FPS. ",IF(ISERROR(VLOOKUP(P609,'Listy punktów styku'!$B$44:$B$61,1,FALSE))," Nie wskazano FPS z listy.","")))</f>
        <v/>
      </c>
    </row>
    <row r="610" spans="1:22" x14ac:dyDescent="0.3">
      <c r="A610" s="122"/>
      <c r="B610" s="123"/>
      <c r="C610" s="124"/>
      <c r="D610" s="124"/>
      <c r="E610" s="125"/>
      <c r="F610" s="123"/>
      <c r="G610" s="126"/>
      <c r="H610" s="127"/>
      <c r="I610" s="128">
        <f t="shared" si="77"/>
        <v>0</v>
      </c>
      <c r="J610" s="129"/>
      <c r="K610" s="127"/>
      <c r="L610" s="130">
        <f t="shared" si="71"/>
        <v>0</v>
      </c>
      <c r="M610" s="131"/>
      <c r="N610" s="130">
        <f t="shared" si="72"/>
        <v>0</v>
      </c>
      <c r="O610" s="130">
        <f t="shared" si="73"/>
        <v>0</v>
      </c>
      <c r="P610" s="129"/>
      <c r="Q610" s="127"/>
      <c r="R610" s="130">
        <f t="shared" si="74"/>
        <v>0</v>
      </c>
      <c r="S610" s="127"/>
      <c r="T610" s="130">
        <f t="shared" si="75"/>
        <v>0</v>
      </c>
      <c r="U610" s="128">
        <f t="shared" si="76"/>
        <v>0</v>
      </c>
      <c r="V610" s="5" t="str">
        <f>IF(COUNTBLANK(G610:H610)+COUNTBLANK(J610:K610)+COUNTBLANK(M610:M610)+COUNTBLANK(P610:Q610)+COUNTBLANK(S610:S610)=8,"",
IF(G610&lt;Limity!$C$5," Data gotowości zbyt wczesna lub nie uzupełniona.","")&amp;
IF(G610&gt;Limity!$D$5," Data gotowości zbyt późna lub wypełnona nieprawidłowo.","")&amp;
IF(OR(ROUND(K610,2)&lt;=0,ROUND(Q610,2)&lt;=0,ROUND(M610,2)&lt;=0,ROUND(S610,2)&lt;=0,ROUND(H610,2)&lt;=0)," Co najmniej jedna wartość nie jest większa od zera.","")&amp;
IF(K610&gt;Limity!$D$6," Abonament za Usługę TD w Wariancie A ponad limit.","")&amp;
IF(Q610&gt;Limity!$D$7," Abonament za Usługę TD w Wariancie B ponad limit.","")&amp;
IF(Q610-K610&gt;Limity!$D$8," Różnica wartości abonamentów za Usługę TD wariantów A i B ponad limit.","")&amp;
IF(M610&gt;Limity!$D$9," Abonament za zwiększenie przepustowości w Wariancie A ponad limit.","")&amp;
IF(S610&gt;Limity!$D$10," Abonament za zwiększenie przepustowości w Wariancie B ponad limit.","")&amp;
IF(J610=""," Nie wskazano PWR. ",IF(ISERROR(VLOOKUP(J610,'Listy punktów styku'!$B$11:$B$41,1,FALSE))," Nie wskazano PWR z listy.",""))&amp;
IF(P610=""," Nie wskazano FPS. ",IF(ISERROR(VLOOKUP(P610,'Listy punktów styku'!$B$44:$B$61,1,FALSE))," Nie wskazano FPS z listy.","")))</f>
        <v/>
      </c>
    </row>
    <row r="611" spans="1:22" x14ac:dyDescent="0.3">
      <c r="A611" s="122"/>
      <c r="B611" s="123"/>
      <c r="C611" s="124"/>
      <c r="D611" s="124"/>
      <c r="E611" s="125"/>
      <c r="F611" s="123"/>
      <c r="G611" s="126"/>
      <c r="H611" s="127"/>
      <c r="I611" s="128">
        <f t="shared" si="77"/>
        <v>0</v>
      </c>
      <c r="J611" s="129"/>
      <c r="K611" s="127"/>
      <c r="L611" s="130">
        <f t="shared" si="71"/>
        <v>0</v>
      </c>
      <c r="M611" s="131"/>
      <c r="N611" s="130">
        <f t="shared" si="72"/>
        <v>0</v>
      </c>
      <c r="O611" s="130">
        <f t="shared" si="73"/>
        <v>0</v>
      </c>
      <c r="P611" s="129"/>
      <c r="Q611" s="127"/>
      <c r="R611" s="130">
        <f t="shared" si="74"/>
        <v>0</v>
      </c>
      <c r="S611" s="127"/>
      <c r="T611" s="130">
        <f t="shared" si="75"/>
        <v>0</v>
      </c>
      <c r="U611" s="128">
        <f t="shared" si="76"/>
        <v>0</v>
      </c>
      <c r="V611" s="5" t="str">
        <f>IF(COUNTBLANK(G611:H611)+COUNTBLANK(J611:K611)+COUNTBLANK(M611:M611)+COUNTBLANK(P611:Q611)+COUNTBLANK(S611:S611)=8,"",
IF(G611&lt;Limity!$C$5," Data gotowości zbyt wczesna lub nie uzupełniona.","")&amp;
IF(G611&gt;Limity!$D$5," Data gotowości zbyt późna lub wypełnona nieprawidłowo.","")&amp;
IF(OR(ROUND(K611,2)&lt;=0,ROUND(Q611,2)&lt;=0,ROUND(M611,2)&lt;=0,ROUND(S611,2)&lt;=0,ROUND(H611,2)&lt;=0)," Co najmniej jedna wartość nie jest większa od zera.","")&amp;
IF(K611&gt;Limity!$D$6," Abonament za Usługę TD w Wariancie A ponad limit.","")&amp;
IF(Q611&gt;Limity!$D$7," Abonament za Usługę TD w Wariancie B ponad limit.","")&amp;
IF(Q611-K611&gt;Limity!$D$8," Różnica wartości abonamentów za Usługę TD wariantów A i B ponad limit.","")&amp;
IF(M611&gt;Limity!$D$9," Abonament za zwiększenie przepustowości w Wariancie A ponad limit.","")&amp;
IF(S611&gt;Limity!$D$10," Abonament za zwiększenie przepustowości w Wariancie B ponad limit.","")&amp;
IF(J611=""," Nie wskazano PWR. ",IF(ISERROR(VLOOKUP(J611,'Listy punktów styku'!$B$11:$B$41,1,FALSE))," Nie wskazano PWR z listy.",""))&amp;
IF(P611=""," Nie wskazano FPS. ",IF(ISERROR(VLOOKUP(P611,'Listy punktów styku'!$B$44:$B$61,1,FALSE))," Nie wskazano FPS z listy.","")))</f>
        <v/>
      </c>
    </row>
    <row r="612" spans="1:22" x14ac:dyDescent="0.3">
      <c r="A612" s="122"/>
      <c r="B612" s="123"/>
      <c r="C612" s="124"/>
      <c r="D612" s="124"/>
      <c r="E612" s="125"/>
      <c r="F612" s="123"/>
      <c r="G612" s="126"/>
      <c r="H612" s="127"/>
      <c r="I612" s="128">
        <f t="shared" si="77"/>
        <v>0</v>
      </c>
      <c r="J612" s="129"/>
      <c r="K612" s="127"/>
      <c r="L612" s="130">
        <f t="shared" si="71"/>
        <v>0</v>
      </c>
      <c r="M612" s="131"/>
      <c r="N612" s="130">
        <f t="shared" si="72"/>
        <v>0</v>
      </c>
      <c r="O612" s="130">
        <f t="shared" si="73"/>
        <v>0</v>
      </c>
      <c r="P612" s="129"/>
      <c r="Q612" s="127"/>
      <c r="R612" s="130">
        <f t="shared" si="74"/>
        <v>0</v>
      </c>
      <c r="S612" s="127"/>
      <c r="T612" s="130">
        <f t="shared" si="75"/>
        <v>0</v>
      </c>
      <c r="U612" s="128">
        <f t="shared" si="76"/>
        <v>0</v>
      </c>
      <c r="V612" s="5" t="str">
        <f>IF(COUNTBLANK(G612:H612)+COUNTBLANK(J612:K612)+COUNTBLANK(M612:M612)+COUNTBLANK(P612:Q612)+COUNTBLANK(S612:S612)=8,"",
IF(G612&lt;Limity!$C$5," Data gotowości zbyt wczesna lub nie uzupełniona.","")&amp;
IF(G612&gt;Limity!$D$5," Data gotowości zbyt późna lub wypełnona nieprawidłowo.","")&amp;
IF(OR(ROUND(K612,2)&lt;=0,ROUND(Q612,2)&lt;=0,ROUND(M612,2)&lt;=0,ROUND(S612,2)&lt;=0,ROUND(H612,2)&lt;=0)," Co najmniej jedna wartość nie jest większa od zera.","")&amp;
IF(K612&gt;Limity!$D$6," Abonament za Usługę TD w Wariancie A ponad limit.","")&amp;
IF(Q612&gt;Limity!$D$7," Abonament za Usługę TD w Wariancie B ponad limit.","")&amp;
IF(Q612-K612&gt;Limity!$D$8," Różnica wartości abonamentów za Usługę TD wariantów A i B ponad limit.","")&amp;
IF(M612&gt;Limity!$D$9," Abonament za zwiększenie przepustowości w Wariancie A ponad limit.","")&amp;
IF(S612&gt;Limity!$D$10," Abonament za zwiększenie przepustowości w Wariancie B ponad limit.","")&amp;
IF(J612=""," Nie wskazano PWR. ",IF(ISERROR(VLOOKUP(J612,'Listy punktów styku'!$B$11:$B$41,1,FALSE))," Nie wskazano PWR z listy.",""))&amp;
IF(P612=""," Nie wskazano FPS. ",IF(ISERROR(VLOOKUP(P612,'Listy punktów styku'!$B$44:$B$61,1,FALSE))," Nie wskazano FPS z listy.","")))</f>
        <v/>
      </c>
    </row>
    <row r="613" spans="1:22" x14ac:dyDescent="0.3">
      <c r="A613" s="122"/>
      <c r="B613" s="123"/>
      <c r="C613" s="124"/>
      <c r="D613" s="124"/>
      <c r="E613" s="125"/>
      <c r="F613" s="123"/>
      <c r="G613" s="126"/>
      <c r="H613" s="127"/>
      <c r="I613" s="128">
        <f t="shared" si="77"/>
        <v>0</v>
      </c>
      <c r="J613" s="129"/>
      <c r="K613" s="127"/>
      <c r="L613" s="130">
        <f t="shared" si="71"/>
        <v>0</v>
      </c>
      <c r="M613" s="131"/>
      <c r="N613" s="130">
        <f t="shared" si="72"/>
        <v>0</v>
      </c>
      <c r="O613" s="130">
        <f t="shared" si="73"/>
        <v>0</v>
      </c>
      <c r="P613" s="129"/>
      <c r="Q613" s="127"/>
      <c r="R613" s="130">
        <f t="shared" si="74"/>
        <v>0</v>
      </c>
      <c r="S613" s="127"/>
      <c r="T613" s="130">
        <f t="shared" si="75"/>
        <v>0</v>
      </c>
      <c r="U613" s="128">
        <f t="shared" si="76"/>
        <v>0</v>
      </c>
      <c r="V613" s="5" t="str">
        <f>IF(COUNTBLANK(G613:H613)+COUNTBLANK(J613:K613)+COUNTBLANK(M613:M613)+COUNTBLANK(P613:Q613)+COUNTBLANK(S613:S613)=8,"",
IF(G613&lt;Limity!$C$5," Data gotowości zbyt wczesna lub nie uzupełniona.","")&amp;
IF(G613&gt;Limity!$D$5," Data gotowości zbyt późna lub wypełnona nieprawidłowo.","")&amp;
IF(OR(ROUND(K613,2)&lt;=0,ROUND(Q613,2)&lt;=0,ROUND(M613,2)&lt;=0,ROUND(S613,2)&lt;=0,ROUND(H613,2)&lt;=0)," Co najmniej jedna wartość nie jest większa od zera.","")&amp;
IF(K613&gt;Limity!$D$6," Abonament za Usługę TD w Wariancie A ponad limit.","")&amp;
IF(Q613&gt;Limity!$D$7," Abonament za Usługę TD w Wariancie B ponad limit.","")&amp;
IF(Q613-K613&gt;Limity!$D$8," Różnica wartości abonamentów za Usługę TD wariantów A i B ponad limit.","")&amp;
IF(M613&gt;Limity!$D$9," Abonament za zwiększenie przepustowości w Wariancie A ponad limit.","")&amp;
IF(S613&gt;Limity!$D$10," Abonament za zwiększenie przepustowości w Wariancie B ponad limit.","")&amp;
IF(J613=""," Nie wskazano PWR. ",IF(ISERROR(VLOOKUP(J613,'Listy punktów styku'!$B$11:$B$41,1,FALSE))," Nie wskazano PWR z listy.",""))&amp;
IF(P613=""," Nie wskazano FPS. ",IF(ISERROR(VLOOKUP(P613,'Listy punktów styku'!$B$44:$B$61,1,FALSE))," Nie wskazano FPS z listy.","")))</f>
        <v/>
      </c>
    </row>
    <row r="614" spans="1:22" x14ac:dyDescent="0.3">
      <c r="A614" s="122"/>
      <c r="B614" s="123"/>
      <c r="C614" s="124"/>
      <c r="D614" s="124"/>
      <c r="E614" s="125"/>
      <c r="F614" s="123"/>
      <c r="G614" s="126"/>
      <c r="H614" s="127"/>
      <c r="I614" s="128">
        <f t="shared" si="77"/>
        <v>0</v>
      </c>
      <c r="J614" s="129"/>
      <c r="K614" s="127"/>
      <c r="L614" s="130">
        <f t="shared" si="71"/>
        <v>0</v>
      </c>
      <c r="M614" s="131"/>
      <c r="N614" s="130">
        <f t="shared" si="72"/>
        <v>0</v>
      </c>
      <c r="O614" s="130">
        <f t="shared" si="73"/>
        <v>0</v>
      </c>
      <c r="P614" s="129"/>
      <c r="Q614" s="127"/>
      <c r="R614" s="130">
        <f t="shared" si="74"/>
        <v>0</v>
      </c>
      <c r="S614" s="127"/>
      <c r="T614" s="130">
        <f t="shared" si="75"/>
        <v>0</v>
      </c>
      <c r="U614" s="128">
        <f t="shared" si="76"/>
        <v>0</v>
      </c>
      <c r="V614" s="5" t="str">
        <f>IF(COUNTBLANK(G614:H614)+COUNTBLANK(J614:K614)+COUNTBLANK(M614:M614)+COUNTBLANK(P614:Q614)+COUNTBLANK(S614:S614)=8,"",
IF(G614&lt;Limity!$C$5," Data gotowości zbyt wczesna lub nie uzupełniona.","")&amp;
IF(G614&gt;Limity!$D$5," Data gotowości zbyt późna lub wypełnona nieprawidłowo.","")&amp;
IF(OR(ROUND(K614,2)&lt;=0,ROUND(Q614,2)&lt;=0,ROUND(M614,2)&lt;=0,ROUND(S614,2)&lt;=0,ROUND(H614,2)&lt;=0)," Co najmniej jedna wartość nie jest większa od zera.","")&amp;
IF(K614&gt;Limity!$D$6," Abonament za Usługę TD w Wariancie A ponad limit.","")&amp;
IF(Q614&gt;Limity!$D$7," Abonament za Usługę TD w Wariancie B ponad limit.","")&amp;
IF(Q614-K614&gt;Limity!$D$8," Różnica wartości abonamentów za Usługę TD wariantów A i B ponad limit.","")&amp;
IF(M614&gt;Limity!$D$9," Abonament za zwiększenie przepustowości w Wariancie A ponad limit.","")&amp;
IF(S614&gt;Limity!$D$10," Abonament za zwiększenie przepustowości w Wariancie B ponad limit.","")&amp;
IF(J614=""," Nie wskazano PWR. ",IF(ISERROR(VLOOKUP(J614,'Listy punktów styku'!$B$11:$B$41,1,FALSE))," Nie wskazano PWR z listy.",""))&amp;
IF(P614=""," Nie wskazano FPS. ",IF(ISERROR(VLOOKUP(P614,'Listy punktów styku'!$B$44:$B$61,1,FALSE))," Nie wskazano FPS z listy.","")))</f>
        <v/>
      </c>
    </row>
    <row r="615" spans="1:22" x14ac:dyDescent="0.3">
      <c r="A615" s="122"/>
      <c r="B615" s="123"/>
      <c r="C615" s="124"/>
      <c r="D615" s="124"/>
      <c r="E615" s="125"/>
      <c r="F615" s="123"/>
      <c r="G615" s="126"/>
      <c r="H615" s="127"/>
      <c r="I615" s="128">
        <f t="shared" si="77"/>
        <v>0</v>
      </c>
      <c r="J615" s="129"/>
      <c r="K615" s="127"/>
      <c r="L615" s="130">
        <f t="shared" si="71"/>
        <v>0</v>
      </c>
      <c r="M615" s="131"/>
      <c r="N615" s="130">
        <f t="shared" si="72"/>
        <v>0</v>
      </c>
      <c r="O615" s="130">
        <f t="shared" si="73"/>
        <v>0</v>
      </c>
      <c r="P615" s="129"/>
      <c r="Q615" s="127"/>
      <c r="R615" s="130">
        <f t="shared" si="74"/>
        <v>0</v>
      </c>
      <c r="S615" s="127"/>
      <c r="T615" s="130">
        <f t="shared" si="75"/>
        <v>0</v>
      </c>
      <c r="U615" s="128">
        <f t="shared" si="76"/>
        <v>0</v>
      </c>
      <c r="V615" s="5" t="str">
        <f>IF(COUNTBLANK(G615:H615)+COUNTBLANK(J615:K615)+COUNTBLANK(M615:M615)+COUNTBLANK(P615:Q615)+COUNTBLANK(S615:S615)=8,"",
IF(G615&lt;Limity!$C$5," Data gotowości zbyt wczesna lub nie uzupełniona.","")&amp;
IF(G615&gt;Limity!$D$5," Data gotowości zbyt późna lub wypełnona nieprawidłowo.","")&amp;
IF(OR(ROUND(K615,2)&lt;=0,ROUND(Q615,2)&lt;=0,ROUND(M615,2)&lt;=0,ROUND(S615,2)&lt;=0,ROUND(H615,2)&lt;=0)," Co najmniej jedna wartość nie jest większa od zera.","")&amp;
IF(K615&gt;Limity!$D$6," Abonament za Usługę TD w Wariancie A ponad limit.","")&amp;
IF(Q615&gt;Limity!$D$7," Abonament za Usługę TD w Wariancie B ponad limit.","")&amp;
IF(Q615-K615&gt;Limity!$D$8," Różnica wartości abonamentów za Usługę TD wariantów A i B ponad limit.","")&amp;
IF(M615&gt;Limity!$D$9," Abonament za zwiększenie przepustowości w Wariancie A ponad limit.","")&amp;
IF(S615&gt;Limity!$D$10," Abonament za zwiększenie przepustowości w Wariancie B ponad limit.","")&amp;
IF(J615=""," Nie wskazano PWR. ",IF(ISERROR(VLOOKUP(J615,'Listy punktów styku'!$B$11:$B$41,1,FALSE))," Nie wskazano PWR z listy.",""))&amp;
IF(P615=""," Nie wskazano FPS. ",IF(ISERROR(VLOOKUP(P615,'Listy punktów styku'!$B$44:$B$61,1,FALSE))," Nie wskazano FPS z listy.","")))</f>
        <v/>
      </c>
    </row>
    <row r="616" spans="1:22" x14ac:dyDescent="0.3">
      <c r="A616" s="122"/>
      <c r="B616" s="123"/>
      <c r="C616" s="124"/>
      <c r="D616" s="124"/>
      <c r="E616" s="125"/>
      <c r="F616" s="123"/>
      <c r="G616" s="126"/>
      <c r="H616" s="127"/>
      <c r="I616" s="128">
        <f t="shared" si="77"/>
        <v>0</v>
      </c>
      <c r="J616" s="129"/>
      <c r="K616" s="127"/>
      <c r="L616" s="130">
        <f t="shared" si="71"/>
        <v>0</v>
      </c>
      <c r="M616" s="131"/>
      <c r="N616" s="130">
        <f t="shared" si="72"/>
        <v>0</v>
      </c>
      <c r="O616" s="130">
        <f t="shared" si="73"/>
        <v>0</v>
      </c>
      <c r="P616" s="129"/>
      <c r="Q616" s="127"/>
      <c r="R616" s="130">
        <f t="shared" si="74"/>
        <v>0</v>
      </c>
      <c r="S616" s="127"/>
      <c r="T616" s="130">
        <f t="shared" si="75"/>
        <v>0</v>
      </c>
      <c r="U616" s="128">
        <f t="shared" si="76"/>
        <v>0</v>
      </c>
      <c r="V616" s="5" t="str">
        <f>IF(COUNTBLANK(G616:H616)+COUNTBLANK(J616:K616)+COUNTBLANK(M616:M616)+COUNTBLANK(P616:Q616)+COUNTBLANK(S616:S616)=8,"",
IF(G616&lt;Limity!$C$5," Data gotowości zbyt wczesna lub nie uzupełniona.","")&amp;
IF(G616&gt;Limity!$D$5," Data gotowości zbyt późna lub wypełnona nieprawidłowo.","")&amp;
IF(OR(ROUND(K616,2)&lt;=0,ROUND(Q616,2)&lt;=0,ROUND(M616,2)&lt;=0,ROUND(S616,2)&lt;=0,ROUND(H616,2)&lt;=0)," Co najmniej jedna wartość nie jest większa od zera.","")&amp;
IF(K616&gt;Limity!$D$6," Abonament za Usługę TD w Wariancie A ponad limit.","")&amp;
IF(Q616&gt;Limity!$D$7," Abonament za Usługę TD w Wariancie B ponad limit.","")&amp;
IF(Q616-K616&gt;Limity!$D$8," Różnica wartości abonamentów za Usługę TD wariantów A i B ponad limit.","")&amp;
IF(M616&gt;Limity!$D$9," Abonament za zwiększenie przepustowości w Wariancie A ponad limit.","")&amp;
IF(S616&gt;Limity!$D$10," Abonament za zwiększenie przepustowości w Wariancie B ponad limit.","")&amp;
IF(J616=""," Nie wskazano PWR. ",IF(ISERROR(VLOOKUP(J616,'Listy punktów styku'!$B$11:$B$41,1,FALSE))," Nie wskazano PWR z listy.",""))&amp;
IF(P616=""," Nie wskazano FPS. ",IF(ISERROR(VLOOKUP(P616,'Listy punktów styku'!$B$44:$B$61,1,FALSE))," Nie wskazano FPS z listy.","")))</f>
        <v/>
      </c>
    </row>
    <row r="617" spans="1:22" x14ac:dyDescent="0.3">
      <c r="A617" s="122"/>
      <c r="B617" s="123"/>
      <c r="C617" s="124"/>
      <c r="D617" s="124"/>
      <c r="E617" s="125"/>
      <c r="F617" s="123"/>
      <c r="G617" s="126"/>
      <c r="H617" s="127"/>
      <c r="I617" s="128">
        <f t="shared" si="77"/>
        <v>0</v>
      </c>
      <c r="J617" s="129"/>
      <c r="K617" s="127"/>
      <c r="L617" s="130">
        <f t="shared" si="71"/>
        <v>0</v>
      </c>
      <c r="M617" s="131"/>
      <c r="N617" s="130">
        <f t="shared" si="72"/>
        <v>0</v>
      </c>
      <c r="O617" s="130">
        <f t="shared" si="73"/>
        <v>0</v>
      </c>
      <c r="P617" s="129"/>
      <c r="Q617" s="127"/>
      <c r="R617" s="130">
        <f t="shared" si="74"/>
        <v>0</v>
      </c>
      <c r="S617" s="127"/>
      <c r="T617" s="130">
        <f t="shared" si="75"/>
        <v>0</v>
      </c>
      <c r="U617" s="128">
        <f t="shared" si="76"/>
        <v>0</v>
      </c>
      <c r="V617" s="5" t="str">
        <f>IF(COUNTBLANK(G617:H617)+COUNTBLANK(J617:K617)+COUNTBLANK(M617:M617)+COUNTBLANK(P617:Q617)+COUNTBLANK(S617:S617)=8,"",
IF(G617&lt;Limity!$C$5," Data gotowości zbyt wczesna lub nie uzupełniona.","")&amp;
IF(G617&gt;Limity!$D$5," Data gotowości zbyt późna lub wypełnona nieprawidłowo.","")&amp;
IF(OR(ROUND(K617,2)&lt;=0,ROUND(Q617,2)&lt;=0,ROUND(M617,2)&lt;=0,ROUND(S617,2)&lt;=0,ROUND(H617,2)&lt;=0)," Co najmniej jedna wartość nie jest większa od zera.","")&amp;
IF(K617&gt;Limity!$D$6," Abonament za Usługę TD w Wariancie A ponad limit.","")&amp;
IF(Q617&gt;Limity!$D$7," Abonament za Usługę TD w Wariancie B ponad limit.","")&amp;
IF(Q617-K617&gt;Limity!$D$8," Różnica wartości abonamentów za Usługę TD wariantów A i B ponad limit.","")&amp;
IF(M617&gt;Limity!$D$9," Abonament za zwiększenie przepustowości w Wariancie A ponad limit.","")&amp;
IF(S617&gt;Limity!$D$10," Abonament za zwiększenie przepustowości w Wariancie B ponad limit.","")&amp;
IF(J617=""," Nie wskazano PWR. ",IF(ISERROR(VLOOKUP(J617,'Listy punktów styku'!$B$11:$B$41,1,FALSE))," Nie wskazano PWR z listy.",""))&amp;
IF(P617=""," Nie wskazano FPS. ",IF(ISERROR(VLOOKUP(P617,'Listy punktów styku'!$B$44:$B$61,1,FALSE))," Nie wskazano FPS z listy.","")))</f>
        <v/>
      </c>
    </row>
    <row r="618" spans="1:22" x14ac:dyDescent="0.3">
      <c r="A618" s="122"/>
      <c r="B618" s="123"/>
      <c r="C618" s="124"/>
      <c r="D618" s="124"/>
      <c r="E618" s="125"/>
      <c r="F618" s="123"/>
      <c r="G618" s="126"/>
      <c r="H618" s="127"/>
      <c r="I618" s="128">
        <f t="shared" si="77"/>
        <v>0</v>
      </c>
      <c r="J618" s="129"/>
      <c r="K618" s="127"/>
      <c r="L618" s="130">
        <f t="shared" si="71"/>
        <v>0</v>
      </c>
      <c r="M618" s="131"/>
      <c r="N618" s="130">
        <f t="shared" si="72"/>
        <v>0</v>
      </c>
      <c r="O618" s="130">
        <f t="shared" si="73"/>
        <v>0</v>
      </c>
      <c r="P618" s="129"/>
      <c r="Q618" s="127"/>
      <c r="R618" s="130">
        <f t="shared" si="74"/>
        <v>0</v>
      </c>
      <c r="S618" s="127"/>
      <c r="T618" s="130">
        <f t="shared" si="75"/>
        <v>0</v>
      </c>
      <c r="U618" s="128">
        <f t="shared" si="76"/>
        <v>0</v>
      </c>
      <c r="V618" s="5" t="str">
        <f>IF(COUNTBLANK(G618:H618)+COUNTBLANK(J618:K618)+COUNTBLANK(M618:M618)+COUNTBLANK(P618:Q618)+COUNTBLANK(S618:S618)=8,"",
IF(G618&lt;Limity!$C$5," Data gotowości zbyt wczesna lub nie uzupełniona.","")&amp;
IF(G618&gt;Limity!$D$5," Data gotowości zbyt późna lub wypełnona nieprawidłowo.","")&amp;
IF(OR(ROUND(K618,2)&lt;=0,ROUND(Q618,2)&lt;=0,ROUND(M618,2)&lt;=0,ROUND(S618,2)&lt;=0,ROUND(H618,2)&lt;=0)," Co najmniej jedna wartość nie jest większa od zera.","")&amp;
IF(K618&gt;Limity!$D$6," Abonament za Usługę TD w Wariancie A ponad limit.","")&amp;
IF(Q618&gt;Limity!$D$7," Abonament za Usługę TD w Wariancie B ponad limit.","")&amp;
IF(Q618-K618&gt;Limity!$D$8," Różnica wartości abonamentów za Usługę TD wariantów A i B ponad limit.","")&amp;
IF(M618&gt;Limity!$D$9," Abonament za zwiększenie przepustowości w Wariancie A ponad limit.","")&amp;
IF(S618&gt;Limity!$D$10," Abonament za zwiększenie przepustowości w Wariancie B ponad limit.","")&amp;
IF(J618=""," Nie wskazano PWR. ",IF(ISERROR(VLOOKUP(J618,'Listy punktów styku'!$B$11:$B$41,1,FALSE))," Nie wskazano PWR z listy.",""))&amp;
IF(P618=""," Nie wskazano FPS. ",IF(ISERROR(VLOOKUP(P618,'Listy punktów styku'!$B$44:$B$61,1,FALSE))," Nie wskazano FPS z listy.","")))</f>
        <v/>
      </c>
    </row>
    <row r="619" spans="1:22" x14ac:dyDescent="0.3">
      <c r="A619" s="122"/>
      <c r="B619" s="123"/>
      <c r="C619" s="124"/>
      <c r="D619" s="124"/>
      <c r="E619" s="125"/>
      <c r="F619" s="123"/>
      <c r="G619" s="126"/>
      <c r="H619" s="127"/>
      <c r="I619" s="128">
        <f t="shared" si="77"/>
        <v>0</v>
      </c>
      <c r="J619" s="129"/>
      <c r="K619" s="127"/>
      <c r="L619" s="130">
        <f t="shared" si="71"/>
        <v>0</v>
      </c>
      <c r="M619" s="131"/>
      <c r="N619" s="130">
        <f t="shared" si="72"/>
        <v>0</v>
      </c>
      <c r="O619" s="130">
        <f t="shared" si="73"/>
        <v>0</v>
      </c>
      <c r="P619" s="129"/>
      <c r="Q619" s="127"/>
      <c r="R619" s="130">
        <f t="shared" si="74"/>
        <v>0</v>
      </c>
      <c r="S619" s="127"/>
      <c r="T619" s="130">
        <f t="shared" si="75"/>
        <v>0</v>
      </c>
      <c r="U619" s="128">
        <f t="shared" si="76"/>
        <v>0</v>
      </c>
      <c r="V619" s="5" t="str">
        <f>IF(COUNTBLANK(G619:H619)+COUNTBLANK(J619:K619)+COUNTBLANK(M619:M619)+COUNTBLANK(P619:Q619)+COUNTBLANK(S619:S619)=8,"",
IF(G619&lt;Limity!$C$5," Data gotowości zbyt wczesna lub nie uzupełniona.","")&amp;
IF(G619&gt;Limity!$D$5," Data gotowości zbyt późna lub wypełnona nieprawidłowo.","")&amp;
IF(OR(ROUND(K619,2)&lt;=0,ROUND(Q619,2)&lt;=0,ROUND(M619,2)&lt;=0,ROUND(S619,2)&lt;=0,ROUND(H619,2)&lt;=0)," Co najmniej jedna wartość nie jest większa od zera.","")&amp;
IF(K619&gt;Limity!$D$6," Abonament za Usługę TD w Wariancie A ponad limit.","")&amp;
IF(Q619&gt;Limity!$D$7," Abonament za Usługę TD w Wariancie B ponad limit.","")&amp;
IF(Q619-K619&gt;Limity!$D$8," Różnica wartości abonamentów za Usługę TD wariantów A i B ponad limit.","")&amp;
IF(M619&gt;Limity!$D$9," Abonament za zwiększenie przepustowości w Wariancie A ponad limit.","")&amp;
IF(S619&gt;Limity!$D$10," Abonament za zwiększenie przepustowości w Wariancie B ponad limit.","")&amp;
IF(J619=""," Nie wskazano PWR. ",IF(ISERROR(VLOOKUP(J619,'Listy punktów styku'!$B$11:$B$41,1,FALSE))," Nie wskazano PWR z listy.",""))&amp;
IF(P619=""," Nie wskazano FPS. ",IF(ISERROR(VLOOKUP(P619,'Listy punktów styku'!$B$44:$B$61,1,FALSE))," Nie wskazano FPS z listy.","")))</f>
        <v/>
      </c>
    </row>
    <row r="620" spans="1:22" x14ac:dyDescent="0.3">
      <c r="A620" s="122"/>
      <c r="B620" s="123"/>
      <c r="C620" s="124"/>
      <c r="D620" s="124"/>
      <c r="E620" s="125"/>
      <c r="F620" s="123"/>
      <c r="G620" s="126"/>
      <c r="H620" s="127"/>
      <c r="I620" s="128">
        <f t="shared" si="77"/>
        <v>0</v>
      </c>
      <c r="J620" s="129"/>
      <c r="K620" s="127"/>
      <c r="L620" s="130">
        <f t="shared" si="71"/>
        <v>0</v>
      </c>
      <c r="M620" s="131"/>
      <c r="N620" s="130">
        <f t="shared" si="72"/>
        <v>0</v>
      </c>
      <c r="O620" s="130">
        <f t="shared" si="73"/>
        <v>0</v>
      </c>
      <c r="P620" s="129"/>
      <c r="Q620" s="127"/>
      <c r="R620" s="130">
        <f t="shared" si="74"/>
        <v>0</v>
      </c>
      <c r="S620" s="127"/>
      <c r="T620" s="130">
        <f t="shared" si="75"/>
        <v>0</v>
      </c>
      <c r="U620" s="128">
        <f t="shared" si="76"/>
        <v>0</v>
      </c>
      <c r="V620" s="5" t="str">
        <f>IF(COUNTBLANK(G620:H620)+COUNTBLANK(J620:K620)+COUNTBLANK(M620:M620)+COUNTBLANK(P620:Q620)+COUNTBLANK(S620:S620)=8,"",
IF(G620&lt;Limity!$C$5," Data gotowości zbyt wczesna lub nie uzupełniona.","")&amp;
IF(G620&gt;Limity!$D$5," Data gotowości zbyt późna lub wypełnona nieprawidłowo.","")&amp;
IF(OR(ROUND(K620,2)&lt;=0,ROUND(Q620,2)&lt;=0,ROUND(M620,2)&lt;=0,ROUND(S620,2)&lt;=0,ROUND(H620,2)&lt;=0)," Co najmniej jedna wartość nie jest większa od zera.","")&amp;
IF(K620&gt;Limity!$D$6," Abonament za Usługę TD w Wariancie A ponad limit.","")&amp;
IF(Q620&gt;Limity!$D$7," Abonament za Usługę TD w Wariancie B ponad limit.","")&amp;
IF(Q620-K620&gt;Limity!$D$8," Różnica wartości abonamentów za Usługę TD wariantów A i B ponad limit.","")&amp;
IF(M620&gt;Limity!$D$9," Abonament za zwiększenie przepustowości w Wariancie A ponad limit.","")&amp;
IF(S620&gt;Limity!$D$10," Abonament za zwiększenie przepustowości w Wariancie B ponad limit.","")&amp;
IF(J620=""," Nie wskazano PWR. ",IF(ISERROR(VLOOKUP(J620,'Listy punktów styku'!$B$11:$B$41,1,FALSE))," Nie wskazano PWR z listy.",""))&amp;
IF(P620=""," Nie wskazano FPS. ",IF(ISERROR(VLOOKUP(P620,'Listy punktów styku'!$B$44:$B$61,1,FALSE))," Nie wskazano FPS z listy.","")))</f>
        <v/>
      </c>
    </row>
    <row r="621" spans="1:22" x14ac:dyDescent="0.3">
      <c r="A621" s="122"/>
      <c r="B621" s="123"/>
      <c r="C621" s="124"/>
      <c r="D621" s="124"/>
      <c r="E621" s="125"/>
      <c r="F621" s="123"/>
      <c r="G621" s="126"/>
      <c r="H621" s="127"/>
      <c r="I621" s="128">
        <f t="shared" si="77"/>
        <v>0</v>
      </c>
      <c r="J621" s="129"/>
      <c r="K621" s="127"/>
      <c r="L621" s="130">
        <f t="shared" si="71"/>
        <v>0</v>
      </c>
      <c r="M621" s="131"/>
      <c r="N621" s="130">
        <f t="shared" si="72"/>
        <v>0</v>
      </c>
      <c r="O621" s="130">
        <f t="shared" si="73"/>
        <v>0</v>
      </c>
      <c r="P621" s="129"/>
      <c r="Q621" s="127"/>
      <c r="R621" s="130">
        <f t="shared" si="74"/>
        <v>0</v>
      </c>
      <c r="S621" s="127"/>
      <c r="T621" s="130">
        <f t="shared" si="75"/>
        <v>0</v>
      </c>
      <c r="U621" s="128">
        <f t="shared" si="76"/>
        <v>0</v>
      </c>
      <c r="V621" s="5" t="str">
        <f>IF(COUNTBLANK(G621:H621)+COUNTBLANK(J621:K621)+COUNTBLANK(M621:M621)+COUNTBLANK(P621:Q621)+COUNTBLANK(S621:S621)=8,"",
IF(G621&lt;Limity!$C$5," Data gotowości zbyt wczesna lub nie uzupełniona.","")&amp;
IF(G621&gt;Limity!$D$5," Data gotowości zbyt późna lub wypełnona nieprawidłowo.","")&amp;
IF(OR(ROUND(K621,2)&lt;=0,ROUND(Q621,2)&lt;=0,ROUND(M621,2)&lt;=0,ROUND(S621,2)&lt;=0,ROUND(H621,2)&lt;=0)," Co najmniej jedna wartość nie jest większa od zera.","")&amp;
IF(K621&gt;Limity!$D$6," Abonament za Usługę TD w Wariancie A ponad limit.","")&amp;
IF(Q621&gt;Limity!$D$7," Abonament za Usługę TD w Wariancie B ponad limit.","")&amp;
IF(Q621-K621&gt;Limity!$D$8," Różnica wartości abonamentów za Usługę TD wariantów A i B ponad limit.","")&amp;
IF(M621&gt;Limity!$D$9," Abonament za zwiększenie przepustowości w Wariancie A ponad limit.","")&amp;
IF(S621&gt;Limity!$D$10," Abonament za zwiększenie przepustowości w Wariancie B ponad limit.","")&amp;
IF(J621=""," Nie wskazano PWR. ",IF(ISERROR(VLOOKUP(J621,'Listy punktów styku'!$B$11:$B$41,1,FALSE))," Nie wskazano PWR z listy.",""))&amp;
IF(P621=""," Nie wskazano FPS. ",IF(ISERROR(VLOOKUP(P621,'Listy punktów styku'!$B$44:$B$61,1,FALSE))," Nie wskazano FPS z listy.","")))</f>
        <v/>
      </c>
    </row>
    <row r="622" spans="1:22" x14ac:dyDescent="0.3">
      <c r="A622" s="122"/>
      <c r="B622" s="123"/>
      <c r="C622" s="124"/>
      <c r="D622" s="124"/>
      <c r="E622" s="125"/>
      <c r="F622" s="123"/>
      <c r="G622" s="126"/>
      <c r="H622" s="127"/>
      <c r="I622" s="128">
        <f t="shared" si="77"/>
        <v>0</v>
      </c>
      <c r="J622" s="129"/>
      <c r="K622" s="127"/>
      <c r="L622" s="130">
        <f t="shared" si="71"/>
        <v>0</v>
      </c>
      <c r="M622" s="131"/>
      <c r="N622" s="130">
        <f t="shared" si="72"/>
        <v>0</v>
      </c>
      <c r="O622" s="130">
        <f t="shared" si="73"/>
        <v>0</v>
      </c>
      <c r="P622" s="129"/>
      <c r="Q622" s="127"/>
      <c r="R622" s="130">
        <f t="shared" si="74"/>
        <v>0</v>
      </c>
      <c r="S622" s="127"/>
      <c r="T622" s="130">
        <f t="shared" si="75"/>
        <v>0</v>
      </c>
      <c r="U622" s="128">
        <f t="shared" si="76"/>
        <v>0</v>
      </c>
      <c r="V622" s="5" t="str">
        <f>IF(COUNTBLANK(G622:H622)+COUNTBLANK(J622:K622)+COUNTBLANK(M622:M622)+COUNTBLANK(P622:Q622)+COUNTBLANK(S622:S622)=8,"",
IF(G622&lt;Limity!$C$5," Data gotowości zbyt wczesna lub nie uzupełniona.","")&amp;
IF(G622&gt;Limity!$D$5," Data gotowości zbyt późna lub wypełnona nieprawidłowo.","")&amp;
IF(OR(ROUND(K622,2)&lt;=0,ROUND(Q622,2)&lt;=0,ROUND(M622,2)&lt;=0,ROUND(S622,2)&lt;=0,ROUND(H622,2)&lt;=0)," Co najmniej jedna wartość nie jest większa od zera.","")&amp;
IF(K622&gt;Limity!$D$6," Abonament za Usługę TD w Wariancie A ponad limit.","")&amp;
IF(Q622&gt;Limity!$D$7," Abonament za Usługę TD w Wariancie B ponad limit.","")&amp;
IF(Q622-K622&gt;Limity!$D$8," Różnica wartości abonamentów za Usługę TD wariantów A i B ponad limit.","")&amp;
IF(M622&gt;Limity!$D$9," Abonament za zwiększenie przepustowości w Wariancie A ponad limit.","")&amp;
IF(S622&gt;Limity!$D$10," Abonament za zwiększenie przepustowości w Wariancie B ponad limit.","")&amp;
IF(J622=""," Nie wskazano PWR. ",IF(ISERROR(VLOOKUP(J622,'Listy punktów styku'!$B$11:$B$41,1,FALSE))," Nie wskazano PWR z listy.",""))&amp;
IF(P622=""," Nie wskazano FPS. ",IF(ISERROR(VLOOKUP(P622,'Listy punktów styku'!$B$44:$B$61,1,FALSE))," Nie wskazano FPS z listy.","")))</f>
        <v/>
      </c>
    </row>
    <row r="623" spans="1:22" x14ac:dyDescent="0.3">
      <c r="A623" s="122"/>
      <c r="B623" s="123"/>
      <c r="C623" s="124"/>
      <c r="D623" s="124"/>
      <c r="E623" s="125"/>
      <c r="F623" s="123"/>
      <c r="G623" s="126"/>
      <c r="H623" s="127"/>
      <c r="I623" s="128">
        <f t="shared" si="77"/>
        <v>0</v>
      </c>
      <c r="J623" s="129"/>
      <c r="K623" s="127"/>
      <c r="L623" s="130">
        <f t="shared" si="71"/>
        <v>0</v>
      </c>
      <c r="M623" s="131"/>
      <c r="N623" s="130">
        <f t="shared" si="72"/>
        <v>0</v>
      </c>
      <c r="O623" s="130">
        <f t="shared" si="73"/>
        <v>0</v>
      </c>
      <c r="P623" s="129"/>
      <c r="Q623" s="127"/>
      <c r="R623" s="130">
        <f t="shared" si="74"/>
        <v>0</v>
      </c>
      <c r="S623" s="127"/>
      <c r="T623" s="130">
        <f t="shared" si="75"/>
        <v>0</v>
      </c>
      <c r="U623" s="128">
        <f t="shared" si="76"/>
        <v>0</v>
      </c>
      <c r="V623" s="5" t="str">
        <f>IF(COUNTBLANK(G623:H623)+COUNTBLANK(J623:K623)+COUNTBLANK(M623:M623)+COUNTBLANK(P623:Q623)+COUNTBLANK(S623:S623)=8,"",
IF(G623&lt;Limity!$C$5," Data gotowości zbyt wczesna lub nie uzupełniona.","")&amp;
IF(G623&gt;Limity!$D$5," Data gotowości zbyt późna lub wypełnona nieprawidłowo.","")&amp;
IF(OR(ROUND(K623,2)&lt;=0,ROUND(Q623,2)&lt;=0,ROUND(M623,2)&lt;=0,ROUND(S623,2)&lt;=0,ROUND(H623,2)&lt;=0)," Co najmniej jedna wartość nie jest większa od zera.","")&amp;
IF(K623&gt;Limity!$D$6," Abonament za Usługę TD w Wariancie A ponad limit.","")&amp;
IF(Q623&gt;Limity!$D$7," Abonament za Usługę TD w Wariancie B ponad limit.","")&amp;
IF(Q623-K623&gt;Limity!$D$8," Różnica wartości abonamentów za Usługę TD wariantów A i B ponad limit.","")&amp;
IF(M623&gt;Limity!$D$9," Abonament za zwiększenie przepustowości w Wariancie A ponad limit.","")&amp;
IF(S623&gt;Limity!$D$10," Abonament za zwiększenie przepustowości w Wariancie B ponad limit.","")&amp;
IF(J623=""," Nie wskazano PWR. ",IF(ISERROR(VLOOKUP(J623,'Listy punktów styku'!$B$11:$B$41,1,FALSE))," Nie wskazano PWR z listy.",""))&amp;
IF(P623=""," Nie wskazano FPS. ",IF(ISERROR(VLOOKUP(P623,'Listy punktów styku'!$B$44:$B$61,1,FALSE))," Nie wskazano FPS z listy.","")))</f>
        <v/>
      </c>
    </row>
    <row r="624" spans="1:22" x14ac:dyDescent="0.3">
      <c r="A624" s="122"/>
      <c r="B624" s="123"/>
      <c r="C624" s="124"/>
      <c r="D624" s="124"/>
      <c r="E624" s="125"/>
      <c r="F624" s="123"/>
      <c r="G624" s="126"/>
      <c r="H624" s="127"/>
      <c r="I624" s="128">
        <f t="shared" si="77"/>
        <v>0</v>
      </c>
      <c r="J624" s="129"/>
      <c r="K624" s="127"/>
      <c r="L624" s="130">
        <f t="shared" si="71"/>
        <v>0</v>
      </c>
      <c r="M624" s="131"/>
      <c r="N624" s="130">
        <f t="shared" si="72"/>
        <v>0</v>
      </c>
      <c r="O624" s="130">
        <f t="shared" si="73"/>
        <v>0</v>
      </c>
      <c r="P624" s="129"/>
      <c r="Q624" s="127"/>
      <c r="R624" s="130">
        <f t="shared" si="74"/>
        <v>0</v>
      </c>
      <c r="S624" s="127"/>
      <c r="T624" s="130">
        <f t="shared" si="75"/>
        <v>0</v>
      </c>
      <c r="U624" s="128">
        <f t="shared" si="76"/>
        <v>0</v>
      </c>
      <c r="V624" s="5" t="str">
        <f>IF(COUNTBLANK(G624:H624)+COUNTBLANK(J624:K624)+COUNTBLANK(M624:M624)+COUNTBLANK(P624:Q624)+COUNTBLANK(S624:S624)=8,"",
IF(G624&lt;Limity!$C$5," Data gotowości zbyt wczesna lub nie uzupełniona.","")&amp;
IF(G624&gt;Limity!$D$5," Data gotowości zbyt późna lub wypełnona nieprawidłowo.","")&amp;
IF(OR(ROUND(K624,2)&lt;=0,ROUND(Q624,2)&lt;=0,ROUND(M624,2)&lt;=0,ROUND(S624,2)&lt;=0,ROUND(H624,2)&lt;=0)," Co najmniej jedna wartość nie jest większa od zera.","")&amp;
IF(K624&gt;Limity!$D$6," Abonament za Usługę TD w Wariancie A ponad limit.","")&amp;
IF(Q624&gt;Limity!$D$7," Abonament za Usługę TD w Wariancie B ponad limit.","")&amp;
IF(Q624-K624&gt;Limity!$D$8," Różnica wartości abonamentów za Usługę TD wariantów A i B ponad limit.","")&amp;
IF(M624&gt;Limity!$D$9," Abonament za zwiększenie przepustowości w Wariancie A ponad limit.","")&amp;
IF(S624&gt;Limity!$D$10," Abonament za zwiększenie przepustowości w Wariancie B ponad limit.","")&amp;
IF(J624=""," Nie wskazano PWR. ",IF(ISERROR(VLOOKUP(J624,'Listy punktów styku'!$B$11:$B$41,1,FALSE))," Nie wskazano PWR z listy.",""))&amp;
IF(P624=""," Nie wskazano FPS. ",IF(ISERROR(VLOOKUP(P624,'Listy punktów styku'!$B$44:$B$61,1,FALSE))," Nie wskazano FPS z listy.","")))</f>
        <v/>
      </c>
    </row>
    <row r="625" spans="1:22" x14ac:dyDescent="0.3">
      <c r="A625" s="122"/>
      <c r="B625" s="123"/>
      <c r="C625" s="124"/>
      <c r="D625" s="124"/>
      <c r="E625" s="125"/>
      <c r="F625" s="123"/>
      <c r="G625" s="126"/>
      <c r="H625" s="127"/>
      <c r="I625" s="128">
        <f t="shared" si="77"/>
        <v>0</v>
      </c>
      <c r="J625" s="129"/>
      <c r="K625" s="127"/>
      <c r="L625" s="130">
        <f t="shared" si="71"/>
        <v>0</v>
      </c>
      <c r="M625" s="131"/>
      <c r="N625" s="130">
        <f t="shared" si="72"/>
        <v>0</v>
      </c>
      <c r="O625" s="130">
        <f t="shared" si="73"/>
        <v>0</v>
      </c>
      <c r="P625" s="129"/>
      <c r="Q625" s="127"/>
      <c r="R625" s="130">
        <f t="shared" si="74"/>
        <v>0</v>
      </c>
      <c r="S625" s="127"/>
      <c r="T625" s="130">
        <f t="shared" si="75"/>
        <v>0</v>
      </c>
      <c r="U625" s="128">
        <f t="shared" si="76"/>
        <v>0</v>
      </c>
      <c r="V625" s="5" t="str">
        <f>IF(COUNTBLANK(G625:H625)+COUNTBLANK(J625:K625)+COUNTBLANK(M625:M625)+COUNTBLANK(P625:Q625)+COUNTBLANK(S625:S625)=8,"",
IF(G625&lt;Limity!$C$5," Data gotowości zbyt wczesna lub nie uzupełniona.","")&amp;
IF(G625&gt;Limity!$D$5," Data gotowości zbyt późna lub wypełnona nieprawidłowo.","")&amp;
IF(OR(ROUND(K625,2)&lt;=0,ROUND(Q625,2)&lt;=0,ROUND(M625,2)&lt;=0,ROUND(S625,2)&lt;=0,ROUND(H625,2)&lt;=0)," Co najmniej jedna wartość nie jest większa od zera.","")&amp;
IF(K625&gt;Limity!$D$6," Abonament za Usługę TD w Wariancie A ponad limit.","")&amp;
IF(Q625&gt;Limity!$D$7," Abonament za Usługę TD w Wariancie B ponad limit.","")&amp;
IF(Q625-K625&gt;Limity!$D$8," Różnica wartości abonamentów za Usługę TD wariantów A i B ponad limit.","")&amp;
IF(M625&gt;Limity!$D$9," Abonament za zwiększenie przepustowości w Wariancie A ponad limit.","")&amp;
IF(S625&gt;Limity!$D$10," Abonament za zwiększenie przepustowości w Wariancie B ponad limit.","")&amp;
IF(J625=""," Nie wskazano PWR. ",IF(ISERROR(VLOOKUP(J625,'Listy punktów styku'!$B$11:$B$41,1,FALSE))," Nie wskazano PWR z listy.",""))&amp;
IF(P625=""," Nie wskazano FPS. ",IF(ISERROR(VLOOKUP(P625,'Listy punktów styku'!$B$44:$B$61,1,FALSE))," Nie wskazano FPS z listy.","")))</f>
        <v/>
      </c>
    </row>
    <row r="626" spans="1:22" x14ac:dyDescent="0.3">
      <c r="A626" s="122"/>
      <c r="B626" s="123"/>
      <c r="C626" s="124"/>
      <c r="D626" s="124"/>
      <c r="E626" s="125"/>
      <c r="F626" s="123"/>
      <c r="G626" s="126"/>
      <c r="H626" s="127"/>
      <c r="I626" s="128">
        <f t="shared" si="77"/>
        <v>0</v>
      </c>
      <c r="J626" s="129"/>
      <c r="K626" s="127"/>
      <c r="L626" s="130">
        <f t="shared" si="71"/>
        <v>0</v>
      </c>
      <c r="M626" s="131"/>
      <c r="N626" s="130">
        <f t="shared" si="72"/>
        <v>0</v>
      </c>
      <c r="O626" s="130">
        <f t="shared" si="73"/>
        <v>0</v>
      </c>
      <c r="P626" s="129"/>
      <c r="Q626" s="127"/>
      <c r="R626" s="130">
        <f t="shared" si="74"/>
        <v>0</v>
      </c>
      <c r="S626" s="127"/>
      <c r="T626" s="130">
        <f t="shared" si="75"/>
        <v>0</v>
      </c>
      <c r="U626" s="128">
        <f t="shared" si="76"/>
        <v>0</v>
      </c>
      <c r="V626" s="5" t="str">
        <f>IF(COUNTBLANK(G626:H626)+COUNTBLANK(J626:K626)+COUNTBLANK(M626:M626)+COUNTBLANK(P626:Q626)+COUNTBLANK(S626:S626)=8,"",
IF(G626&lt;Limity!$C$5," Data gotowości zbyt wczesna lub nie uzupełniona.","")&amp;
IF(G626&gt;Limity!$D$5," Data gotowości zbyt późna lub wypełnona nieprawidłowo.","")&amp;
IF(OR(ROUND(K626,2)&lt;=0,ROUND(Q626,2)&lt;=0,ROUND(M626,2)&lt;=0,ROUND(S626,2)&lt;=0,ROUND(H626,2)&lt;=0)," Co najmniej jedna wartość nie jest większa od zera.","")&amp;
IF(K626&gt;Limity!$D$6," Abonament za Usługę TD w Wariancie A ponad limit.","")&amp;
IF(Q626&gt;Limity!$D$7," Abonament za Usługę TD w Wariancie B ponad limit.","")&amp;
IF(Q626-K626&gt;Limity!$D$8," Różnica wartości abonamentów za Usługę TD wariantów A i B ponad limit.","")&amp;
IF(M626&gt;Limity!$D$9," Abonament za zwiększenie przepustowości w Wariancie A ponad limit.","")&amp;
IF(S626&gt;Limity!$D$10," Abonament za zwiększenie przepustowości w Wariancie B ponad limit.","")&amp;
IF(J626=""," Nie wskazano PWR. ",IF(ISERROR(VLOOKUP(J626,'Listy punktów styku'!$B$11:$B$41,1,FALSE))," Nie wskazano PWR z listy.",""))&amp;
IF(P626=""," Nie wskazano FPS. ",IF(ISERROR(VLOOKUP(P626,'Listy punktów styku'!$B$44:$B$61,1,FALSE))," Nie wskazano FPS z listy.","")))</f>
        <v/>
      </c>
    </row>
    <row r="627" spans="1:22" x14ac:dyDescent="0.3">
      <c r="A627" s="122"/>
      <c r="B627" s="123"/>
      <c r="C627" s="124"/>
      <c r="D627" s="124"/>
      <c r="E627" s="125"/>
      <c r="F627" s="123"/>
      <c r="G627" s="126"/>
      <c r="H627" s="127"/>
      <c r="I627" s="128">
        <f t="shared" si="77"/>
        <v>0</v>
      </c>
      <c r="J627" s="129"/>
      <c r="K627" s="127"/>
      <c r="L627" s="130">
        <f t="shared" si="71"/>
        <v>0</v>
      </c>
      <c r="M627" s="131"/>
      <c r="N627" s="130">
        <f t="shared" si="72"/>
        <v>0</v>
      </c>
      <c r="O627" s="130">
        <f t="shared" si="73"/>
        <v>0</v>
      </c>
      <c r="P627" s="129"/>
      <c r="Q627" s="127"/>
      <c r="R627" s="130">
        <f t="shared" si="74"/>
        <v>0</v>
      </c>
      <c r="S627" s="127"/>
      <c r="T627" s="130">
        <f t="shared" si="75"/>
        <v>0</v>
      </c>
      <c r="U627" s="128">
        <f t="shared" si="76"/>
        <v>0</v>
      </c>
      <c r="V627" s="5" t="str">
        <f>IF(COUNTBLANK(G627:H627)+COUNTBLANK(J627:K627)+COUNTBLANK(M627:M627)+COUNTBLANK(P627:Q627)+COUNTBLANK(S627:S627)=8,"",
IF(G627&lt;Limity!$C$5," Data gotowości zbyt wczesna lub nie uzupełniona.","")&amp;
IF(G627&gt;Limity!$D$5," Data gotowości zbyt późna lub wypełnona nieprawidłowo.","")&amp;
IF(OR(ROUND(K627,2)&lt;=0,ROUND(Q627,2)&lt;=0,ROUND(M627,2)&lt;=0,ROUND(S627,2)&lt;=0,ROUND(H627,2)&lt;=0)," Co najmniej jedna wartość nie jest większa od zera.","")&amp;
IF(K627&gt;Limity!$D$6," Abonament za Usługę TD w Wariancie A ponad limit.","")&amp;
IF(Q627&gt;Limity!$D$7," Abonament za Usługę TD w Wariancie B ponad limit.","")&amp;
IF(Q627-K627&gt;Limity!$D$8," Różnica wartości abonamentów za Usługę TD wariantów A i B ponad limit.","")&amp;
IF(M627&gt;Limity!$D$9," Abonament za zwiększenie przepustowości w Wariancie A ponad limit.","")&amp;
IF(S627&gt;Limity!$D$10," Abonament za zwiększenie przepustowości w Wariancie B ponad limit.","")&amp;
IF(J627=""," Nie wskazano PWR. ",IF(ISERROR(VLOOKUP(J627,'Listy punktów styku'!$B$11:$B$41,1,FALSE))," Nie wskazano PWR z listy.",""))&amp;
IF(P627=""," Nie wskazano FPS. ",IF(ISERROR(VLOOKUP(P627,'Listy punktów styku'!$B$44:$B$61,1,FALSE))," Nie wskazano FPS z listy.","")))</f>
        <v/>
      </c>
    </row>
    <row r="628" spans="1:22" x14ac:dyDescent="0.3">
      <c r="A628" s="122"/>
      <c r="B628" s="123"/>
      <c r="C628" s="124"/>
      <c r="D628" s="124"/>
      <c r="E628" s="125"/>
      <c r="F628" s="123"/>
      <c r="G628" s="126"/>
      <c r="H628" s="127"/>
      <c r="I628" s="128">
        <f t="shared" si="77"/>
        <v>0</v>
      </c>
      <c r="J628" s="129"/>
      <c r="K628" s="127"/>
      <c r="L628" s="130">
        <f t="shared" si="71"/>
        <v>0</v>
      </c>
      <c r="M628" s="131"/>
      <c r="N628" s="130">
        <f t="shared" si="72"/>
        <v>0</v>
      </c>
      <c r="O628" s="130">
        <f t="shared" si="73"/>
        <v>0</v>
      </c>
      <c r="P628" s="129"/>
      <c r="Q628" s="127"/>
      <c r="R628" s="130">
        <f t="shared" si="74"/>
        <v>0</v>
      </c>
      <c r="S628" s="127"/>
      <c r="T628" s="130">
        <f t="shared" si="75"/>
        <v>0</v>
      </c>
      <c r="U628" s="128">
        <f t="shared" si="76"/>
        <v>0</v>
      </c>
      <c r="V628" s="5" t="str">
        <f>IF(COUNTBLANK(G628:H628)+COUNTBLANK(J628:K628)+COUNTBLANK(M628:M628)+COUNTBLANK(P628:Q628)+COUNTBLANK(S628:S628)=8,"",
IF(G628&lt;Limity!$C$5," Data gotowości zbyt wczesna lub nie uzupełniona.","")&amp;
IF(G628&gt;Limity!$D$5," Data gotowości zbyt późna lub wypełnona nieprawidłowo.","")&amp;
IF(OR(ROUND(K628,2)&lt;=0,ROUND(Q628,2)&lt;=0,ROUND(M628,2)&lt;=0,ROUND(S628,2)&lt;=0,ROUND(H628,2)&lt;=0)," Co najmniej jedna wartość nie jest większa od zera.","")&amp;
IF(K628&gt;Limity!$D$6," Abonament za Usługę TD w Wariancie A ponad limit.","")&amp;
IF(Q628&gt;Limity!$D$7," Abonament za Usługę TD w Wariancie B ponad limit.","")&amp;
IF(Q628-K628&gt;Limity!$D$8," Różnica wartości abonamentów za Usługę TD wariantów A i B ponad limit.","")&amp;
IF(M628&gt;Limity!$D$9," Abonament za zwiększenie przepustowości w Wariancie A ponad limit.","")&amp;
IF(S628&gt;Limity!$D$10," Abonament za zwiększenie przepustowości w Wariancie B ponad limit.","")&amp;
IF(J628=""," Nie wskazano PWR. ",IF(ISERROR(VLOOKUP(J628,'Listy punktów styku'!$B$11:$B$41,1,FALSE))," Nie wskazano PWR z listy.",""))&amp;
IF(P628=""," Nie wskazano FPS. ",IF(ISERROR(VLOOKUP(P628,'Listy punktów styku'!$B$44:$B$61,1,FALSE))," Nie wskazano FPS z listy.","")))</f>
        <v/>
      </c>
    </row>
    <row r="629" spans="1:22" x14ac:dyDescent="0.3">
      <c r="A629" s="122"/>
      <c r="B629" s="123"/>
      <c r="C629" s="124"/>
      <c r="D629" s="124"/>
      <c r="E629" s="125"/>
      <c r="F629" s="123"/>
      <c r="G629" s="126"/>
      <c r="H629" s="127"/>
      <c r="I629" s="128">
        <f t="shared" si="77"/>
        <v>0</v>
      </c>
      <c r="J629" s="129"/>
      <c r="K629" s="127"/>
      <c r="L629" s="130">
        <f t="shared" si="71"/>
        <v>0</v>
      </c>
      <c r="M629" s="131"/>
      <c r="N629" s="130">
        <f t="shared" si="72"/>
        <v>0</v>
      </c>
      <c r="O629" s="130">
        <f t="shared" si="73"/>
        <v>0</v>
      </c>
      <c r="P629" s="129"/>
      <c r="Q629" s="127"/>
      <c r="R629" s="130">
        <f t="shared" si="74"/>
        <v>0</v>
      </c>
      <c r="S629" s="127"/>
      <c r="T629" s="130">
        <f t="shared" si="75"/>
        <v>0</v>
      </c>
      <c r="U629" s="128">
        <f t="shared" si="76"/>
        <v>0</v>
      </c>
      <c r="V629" s="5" t="str">
        <f>IF(COUNTBLANK(G629:H629)+COUNTBLANK(J629:K629)+COUNTBLANK(M629:M629)+COUNTBLANK(P629:Q629)+COUNTBLANK(S629:S629)=8,"",
IF(G629&lt;Limity!$C$5," Data gotowości zbyt wczesna lub nie uzupełniona.","")&amp;
IF(G629&gt;Limity!$D$5," Data gotowości zbyt późna lub wypełnona nieprawidłowo.","")&amp;
IF(OR(ROUND(K629,2)&lt;=0,ROUND(Q629,2)&lt;=0,ROUND(M629,2)&lt;=0,ROUND(S629,2)&lt;=0,ROUND(H629,2)&lt;=0)," Co najmniej jedna wartość nie jest większa od zera.","")&amp;
IF(K629&gt;Limity!$D$6," Abonament za Usługę TD w Wariancie A ponad limit.","")&amp;
IF(Q629&gt;Limity!$D$7," Abonament za Usługę TD w Wariancie B ponad limit.","")&amp;
IF(Q629-K629&gt;Limity!$D$8," Różnica wartości abonamentów za Usługę TD wariantów A i B ponad limit.","")&amp;
IF(M629&gt;Limity!$D$9," Abonament za zwiększenie przepustowości w Wariancie A ponad limit.","")&amp;
IF(S629&gt;Limity!$D$10," Abonament za zwiększenie przepustowości w Wariancie B ponad limit.","")&amp;
IF(J629=""," Nie wskazano PWR. ",IF(ISERROR(VLOOKUP(J629,'Listy punktów styku'!$B$11:$B$41,1,FALSE))," Nie wskazano PWR z listy.",""))&amp;
IF(P629=""," Nie wskazano FPS. ",IF(ISERROR(VLOOKUP(P629,'Listy punktów styku'!$B$44:$B$61,1,FALSE))," Nie wskazano FPS z listy.","")))</f>
        <v/>
      </c>
    </row>
    <row r="630" spans="1:22" x14ac:dyDescent="0.3">
      <c r="A630" s="122"/>
      <c r="B630" s="123"/>
      <c r="C630" s="124"/>
      <c r="D630" s="124"/>
      <c r="E630" s="125"/>
      <c r="F630" s="123"/>
      <c r="G630" s="126"/>
      <c r="H630" s="127"/>
      <c r="I630" s="128">
        <f t="shared" si="77"/>
        <v>0</v>
      </c>
      <c r="J630" s="129"/>
      <c r="K630" s="127"/>
      <c r="L630" s="130">
        <f t="shared" si="71"/>
        <v>0</v>
      </c>
      <c r="M630" s="131"/>
      <c r="N630" s="130">
        <f t="shared" si="72"/>
        <v>0</v>
      </c>
      <c r="O630" s="130">
        <f t="shared" si="73"/>
        <v>0</v>
      </c>
      <c r="P630" s="129"/>
      <c r="Q630" s="127"/>
      <c r="R630" s="130">
        <f t="shared" si="74"/>
        <v>0</v>
      </c>
      <c r="S630" s="127"/>
      <c r="T630" s="130">
        <f t="shared" si="75"/>
        <v>0</v>
      </c>
      <c r="U630" s="128">
        <f t="shared" si="76"/>
        <v>0</v>
      </c>
      <c r="V630" s="5" t="str">
        <f>IF(COUNTBLANK(G630:H630)+COUNTBLANK(J630:K630)+COUNTBLANK(M630:M630)+COUNTBLANK(P630:Q630)+COUNTBLANK(S630:S630)=8,"",
IF(G630&lt;Limity!$C$5," Data gotowości zbyt wczesna lub nie uzupełniona.","")&amp;
IF(G630&gt;Limity!$D$5," Data gotowości zbyt późna lub wypełnona nieprawidłowo.","")&amp;
IF(OR(ROUND(K630,2)&lt;=0,ROUND(Q630,2)&lt;=0,ROUND(M630,2)&lt;=0,ROUND(S630,2)&lt;=0,ROUND(H630,2)&lt;=0)," Co najmniej jedna wartość nie jest większa od zera.","")&amp;
IF(K630&gt;Limity!$D$6," Abonament za Usługę TD w Wariancie A ponad limit.","")&amp;
IF(Q630&gt;Limity!$D$7," Abonament za Usługę TD w Wariancie B ponad limit.","")&amp;
IF(Q630-K630&gt;Limity!$D$8," Różnica wartości abonamentów za Usługę TD wariantów A i B ponad limit.","")&amp;
IF(M630&gt;Limity!$D$9," Abonament za zwiększenie przepustowości w Wariancie A ponad limit.","")&amp;
IF(S630&gt;Limity!$D$10," Abonament za zwiększenie przepustowości w Wariancie B ponad limit.","")&amp;
IF(J630=""," Nie wskazano PWR. ",IF(ISERROR(VLOOKUP(J630,'Listy punktów styku'!$B$11:$B$41,1,FALSE))," Nie wskazano PWR z listy.",""))&amp;
IF(P630=""," Nie wskazano FPS. ",IF(ISERROR(VLOOKUP(P630,'Listy punktów styku'!$B$44:$B$61,1,FALSE))," Nie wskazano FPS z listy.","")))</f>
        <v/>
      </c>
    </row>
    <row r="631" spans="1:22" x14ac:dyDescent="0.3">
      <c r="A631" s="122"/>
      <c r="B631" s="123"/>
      <c r="C631" s="124"/>
      <c r="D631" s="124"/>
      <c r="E631" s="125"/>
      <c r="F631" s="123"/>
      <c r="G631" s="126"/>
      <c r="H631" s="127"/>
      <c r="I631" s="128">
        <f t="shared" si="77"/>
        <v>0</v>
      </c>
      <c r="J631" s="129"/>
      <c r="K631" s="127"/>
      <c r="L631" s="130">
        <f t="shared" si="71"/>
        <v>0</v>
      </c>
      <c r="M631" s="131"/>
      <c r="N631" s="130">
        <f t="shared" si="72"/>
        <v>0</v>
      </c>
      <c r="O631" s="130">
        <f t="shared" si="73"/>
        <v>0</v>
      </c>
      <c r="P631" s="129"/>
      <c r="Q631" s="127"/>
      <c r="R631" s="130">
        <f t="shared" si="74"/>
        <v>0</v>
      </c>
      <c r="S631" s="127"/>
      <c r="T631" s="130">
        <f t="shared" si="75"/>
        <v>0</v>
      </c>
      <c r="U631" s="128">
        <f t="shared" si="76"/>
        <v>0</v>
      </c>
      <c r="V631" s="5" t="str">
        <f>IF(COUNTBLANK(G631:H631)+COUNTBLANK(J631:K631)+COUNTBLANK(M631:M631)+COUNTBLANK(P631:Q631)+COUNTBLANK(S631:S631)=8,"",
IF(G631&lt;Limity!$C$5," Data gotowości zbyt wczesna lub nie uzupełniona.","")&amp;
IF(G631&gt;Limity!$D$5," Data gotowości zbyt późna lub wypełnona nieprawidłowo.","")&amp;
IF(OR(ROUND(K631,2)&lt;=0,ROUND(Q631,2)&lt;=0,ROUND(M631,2)&lt;=0,ROUND(S631,2)&lt;=0,ROUND(H631,2)&lt;=0)," Co najmniej jedna wartość nie jest większa od zera.","")&amp;
IF(K631&gt;Limity!$D$6," Abonament za Usługę TD w Wariancie A ponad limit.","")&amp;
IF(Q631&gt;Limity!$D$7," Abonament za Usługę TD w Wariancie B ponad limit.","")&amp;
IF(Q631-K631&gt;Limity!$D$8," Różnica wartości abonamentów za Usługę TD wariantów A i B ponad limit.","")&amp;
IF(M631&gt;Limity!$D$9," Abonament za zwiększenie przepustowości w Wariancie A ponad limit.","")&amp;
IF(S631&gt;Limity!$D$10," Abonament za zwiększenie przepustowości w Wariancie B ponad limit.","")&amp;
IF(J631=""," Nie wskazano PWR. ",IF(ISERROR(VLOOKUP(J631,'Listy punktów styku'!$B$11:$B$41,1,FALSE))," Nie wskazano PWR z listy.",""))&amp;
IF(P631=""," Nie wskazano FPS. ",IF(ISERROR(VLOOKUP(P631,'Listy punktów styku'!$B$44:$B$61,1,FALSE))," Nie wskazano FPS z listy.","")))</f>
        <v/>
      </c>
    </row>
    <row r="632" spans="1:22" x14ac:dyDescent="0.3">
      <c r="A632" s="122"/>
      <c r="B632" s="123"/>
      <c r="C632" s="124"/>
      <c r="D632" s="124"/>
      <c r="E632" s="125"/>
      <c r="F632" s="123"/>
      <c r="G632" s="126"/>
      <c r="H632" s="127"/>
      <c r="I632" s="128">
        <f t="shared" si="77"/>
        <v>0</v>
      </c>
      <c r="J632" s="129"/>
      <c r="K632" s="127"/>
      <c r="L632" s="130">
        <f t="shared" si="71"/>
        <v>0</v>
      </c>
      <c r="M632" s="131"/>
      <c r="N632" s="130">
        <f t="shared" si="72"/>
        <v>0</v>
      </c>
      <c r="O632" s="130">
        <f t="shared" si="73"/>
        <v>0</v>
      </c>
      <c r="P632" s="129"/>
      <c r="Q632" s="127"/>
      <c r="R632" s="130">
        <f t="shared" si="74"/>
        <v>0</v>
      </c>
      <c r="S632" s="127"/>
      <c r="T632" s="130">
        <f t="shared" si="75"/>
        <v>0</v>
      </c>
      <c r="U632" s="128">
        <f t="shared" si="76"/>
        <v>0</v>
      </c>
      <c r="V632" s="5" t="str">
        <f>IF(COUNTBLANK(G632:H632)+COUNTBLANK(J632:K632)+COUNTBLANK(M632:M632)+COUNTBLANK(P632:Q632)+COUNTBLANK(S632:S632)=8,"",
IF(G632&lt;Limity!$C$5," Data gotowości zbyt wczesna lub nie uzupełniona.","")&amp;
IF(G632&gt;Limity!$D$5," Data gotowości zbyt późna lub wypełnona nieprawidłowo.","")&amp;
IF(OR(ROUND(K632,2)&lt;=0,ROUND(Q632,2)&lt;=0,ROUND(M632,2)&lt;=0,ROUND(S632,2)&lt;=0,ROUND(H632,2)&lt;=0)," Co najmniej jedna wartość nie jest większa od zera.","")&amp;
IF(K632&gt;Limity!$D$6," Abonament za Usługę TD w Wariancie A ponad limit.","")&amp;
IF(Q632&gt;Limity!$D$7," Abonament za Usługę TD w Wariancie B ponad limit.","")&amp;
IF(Q632-K632&gt;Limity!$D$8," Różnica wartości abonamentów za Usługę TD wariantów A i B ponad limit.","")&amp;
IF(M632&gt;Limity!$D$9," Abonament za zwiększenie przepustowości w Wariancie A ponad limit.","")&amp;
IF(S632&gt;Limity!$D$10," Abonament za zwiększenie przepustowości w Wariancie B ponad limit.","")&amp;
IF(J632=""," Nie wskazano PWR. ",IF(ISERROR(VLOOKUP(J632,'Listy punktów styku'!$B$11:$B$41,1,FALSE))," Nie wskazano PWR z listy.",""))&amp;
IF(P632=""," Nie wskazano FPS. ",IF(ISERROR(VLOOKUP(P632,'Listy punktów styku'!$B$44:$B$61,1,FALSE))," Nie wskazano FPS z listy.","")))</f>
        <v/>
      </c>
    </row>
    <row r="633" spans="1:22" x14ac:dyDescent="0.3">
      <c r="A633" s="122"/>
      <c r="B633" s="123"/>
      <c r="C633" s="124"/>
      <c r="D633" s="124"/>
      <c r="E633" s="125"/>
      <c r="F633" s="123"/>
      <c r="G633" s="126"/>
      <c r="H633" s="127"/>
      <c r="I633" s="128">
        <f t="shared" si="77"/>
        <v>0</v>
      </c>
      <c r="J633" s="129"/>
      <c r="K633" s="127"/>
      <c r="L633" s="130">
        <f t="shared" si="71"/>
        <v>0</v>
      </c>
      <c r="M633" s="131"/>
      <c r="N633" s="130">
        <f t="shared" si="72"/>
        <v>0</v>
      </c>
      <c r="O633" s="130">
        <f t="shared" si="73"/>
        <v>0</v>
      </c>
      <c r="P633" s="129"/>
      <c r="Q633" s="127"/>
      <c r="R633" s="130">
        <f t="shared" si="74"/>
        <v>0</v>
      </c>
      <c r="S633" s="127"/>
      <c r="T633" s="130">
        <f t="shared" si="75"/>
        <v>0</v>
      </c>
      <c r="U633" s="128">
        <f t="shared" si="76"/>
        <v>0</v>
      </c>
      <c r="V633" s="5" t="str">
        <f>IF(COUNTBLANK(G633:H633)+COUNTBLANK(J633:K633)+COUNTBLANK(M633:M633)+COUNTBLANK(P633:Q633)+COUNTBLANK(S633:S633)=8,"",
IF(G633&lt;Limity!$C$5," Data gotowości zbyt wczesna lub nie uzupełniona.","")&amp;
IF(G633&gt;Limity!$D$5," Data gotowości zbyt późna lub wypełnona nieprawidłowo.","")&amp;
IF(OR(ROUND(K633,2)&lt;=0,ROUND(Q633,2)&lt;=0,ROUND(M633,2)&lt;=0,ROUND(S633,2)&lt;=0,ROUND(H633,2)&lt;=0)," Co najmniej jedna wartość nie jest większa od zera.","")&amp;
IF(K633&gt;Limity!$D$6," Abonament za Usługę TD w Wariancie A ponad limit.","")&amp;
IF(Q633&gt;Limity!$D$7," Abonament za Usługę TD w Wariancie B ponad limit.","")&amp;
IF(Q633-K633&gt;Limity!$D$8," Różnica wartości abonamentów za Usługę TD wariantów A i B ponad limit.","")&amp;
IF(M633&gt;Limity!$D$9," Abonament za zwiększenie przepustowości w Wariancie A ponad limit.","")&amp;
IF(S633&gt;Limity!$D$10," Abonament za zwiększenie przepustowości w Wariancie B ponad limit.","")&amp;
IF(J633=""," Nie wskazano PWR. ",IF(ISERROR(VLOOKUP(J633,'Listy punktów styku'!$B$11:$B$41,1,FALSE))," Nie wskazano PWR z listy.",""))&amp;
IF(P633=""," Nie wskazano FPS. ",IF(ISERROR(VLOOKUP(P633,'Listy punktów styku'!$B$44:$B$61,1,FALSE))," Nie wskazano FPS z listy.","")))</f>
        <v/>
      </c>
    </row>
    <row r="634" spans="1:22" x14ac:dyDescent="0.3">
      <c r="A634" s="122"/>
      <c r="B634" s="123"/>
      <c r="C634" s="124"/>
      <c r="D634" s="124"/>
      <c r="E634" s="125"/>
      <c r="F634" s="123"/>
      <c r="G634" s="126"/>
      <c r="H634" s="127"/>
      <c r="I634" s="128">
        <f t="shared" si="77"/>
        <v>0</v>
      </c>
      <c r="J634" s="129"/>
      <c r="K634" s="127"/>
      <c r="L634" s="130">
        <f t="shared" si="71"/>
        <v>0</v>
      </c>
      <c r="M634" s="131"/>
      <c r="N634" s="130">
        <f t="shared" si="72"/>
        <v>0</v>
      </c>
      <c r="O634" s="130">
        <f t="shared" si="73"/>
        <v>0</v>
      </c>
      <c r="P634" s="129"/>
      <c r="Q634" s="127"/>
      <c r="R634" s="130">
        <f t="shared" si="74"/>
        <v>0</v>
      </c>
      <c r="S634" s="127"/>
      <c r="T634" s="130">
        <f t="shared" si="75"/>
        <v>0</v>
      </c>
      <c r="U634" s="128">
        <f t="shared" si="76"/>
        <v>0</v>
      </c>
      <c r="V634" s="5" t="str">
        <f>IF(COUNTBLANK(G634:H634)+COUNTBLANK(J634:K634)+COUNTBLANK(M634:M634)+COUNTBLANK(P634:Q634)+COUNTBLANK(S634:S634)=8,"",
IF(G634&lt;Limity!$C$5," Data gotowości zbyt wczesna lub nie uzupełniona.","")&amp;
IF(G634&gt;Limity!$D$5," Data gotowości zbyt późna lub wypełnona nieprawidłowo.","")&amp;
IF(OR(ROUND(K634,2)&lt;=0,ROUND(Q634,2)&lt;=0,ROUND(M634,2)&lt;=0,ROUND(S634,2)&lt;=0,ROUND(H634,2)&lt;=0)," Co najmniej jedna wartość nie jest większa od zera.","")&amp;
IF(K634&gt;Limity!$D$6," Abonament za Usługę TD w Wariancie A ponad limit.","")&amp;
IF(Q634&gt;Limity!$D$7," Abonament za Usługę TD w Wariancie B ponad limit.","")&amp;
IF(Q634-K634&gt;Limity!$D$8," Różnica wartości abonamentów za Usługę TD wariantów A i B ponad limit.","")&amp;
IF(M634&gt;Limity!$D$9," Abonament za zwiększenie przepustowości w Wariancie A ponad limit.","")&amp;
IF(S634&gt;Limity!$D$10," Abonament za zwiększenie przepustowości w Wariancie B ponad limit.","")&amp;
IF(J634=""," Nie wskazano PWR. ",IF(ISERROR(VLOOKUP(J634,'Listy punktów styku'!$B$11:$B$41,1,FALSE))," Nie wskazano PWR z listy.",""))&amp;
IF(P634=""," Nie wskazano FPS. ",IF(ISERROR(VLOOKUP(P634,'Listy punktów styku'!$B$44:$B$61,1,FALSE))," Nie wskazano FPS z listy.","")))</f>
        <v/>
      </c>
    </row>
    <row r="635" spans="1:22" x14ac:dyDescent="0.3">
      <c r="A635" s="122"/>
      <c r="B635" s="123"/>
      <c r="C635" s="124"/>
      <c r="D635" s="124"/>
      <c r="E635" s="125"/>
      <c r="F635" s="123"/>
      <c r="G635" s="126"/>
      <c r="H635" s="127"/>
      <c r="I635" s="128">
        <f t="shared" si="77"/>
        <v>0</v>
      </c>
      <c r="J635" s="129"/>
      <c r="K635" s="127"/>
      <c r="L635" s="130">
        <f t="shared" si="71"/>
        <v>0</v>
      </c>
      <c r="M635" s="131"/>
      <c r="N635" s="130">
        <f t="shared" si="72"/>
        <v>0</v>
      </c>
      <c r="O635" s="130">
        <f t="shared" si="73"/>
        <v>0</v>
      </c>
      <c r="P635" s="129"/>
      <c r="Q635" s="127"/>
      <c r="R635" s="130">
        <f t="shared" si="74"/>
        <v>0</v>
      </c>
      <c r="S635" s="127"/>
      <c r="T635" s="130">
        <f t="shared" si="75"/>
        <v>0</v>
      </c>
      <c r="U635" s="128">
        <f t="shared" si="76"/>
        <v>0</v>
      </c>
      <c r="V635" s="5" t="str">
        <f>IF(COUNTBLANK(G635:H635)+COUNTBLANK(J635:K635)+COUNTBLANK(M635:M635)+COUNTBLANK(P635:Q635)+COUNTBLANK(S635:S635)=8,"",
IF(G635&lt;Limity!$C$5," Data gotowości zbyt wczesna lub nie uzupełniona.","")&amp;
IF(G635&gt;Limity!$D$5," Data gotowości zbyt późna lub wypełnona nieprawidłowo.","")&amp;
IF(OR(ROUND(K635,2)&lt;=0,ROUND(Q635,2)&lt;=0,ROUND(M635,2)&lt;=0,ROUND(S635,2)&lt;=0,ROUND(H635,2)&lt;=0)," Co najmniej jedna wartość nie jest większa od zera.","")&amp;
IF(K635&gt;Limity!$D$6," Abonament za Usługę TD w Wariancie A ponad limit.","")&amp;
IF(Q635&gt;Limity!$D$7," Abonament za Usługę TD w Wariancie B ponad limit.","")&amp;
IF(Q635-K635&gt;Limity!$D$8," Różnica wartości abonamentów za Usługę TD wariantów A i B ponad limit.","")&amp;
IF(M635&gt;Limity!$D$9," Abonament za zwiększenie przepustowości w Wariancie A ponad limit.","")&amp;
IF(S635&gt;Limity!$D$10," Abonament za zwiększenie przepustowości w Wariancie B ponad limit.","")&amp;
IF(J635=""," Nie wskazano PWR. ",IF(ISERROR(VLOOKUP(J635,'Listy punktów styku'!$B$11:$B$41,1,FALSE))," Nie wskazano PWR z listy.",""))&amp;
IF(P635=""," Nie wskazano FPS. ",IF(ISERROR(VLOOKUP(P635,'Listy punktów styku'!$B$44:$B$61,1,FALSE))," Nie wskazano FPS z listy.","")))</f>
        <v/>
      </c>
    </row>
    <row r="636" spans="1:22" x14ac:dyDescent="0.3">
      <c r="A636" s="122"/>
      <c r="B636" s="123"/>
      <c r="C636" s="124"/>
      <c r="D636" s="124"/>
      <c r="E636" s="125"/>
      <c r="F636" s="123"/>
      <c r="G636" s="126"/>
      <c r="H636" s="127"/>
      <c r="I636" s="128">
        <f t="shared" si="77"/>
        <v>0</v>
      </c>
      <c r="J636" s="129"/>
      <c r="K636" s="127"/>
      <c r="L636" s="130">
        <f t="shared" si="71"/>
        <v>0</v>
      </c>
      <c r="M636" s="131"/>
      <c r="N636" s="130">
        <f t="shared" si="72"/>
        <v>0</v>
      </c>
      <c r="O636" s="130">
        <f t="shared" si="73"/>
        <v>0</v>
      </c>
      <c r="P636" s="129"/>
      <c r="Q636" s="127"/>
      <c r="R636" s="130">
        <f t="shared" si="74"/>
        <v>0</v>
      </c>
      <c r="S636" s="127"/>
      <c r="T636" s="130">
        <f t="shared" si="75"/>
        <v>0</v>
      </c>
      <c r="U636" s="128">
        <f t="shared" si="76"/>
        <v>0</v>
      </c>
      <c r="V636" s="5" t="str">
        <f>IF(COUNTBLANK(G636:H636)+COUNTBLANK(J636:K636)+COUNTBLANK(M636:M636)+COUNTBLANK(P636:Q636)+COUNTBLANK(S636:S636)=8,"",
IF(G636&lt;Limity!$C$5," Data gotowości zbyt wczesna lub nie uzupełniona.","")&amp;
IF(G636&gt;Limity!$D$5," Data gotowości zbyt późna lub wypełnona nieprawidłowo.","")&amp;
IF(OR(ROUND(K636,2)&lt;=0,ROUND(Q636,2)&lt;=0,ROUND(M636,2)&lt;=0,ROUND(S636,2)&lt;=0,ROUND(H636,2)&lt;=0)," Co najmniej jedna wartość nie jest większa od zera.","")&amp;
IF(K636&gt;Limity!$D$6," Abonament za Usługę TD w Wariancie A ponad limit.","")&amp;
IF(Q636&gt;Limity!$D$7," Abonament za Usługę TD w Wariancie B ponad limit.","")&amp;
IF(Q636-K636&gt;Limity!$D$8," Różnica wartości abonamentów za Usługę TD wariantów A i B ponad limit.","")&amp;
IF(M636&gt;Limity!$D$9," Abonament za zwiększenie przepustowości w Wariancie A ponad limit.","")&amp;
IF(S636&gt;Limity!$D$10," Abonament za zwiększenie przepustowości w Wariancie B ponad limit.","")&amp;
IF(J636=""," Nie wskazano PWR. ",IF(ISERROR(VLOOKUP(J636,'Listy punktów styku'!$B$11:$B$41,1,FALSE))," Nie wskazano PWR z listy.",""))&amp;
IF(P636=""," Nie wskazano FPS. ",IF(ISERROR(VLOOKUP(P636,'Listy punktów styku'!$B$44:$B$61,1,FALSE))," Nie wskazano FPS z listy.","")))</f>
        <v/>
      </c>
    </row>
    <row r="637" spans="1:22" x14ac:dyDescent="0.3">
      <c r="A637" s="122"/>
      <c r="B637" s="123"/>
      <c r="C637" s="124"/>
      <c r="D637" s="124"/>
      <c r="E637" s="125"/>
      <c r="F637" s="123"/>
      <c r="G637" s="126"/>
      <c r="H637" s="127"/>
      <c r="I637" s="128">
        <f t="shared" si="77"/>
        <v>0</v>
      </c>
      <c r="J637" s="129"/>
      <c r="K637" s="127"/>
      <c r="L637" s="130">
        <f t="shared" si="71"/>
        <v>0</v>
      </c>
      <c r="M637" s="131"/>
      <c r="N637" s="130">
        <f t="shared" si="72"/>
        <v>0</v>
      </c>
      <c r="O637" s="130">
        <f t="shared" si="73"/>
        <v>0</v>
      </c>
      <c r="P637" s="129"/>
      <c r="Q637" s="127"/>
      <c r="R637" s="130">
        <f t="shared" si="74"/>
        <v>0</v>
      </c>
      <c r="S637" s="127"/>
      <c r="T637" s="130">
        <f t="shared" si="75"/>
        <v>0</v>
      </c>
      <c r="U637" s="128">
        <f t="shared" si="76"/>
        <v>0</v>
      </c>
      <c r="V637" s="5" t="str">
        <f>IF(COUNTBLANK(G637:H637)+COUNTBLANK(J637:K637)+COUNTBLANK(M637:M637)+COUNTBLANK(P637:Q637)+COUNTBLANK(S637:S637)=8,"",
IF(G637&lt;Limity!$C$5," Data gotowości zbyt wczesna lub nie uzupełniona.","")&amp;
IF(G637&gt;Limity!$D$5," Data gotowości zbyt późna lub wypełnona nieprawidłowo.","")&amp;
IF(OR(ROUND(K637,2)&lt;=0,ROUND(Q637,2)&lt;=0,ROUND(M637,2)&lt;=0,ROUND(S637,2)&lt;=0,ROUND(H637,2)&lt;=0)," Co najmniej jedna wartość nie jest większa od zera.","")&amp;
IF(K637&gt;Limity!$D$6," Abonament za Usługę TD w Wariancie A ponad limit.","")&amp;
IF(Q637&gt;Limity!$D$7," Abonament za Usługę TD w Wariancie B ponad limit.","")&amp;
IF(Q637-K637&gt;Limity!$D$8," Różnica wartości abonamentów za Usługę TD wariantów A i B ponad limit.","")&amp;
IF(M637&gt;Limity!$D$9," Abonament za zwiększenie przepustowości w Wariancie A ponad limit.","")&amp;
IF(S637&gt;Limity!$D$10," Abonament za zwiększenie przepustowości w Wariancie B ponad limit.","")&amp;
IF(J637=""," Nie wskazano PWR. ",IF(ISERROR(VLOOKUP(J637,'Listy punktów styku'!$B$11:$B$41,1,FALSE))," Nie wskazano PWR z listy.",""))&amp;
IF(P637=""," Nie wskazano FPS. ",IF(ISERROR(VLOOKUP(P637,'Listy punktów styku'!$B$44:$B$61,1,FALSE))," Nie wskazano FPS z listy.","")))</f>
        <v/>
      </c>
    </row>
    <row r="638" spans="1:22" x14ac:dyDescent="0.3">
      <c r="A638" s="122"/>
      <c r="B638" s="123"/>
      <c r="C638" s="124"/>
      <c r="D638" s="124"/>
      <c r="E638" s="125"/>
      <c r="F638" s="123"/>
      <c r="G638" s="126"/>
      <c r="H638" s="127"/>
      <c r="I638" s="128">
        <f t="shared" si="77"/>
        <v>0</v>
      </c>
      <c r="J638" s="129"/>
      <c r="K638" s="127"/>
      <c r="L638" s="130">
        <f t="shared" ref="L638:L700" si="85">ROUND(K638*(1+$C$10),2)</f>
        <v>0</v>
      </c>
      <c r="M638" s="131"/>
      <c r="N638" s="130">
        <f t="shared" ref="N638:N700" si="86">ROUND(M638*(1+$C$10),2)</f>
        <v>0</v>
      </c>
      <c r="O638" s="130">
        <f t="shared" ref="O638:O700" si="87">60*ROUND(K638*(1+$C$10),2)</f>
        <v>0</v>
      </c>
      <c r="P638" s="129"/>
      <c r="Q638" s="127"/>
      <c r="R638" s="130">
        <f t="shared" ref="R638:R700" si="88">ROUND(Q638*(1+$C$10),2)</f>
        <v>0</v>
      </c>
      <c r="S638" s="127"/>
      <c r="T638" s="130">
        <f t="shared" si="75"/>
        <v>0</v>
      </c>
      <c r="U638" s="128">
        <f t="shared" si="76"/>
        <v>0</v>
      </c>
      <c r="V638" s="5" t="str">
        <f>IF(COUNTBLANK(G638:H638)+COUNTBLANK(J638:K638)+COUNTBLANK(M638:M638)+COUNTBLANK(P638:Q638)+COUNTBLANK(S638:S638)=8,"",
IF(G638&lt;Limity!$C$5," Data gotowości zbyt wczesna lub nie uzupełniona.","")&amp;
IF(G638&gt;Limity!$D$5," Data gotowości zbyt późna lub wypełnona nieprawidłowo.","")&amp;
IF(OR(ROUND(K638,2)&lt;=0,ROUND(Q638,2)&lt;=0,ROUND(M638,2)&lt;=0,ROUND(S638,2)&lt;=0,ROUND(H638,2)&lt;=0)," Co najmniej jedna wartość nie jest większa od zera.","")&amp;
IF(K638&gt;Limity!$D$6," Abonament za Usługę TD w Wariancie A ponad limit.","")&amp;
IF(Q638&gt;Limity!$D$7," Abonament za Usługę TD w Wariancie B ponad limit.","")&amp;
IF(Q638-K638&gt;Limity!$D$8," Różnica wartości abonamentów za Usługę TD wariantów A i B ponad limit.","")&amp;
IF(M638&gt;Limity!$D$9," Abonament za zwiększenie przepustowości w Wariancie A ponad limit.","")&amp;
IF(S638&gt;Limity!$D$10," Abonament za zwiększenie przepustowości w Wariancie B ponad limit.","")&amp;
IF(J638=""," Nie wskazano PWR. ",IF(ISERROR(VLOOKUP(J638,'Listy punktów styku'!$B$11:$B$41,1,FALSE))," Nie wskazano PWR z listy.",""))&amp;
IF(P638=""," Nie wskazano FPS. ",IF(ISERROR(VLOOKUP(P638,'Listy punktów styku'!$B$44:$B$61,1,FALSE))," Nie wskazano FPS z listy.","")))</f>
        <v/>
      </c>
    </row>
    <row r="639" spans="1:22" x14ac:dyDescent="0.3">
      <c r="A639" s="122"/>
      <c r="B639" s="123"/>
      <c r="C639" s="124"/>
      <c r="D639" s="124"/>
      <c r="E639" s="125"/>
      <c r="F639" s="123"/>
      <c r="G639" s="126"/>
      <c r="H639" s="127"/>
      <c r="I639" s="128">
        <f t="shared" si="77"/>
        <v>0</v>
      </c>
      <c r="J639" s="129"/>
      <c r="K639" s="127"/>
      <c r="L639" s="130">
        <f t="shared" si="85"/>
        <v>0</v>
      </c>
      <c r="M639" s="131"/>
      <c r="N639" s="130">
        <f t="shared" si="86"/>
        <v>0</v>
      </c>
      <c r="O639" s="130">
        <f t="shared" si="87"/>
        <v>0</v>
      </c>
      <c r="P639" s="129"/>
      <c r="Q639" s="127"/>
      <c r="R639" s="130">
        <f t="shared" si="88"/>
        <v>0</v>
      </c>
      <c r="S639" s="127"/>
      <c r="T639" s="130">
        <f t="shared" ref="T639:T700" si="89">ROUND(S639*(1+$C$10),2)</f>
        <v>0</v>
      </c>
      <c r="U639" s="128">
        <f t="shared" ref="U639:U700" si="90">60*ROUND(Q639*(1+$C$10),2)</f>
        <v>0</v>
      </c>
      <c r="V639" s="5" t="str">
        <f>IF(COUNTBLANK(G639:H639)+COUNTBLANK(J639:K639)+COUNTBLANK(M639:M639)+COUNTBLANK(P639:Q639)+COUNTBLANK(S639:S639)=8,"",
IF(G639&lt;Limity!$C$5," Data gotowości zbyt wczesna lub nie uzupełniona.","")&amp;
IF(G639&gt;Limity!$D$5," Data gotowości zbyt późna lub wypełnona nieprawidłowo.","")&amp;
IF(OR(ROUND(K639,2)&lt;=0,ROUND(Q639,2)&lt;=0,ROUND(M639,2)&lt;=0,ROUND(S639,2)&lt;=0,ROUND(H639,2)&lt;=0)," Co najmniej jedna wartość nie jest większa od zera.","")&amp;
IF(K639&gt;Limity!$D$6," Abonament za Usługę TD w Wariancie A ponad limit.","")&amp;
IF(Q639&gt;Limity!$D$7," Abonament za Usługę TD w Wariancie B ponad limit.","")&amp;
IF(Q639-K639&gt;Limity!$D$8," Różnica wartości abonamentów za Usługę TD wariantów A i B ponad limit.","")&amp;
IF(M639&gt;Limity!$D$9," Abonament za zwiększenie przepustowości w Wariancie A ponad limit.","")&amp;
IF(S639&gt;Limity!$D$10," Abonament za zwiększenie przepustowości w Wariancie B ponad limit.","")&amp;
IF(J639=""," Nie wskazano PWR. ",IF(ISERROR(VLOOKUP(J639,'Listy punktów styku'!$B$11:$B$41,1,FALSE))," Nie wskazano PWR z listy.",""))&amp;
IF(P639=""," Nie wskazano FPS. ",IF(ISERROR(VLOOKUP(P639,'Listy punktów styku'!$B$44:$B$61,1,FALSE))," Nie wskazano FPS z listy.","")))</f>
        <v/>
      </c>
    </row>
    <row r="640" spans="1:22" x14ac:dyDescent="0.3">
      <c r="A640" s="122"/>
      <c r="B640" s="123"/>
      <c r="C640" s="124"/>
      <c r="D640" s="124"/>
      <c r="E640" s="125"/>
      <c r="F640" s="123"/>
      <c r="G640" s="126"/>
      <c r="H640" s="127"/>
      <c r="I640" s="128">
        <f t="shared" ref="I640:I700" si="91">ROUND(H640*(1+$C$10),2)</f>
        <v>0</v>
      </c>
      <c r="J640" s="129"/>
      <c r="K640" s="127"/>
      <c r="L640" s="130">
        <f t="shared" si="85"/>
        <v>0</v>
      </c>
      <c r="M640" s="131"/>
      <c r="N640" s="130">
        <f t="shared" si="86"/>
        <v>0</v>
      </c>
      <c r="O640" s="130">
        <f t="shared" si="87"/>
        <v>0</v>
      </c>
      <c r="P640" s="129"/>
      <c r="Q640" s="127"/>
      <c r="R640" s="130">
        <f t="shared" si="88"/>
        <v>0</v>
      </c>
      <c r="S640" s="127"/>
      <c r="T640" s="130">
        <f t="shared" si="89"/>
        <v>0</v>
      </c>
      <c r="U640" s="128">
        <f t="shared" si="90"/>
        <v>0</v>
      </c>
      <c r="V640" s="5" t="str">
        <f>IF(COUNTBLANK(G640:H640)+COUNTBLANK(J640:K640)+COUNTBLANK(M640:M640)+COUNTBLANK(P640:Q640)+COUNTBLANK(S640:S640)=8,"",
IF(G640&lt;Limity!$C$5," Data gotowości zbyt wczesna lub nie uzupełniona.","")&amp;
IF(G640&gt;Limity!$D$5," Data gotowości zbyt późna lub wypełnona nieprawidłowo.","")&amp;
IF(OR(ROUND(K640,2)&lt;=0,ROUND(Q640,2)&lt;=0,ROUND(M640,2)&lt;=0,ROUND(S640,2)&lt;=0,ROUND(H640,2)&lt;=0)," Co najmniej jedna wartość nie jest większa od zera.","")&amp;
IF(K640&gt;Limity!$D$6," Abonament za Usługę TD w Wariancie A ponad limit.","")&amp;
IF(Q640&gt;Limity!$D$7," Abonament za Usługę TD w Wariancie B ponad limit.","")&amp;
IF(Q640-K640&gt;Limity!$D$8," Różnica wartości abonamentów za Usługę TD wariantów A i B ponad limit.","")&amp;
IF(M640&gt;Limity!$D$9," Abonament za zwiększenie przepustowości w Wariancie A ponad limit.","")&amp;
IF(S640&gt;Limity!$D$10," Abonament za zwiększenie przepustowości w Wariancie B ponad limit.","")&amp;
IF(J640=""," Nie wskazano PWR. ",IF(ISERROR(VLOOKUP(J640,'Listy punktów styku'!$B$11:$B$41,1,FALSE))," Nie wskazano PWR z listy.",""))&amp;
IF(P640=""," Nie wskazano FPS. ",IF(ISERROR(VLOOKUP(P640,'Listy punktów styku'!$B$44:$B$61,1,FALSE))," Nie wskazano FPS z listy.","")))</f>
        <v/>
      </c>
    </row>
    <row r="641" spans="1:22" x14ac:dyDescent="0.3">
      <c r="A641" s="122"/>
      <c r="B641" s="123"/>
      <c r="C641" s="124"/>
      <c r="D641" s="124"/>
      <c r="E641" s="125"/>
      <c r="F641" s="123"/>
      <c r="G641" s="126"/>
      <c r="H641" s="127"/>
      <c r="I641" s="128">
        <f t="shared" si="91"/>
        <v>0</v>
      </c>
      <c r="J641" s="129"/>
      <c r="K641" s="127"/>
      <c r="L641" s="130">
        <f t="shared" si="85"/>
        <v>0</v>
      </c>
      <c r="M641" s="131"/>
      <c r="N641" s="130">
        <f t="shared" si="86"/>
        <v>0</v>
      </c>
      <c r="O641" s="130">
        <f t="shared" si="87"/>
        <v>0</v>
      </c>
      <c r="P641" s="129"/>
      <c r="Q641" s="127"/>
      <c r="R641" s="130">
        <f t="shared" si="88"/>
        <v>0</v>
      </c>
      <c r="S641" s="127"/>
      <c r="T641" s="130">
        <f t="shared" si="89"/>
        <v>0</v>
      </c>
      <c r="U641" s="128">
        <f t="shared" si="90"/>
        <v>0</v>
      </c>
      <c r="V641" s="5" t="str">
        <f>IF(COUNTBLANK(G641:H641)+COUNTBLANK(J641:K641)+COUNTBLANK(M641:M641)+COUNTBLANK(P641:Q641)+COUNTBLANK(S641:S641)=8,"",
IF(G641&lt;Limity!$C$5," Data gotowości zbyt wczesna lub nie uzupełniona.","")&amp;
IF(G641&gt;Limity!$D$5," Data gotowości zbyt późna lub wypełnona nieprawidłowo.","")&amp;
IF(OR(ROUND(K641,2)&lt;=0,ROUND(Q641,2)&lt;=0,ROUND(M641,2)&lt;=0,ROUND(S641,2)&lt;=0,ROUND(H641,2)&lt;=0)," Co najmniej jedna wartość nie jest większa od zera.","")&amp;
IF(K641&gt;Limity!$D$6," Abonament za Usługę TD w Wariancie A ponad limit.","")&amp;
IF(Q641&gt;Limity!$D$7," Abonament za Usługę TD w Wariancie B ponad limit.","")&amp;
IF(Q641-K641&gt;Limity!$D$8," Różnica wartości abonamentów za Usługę TD wariantów A i B ponad limit.","")&amp;
IF(M641&gt;Limity!$D$9," Abonament za zwiększenie przepustowości w Wariancie A ponad limit.","")&amp;
IF(S641&gt;Limity!$D$10," Abonament za zwiększenie przepustowości w Wariancie B ponad limit.","")&amp;
IF(J641=""," Nie wskazano PWR. ",IF(ISERROR(VLOOKUP(J641,'Listy punktów styku'!$B$11:$B$41,1,FALSE))," Nie wskazano PWR z listy.",""))&amp;
IF(P641=""," Nie wskazano FPS. ",IF(ISERROR(VLOOKUP(P641,'Listy punktów styku'!$B$44:$B$61,1,FALSE))," Nie wskazano FPS z listy.","")))</f>
        <v/>
      </c>
    </row>
    <row r="642" spans="1:22" x14ac:dyDescent="0.3">
      <c r="A642" s="122"/>
      <c r="B642" s="123"/>
      <c r="C642" s="124"/>
      <c r="D642" s="124"/>
      <c r="E642" s="125"/>
      <c r="F642" s="123"/>
      <c r="G642" s="126"/>
      <c r="H642" s="127"/>
      <c r="I642" s="128">
        <f t="shared" si="91"/>
        <v>0</v>
      </c>
      <c r="J642" s="129"/>
      <c r="K642" s="127"/>
      <c r="L642" s="130">
        <f t="shared" si="85"/>
        <v>0</v>
      </c>
      <c r="M642" s="131"/>
      <c r="N642" s="130">
        <f t="shared" si="86"/>
        <v>0</v>
      </c>
      <c r="O642" s="130">
        <f t="shared" si="87"/>
        <v>0</v>
      </c>
      <c r="P642" s="129"/>
      <c r="Q642" s="127"/>
      <c r="R642" s="130">
        <f t="shared" si="88"/>
        <v>0</v>
      </c>
      <c r="S642" s="127"/>
      <c r="T642" s="130">
        <f t="shared" si="89"/>
        <v>0</v>
      </c>
      <c r="U642" s="128">
        <f t="shared" si="90"/>
        <v>0</v>
      </c>
      <c r="V642" s="5" t="str">
        <f>IF(COUNTBLANK(G642:H642)+COUNTBLANK(J642:K642)+COUNTBLANK(M642:M642)+COUNTBLANK(P642:Q642)+COUNTBLANK(S642:S642)=8,"",
IF(G642&lt;Limity!$C$5," Data gotowości zbyt wczesna lub nie uzupełniona.","")&amp;
IF(G642&gt;Limity!$D$5," Data gotowości zbyt późna lub wypełnona nieprawidłowo.","")&amp;
IF(OR(ROUND(K642,2)&lt;=0,ROUND(Q642,2)&lt;=0,ROUND(M642,2)&lt;=0,ROUND(S642,2)&lt;=0,ROUND(H642,2)&lt;=0)," Co najmniej jedna wartość nie jest większa od zera.","")&amp;
IF(K642&gt;Limity!$D$6," Abonament za Usługę TD w Wariancie A ponad limit.","")&amp;
IF(Q642&gt;Limity!$D$7," Abonament za Usługę TD w Wariancie B ponad limit.","")&amp;
IF(Q642-K642&gt;Limity!$D$8," Różnica wartości abonamentów za Usługę TD wariantów A i B ponad limit.","")&amp;
IF(M642&gt;Limity!$D$9," Abonament za zwiększenie przepustowości w Wariancie A ponad limit.","")&amp;
IF(S642&gt;Limity!$D$10," Abonament za zwiększenie przepustowości w Wariancie B ponad limit.","")&amp;
IF(J642=""," Nie wskazano PWR. ",IF(ISERROR(VLOOKUP(J642,'Listy punktów styku'!$B$11:$B$41,1,FALSE))," Nie wskazano PWR z listy.",""))&amp;
IF(P642=""," Nie wskazano FPS. ",IF(ISERROR(VLOOKUP(P642,'Listy punktów styku'!$B$44:$B$61,1,FALSE))," Nie wskazano FPS z listy.","")))</f>
        <v/>
      </c>
    </row>
    <row r="643" spans="1:22" x14ac:dyDescent="0.3">
      <c r="A643" s="122"/>
      <c r="B643" s="123"/>
      <c r="C643" s="124"/>
      <c r="D643" s="124"/>
      <c r="E643" s="125"/>
      <c r="F643" s="123"/>
      <c r="G643" s="126"/>
      <c r="H643" s="127"/>
      <c r="I643" s="128">
        <f t="shared" si="91"/>
        <v>0</v>
      </c>
      <c r="J643" s="129"/>
      <c r="K643" s="127"/>
      <c r="L643" s="130">
        <f t="shared" si="85"/>
        <v>0</v>
      </c>
      <c r="M643" s="131"/>
      <c r="N643" s="130">
        <f t="shared" si="86"/>
        <v>0</v>
      </c>
      <c r="O643" s="130">
        <f t="shared" si="87"/>
        <v>0</v>
      </c>
      <c r="P643" s="129"/>
      <c r="Q643" s="127"/>
      <c r="R643" s="130">
        <f t="shared" si="88"/>
        <v>0</v>
      </c>
      <c r="S643" s="127"/>
      <c r="T643" s="130">
        <f t="shared" si="89"/>
        <v>0</v>
      </c>
      <c r="U643" s="128">
        <f t="shared" si="90"/>
        <v>0</v>
      </c>
      <c r="V643" s="5" t="str">
        <f>IF(COUNTBLANK(G643:H643)+COUNTBLANK(J643:K643)+COUNTBLANK(M643:M643)+COUNTBLANK(P643:Q643)+COUNTBLANK(S643:S643)=8,"",
IF(G643&lt;Limity!$C$5," Data gotowości zbyt wczesna lub nie uzupełniona.","")&amp;
IF(G643&gt;Limity!$D$5," Data gotowości zbyt późna lub wypełnona nieprawidłowo.","")&amp;
IF(OR(ROUND(K643,2)&lt;=0,ROUND(Q643,2)&lt;=0,ROUND(M643,2)&lt;=0,ROUND(S643,2)&lt;=0,ROUND(H643,2)&lt;=0)," Co najmniej jedna wartość nie jest większa od zera.","")&amp;
IF(K643&gt;Limity!$D$6," Abonament za Usługę TD w Wariancie A ponad limit.","")&amp;
IF(Q643&gt;Limity!$D$7," Abonament za Usługę TD w Wariancie B ponad limit.","")&amp;
IF(Q643-K643&gt;Limity!$D$8," Różnica wartości abonamentów za Usługę TD wariantów A i B ponad limit.","")&amp;
IF(M643&gt;Limity!$D$9," Abonament za zwiększenie przepustowości w Wariancie A ponad limit.","")&amp;
IF(S643&gt;Limity!$D$10," Abonament za zwiększenie przepustowości w Wariancie B ponad limit.","")&amp;
IF(J643=""," Nie wskazano PWR. ",IF(ISERROR(VLOOKUP(J643,'Listy punktów styku'!$B$11:$B$41,1,FALSE))," Nie wskazano PWR z listy.",""))&amp;
IF(P643=""," Nie wskazano FPS. ",IF(ISERROR(VLOOKUP(P643,'Listy punktów styku'!$B$44:$B$61,1,FALSE))," Nie wskazano FPS z listy.","")))</f>
        <v/>
      </c>
    </row>
    <row r="644" spans="1:22" x14ac:dyDescent="0.3">
      <c r="A644" s="122"/>
      <c r="B644" s="123"/>
      <c r="C644" s="124"/>
      <c r="D644" s="124"/>
      <c r="E644" s="125"/>
      <c r="F644" s="123"/>
      <c r="G644" s="126"/>
      <c r="H644" s="127"/>
      <c r="I644" s="128">
        <f t="shared" si="91"/>
        <v>0</v>
      </c>
      <c r="J644" s="129"/>
      <c r="K644" s="127"/>
      <c r="L644" s="130">
        <f t="shared" si="85"/>
        <v>0</v>
      </c>
      <c r="M644" s="131"/>
      <c r="N644" s="130">
        <f t="shared" si="86"/>
        <v>0</v>
      </c>
      <c r="O644" s="130">
        <f t="shared" si="87"/>
        <v>0</v>
      </c>
      <c r="P644" s="129"/>
      <c r="Q644" s="127"/>
      <c r="R644" s="130">
        <f t="shared" si="88"/>
        <v>0</v>
      </c>
      <c r="S644" s="127"/>
      <c r="T644" s="130">
        <f t="shared" si="89"/>
        <v>0</v>
      </c>
      <c r="U644" s="128">
        <f t="shared" si="90"/>
        <v>0</v>
      </c>
      <c r="V644" s="5" t="str">
        <f>IF(COUNTBLANK(G644:H644)+COUNTBLANK(J644:K644)+COUNTBLANK(M644:M644)+COUNTBLANK(P644:Q644)+COUNTBLANK(S644:S644)=8,"",
IF(G644&lt;Limity!$C$5," Data gotowości zbyt wczesna lub nie uzupełniona.","")&amp;
IF(G644&gt;Limity!$D$5," Data gotowości zbyt późna lub wypełnona nieprawidłowo.","")&amp;
IF(OR(ROUND(K644,2)&lt;=0,ROUND(Q644,2)&lt;=0,ROUND(M644,2)&lt;=0,ROUND(S644,2)&lt;=0,ROUND(H644,2)&lt;=0)," Co najmniej jedna wartość nie jest większa od zera.","")&amp;
IF(K644&gt;Limity!$D$6," Abonament za Usługę TD w Wariancie A ponad limit.","")&amp;
IF(Q644&gt;Limity!$D$7," Abonament za Usługę TD w Wariancie B ponad limit.","")&amp;
IF(Q644-K644&gt;Limity!$D$8," Różnica wartości abonamentów za Usługę TD wariantów A i B ponad limit.","")&amp;
IF(M644&gt;Limity!$D$9," Abonament za zwiększenie przepustowości w Wariancie A ponad limit.","")&amp;
IF(S644&gt;Limity!$D$10," Abonament za zwiększenie przepustowości w Wariancie B ponad limit.","")&amp;
IF(J644=""," Nie wskazano PWR. ",IF(ISERROR(VLOOKUP(J644,'Listy punktów styku'!$B$11:$B$41,1,FALSE))," Nie wskazano PWR z listy.",""))&amp;
IF(P644=""," Nie wskazano FPS. ",IF(ISERROR(VLOOKUP(P644,'Listy punktów styku'!$B$44:$B$61,1,FALSE))," Nie wskazano FPS z listy.","")))</f>
        <v/>
      </c>
    </row>
    <row r="645" spans="1:22" x14ac:dyDescent="0.3">
      <c r="A645" s="122"/>
      <c r="B645" s="123"/>
      <c r="C645" s="124"/>
      <c r="D645" s="124"/>
      <c r="E645" s="125"/>
      <c r="F645" s="123"/>
      <c r="G645" s="126"/>
      <c r="H645" s="127"/>
      <c r="I645" s="128">
        <f t="shared" si="91"/>
        <v>0</v>
      </c>
      <c r="J645" s="129"/>
      <c r="K645" s="127"/>
      <c r="L645" s="130">
        <f t="shared" si="85"/>
        <v>0</v>
      </c>
      <c r="M645" s="131"/>
      <c r="N645" s="130">
        <f t="shared" si="86"/>
        <v>0</v>
      </c>
      <c r="O645" s="130">
        <f t="shared" si="87"/>
        <v>0</v>
      </c>
      <c r="P645" s="129"/>
      <c r="Q645" s="127"/>
      <c r="R645" s="130">
        <f t="shared" si="88"/>
        <v>0</v>
      </c>
      <c r="S645" s="127"/>
      <c r="T645" s="130">
        <f t="shared" si="89"/>
        <v>0</v>
      </c>
      <c r="U645" s="128">
        <f t="shared" si="90"/>
        <v>0</v>
      </c>
      <c r="V645" s="5" t="str">
        <f>IF(COUNTBLANK(G645:H645)+COUNTBLANK(J645:K645)+COUNTBLANK(M645:M645)+COUNTBLANK(P645:Q645)+COUNTBLANK(S645:S645)=8,"",
IF(G645&lt;Limity!$C$5," Data gotowości zbyt wczesna lub nie uzupełniona.","")&amp;
IF(G645&gt;Limity!$D$5," Data gotowości zbyt późna lub wypełnona nieprawidłowo.","")&amp;
IF(OR(ROUND(K645,2)&lt;=0,ROUND(Q645,2)&lt;=0,ROUND(M645,2)&lt;=0,ROUND(S645,2)&lt;=0,ROUND(H645,2)&lt;=0)," Co najmniej jedna wartość nie jest większa od zera.","")&amp;
IF(K645&gt;Limity!$D$6," Abonament za Usługę TD w Wariancie A ponad limit.","")&amp;
IF(Q645&gt;Limity!$D$7," Abonament za Usługę TD w Wariancie B ponad limit.","")&amp;
IF(Q645-K645&gt;Limity!$D$8," Różnica wartości abonamentów za Usługę TD wariantów A i B ponad limit.","")&amp;
IF(M645&gt;Limity!$D$9," Abonament za zwiększenie przepustowości w Wariancie A ponad limit.","")&amp;
IF(S645&gt;Limity!$D$10," Abonament za zwiększenie przepustowości w Wariancie B ponad limit.","")&amp;
IF(J645=""," Nie wskazano PWR. ",IF(ISERROR(VLOOKUP(J645,'Listy punktów styku'!$B$11:$B$41,1,FALSE))," Nie wskazano PWR z listy.",""))&amp;
IF(P645=""," Nie wskazano FPS. ",IF(ISERROR(VLOOKUP(P645,'Listy punktów styku'!$B$44:$B$61,1,FALSE))," Nie wskazano FPS z listy.","")))</f>
        <v/>
      </c>
    </row>
    <row r="646" spans="1:22" x14ac:dyDescent="0.3">
      <c r="A646" s="122"/>
      <c r="B646" s="123"/>
      <c r="C646" s="124"/>
      <c r="D646" s="124"/>
      <c r="E646" s="125"/>
      <c r="F646" s="123"/>
      <c r="G646" s="126"/>
      <c r="H646" s="127"/>
      <c r="I646" s="128">
        <f t="shared" si="91"/>
        <v>0</v>
      </c>
      <c r="J646" s="129"/>
      <c r="K646" s="127"/>
      <c r="L646" s="130">
        <f t="shared" si="85"/>
        <v>0</v>
      </c>
      <c r="M646" s="131"/>
      <c r="N646" s="130">
        <f t="shared" si="86"/>
        <v>0</v>
      </c>
      <c r="O646" s="130">
        <f t="shared" si="87"/>
        <v>0</v>
      </c>
      <c r="P646" s="129"/>
      <c r="Q646" s="127"/>
      <c r="R646" s="130">
        <f t="shared" si="88"/>
        <v>0</v>
      </c>
      <c r="S646" s="127"/>
      <c r="T646" s="130">
        <f t="shared" si="89"/>
        <v>0</v>
      </c>
      <c r="U646" s="128">
        <f t="shared" si="90"/>
        <v>0</v>
      </c>
      <c r="V646" s="5" t="str">
        <f>IF(COUNTBLANK(G646:H646)+COUNTBLANK(J646:K646)+COUNTBLANK(M646:M646)+COUNTBLANK(P646:Q646)+COUNTBLANK(S646:S646)=8,"",
IF(G646&lt;Limity!$C$5," Data gotowości zbyt wczesna lub nie uzupełniona.","")&amp;
IF(G646&gt;Limity!$D$5," Data gotowości zbyt późna lub wypełnona nieprawidłowo.","")&amp;
IF(OR(ROUND(K646,2)&lt;=0,ROUND(Q646,2)&lt;=0,ROUND(M646,2)&lt;=0,ROUND(S646,2)&lt;=0,ROUND(H646,2)&lt;=0)," Co najmniej jedna wartość nie jest większa od zera.","")&amp;
IF(K646&gt;Limity!$D$6," Abonament za Usługę TD w Wariancie A ponad limit.","")&amp;
IF(Q646&gt;Limity!$D$7," Abonament za Usługę TD w Wariancie B ponad limit.","")&amp;
IF(Q646-K646&gt;Limity!$D$8," Różnica wartości abonamentów za Usługę TD wariantów A i B ponad limit.","")&amp;
IF(M646&gt;Limity!$D$9," Abonament za zwiększenie przepustowości w Wariancie A ponad limit.","")&amp;
IF(S646&gt;Limity!$D$10," Abonament za zwiększenie przepustowości w Wariancie B ponad limit.","")&amp;
IF(J646=""," Nie wskazano PWR. ",IF(ISERROR(VLOOKUP(J646,'Listy punktów styku'!$B$11:$B$41,1,FALSE))," Nie wskazano PWR z listy.",""))&amp;
IF(P646=""," Nie wskazano FPS. ",IF(ISERROR(VLOOKUP(P646,'Listy punktów styku'!$B$44:$B$61,1,FALSE))," Nie wskazano FPS z listy.","")))</f>
        <v/>
      </c>
    </row>
    <row r="647" spans="1:22" x14ac:dyDescent="0.3">
      <c r="A647" s="122"/>
      <c r="B647" s="123"/>
      <c r="C647" s="124"/>
      <c r="D647" s="124"/>
      <c r="E647" s="125"/>
      <c r="F647" s="123"/>
      <c r="G647" s="126"/>
      <c r="H647" s="127"/>
      <c r="I647" s="128">
        <f t="shared" si="91"/>
        <v>0</v>
      </c>
      <c r="J647" s="129"/>
      <c r="K647" s="127"/>
      <c r="L647" s="130">
        <f t="shared" si="85"/>
        <v>0</v>
      </c>
      <c r="M647" s="131"/>
      <c r="N647" s="130">
        <f t="shared" si="86"/>
        <v>0</v>
      </c>
      <c r="O647" s="130">
        <f t="shared" si="87"/>
        <v>0</v>
      </c>
      <c r="P647" s="129"/>
      <c r="Q647" s="127"/>
      <c r="R647" s="130">
        <f t="shared" si="88"/>
        <v>0</v>
      </c>
      <c r="S647" s="127"/>
      <c r="T647" s="130">
        <f t="shared" si="89"/>
        <v>0</v>
      </c>
      <c r="U647" s="128">
        <f t="shared" si="90"/>
        <v>0</v>
      </c>
      <c r="V647" s="5" t="str">
        <f>IF(COUNTBLANK(G647:H647)+COUNTBLANK(J647:K647)+COUNTBLANK(M647:M647)+COUNTBLANK(P647:Q647)+COUNTBLANK(S647:S647)=8,"",
IF(G647&lt;Limity!$C$5," Data gotowości zbyt wczesna lub nie uzupełniona.","")&amp;
IF(G647&gt;Limity!$D$5," Data gotowości zbyt późna lub wypełnona nieprawidłowo.","")&amp;
IF(OR(ROUND(K647,2)&lt;=0,ROUND(Q647,2)&lt;=0,ROUND(M647,2)&lt;=0,ROUND(S647,2)&lt;=0,ROUND(H647,2)&lt;=0)," Co najmniej jedna wartość nie jest większa od zera.","")&amp;
IF(K647&gt;Limity!$D$6," Abonament za Usługę TD w Wariancie A ponad limit.","")&amp;
IF(Q647&gt;Limity!$D$7," Abonament za Usługę TD w Wariancie B ponad limit.","")&amp;
IF(Q647-K647&gt;Limity!$D$8," Różnica wartości abonamentów za Usługę TD wariantów A i B ponad limit.","")&amp;
IF(M647&gt;Limity!$D$9," Abonament za zwiększenie przepustowości w Wariancie A ponad limit.","")&amp;
IF(S647&gt;Limity!$D$10," Abonament za zwiększenie przepustowości w Wariancie B ponad limit.","")&amp;
IF(J647=""," Nie wskazano PWR. ",IF(ISERROR(VLOOKUP(J647,'Listy punktów styku'!$B$11:$B$41,1,FALSE))," Nie wskazano PWR z listy.",""))&amp;
IF(P647=""," Nie wskazano FPS. ",IF(ISERROR(VLOOKUP(P647,'Listy punktów styku'!$B$44:$B$61,1,FALSE))," Nie wskazano FPS z listy.","")))</f>
        <v/>
      </c>
    </row>
    <row r="648" spans="1:22" x14ac:dyDescent="0.3">
      <c r="A648" s="122"/>
      <c r="B648" s="123"/>
      <c r="C648" s="124"/>
      <c r="D648" s="124"/>
      <c r="E648" s="125"/>
      <c r="F648" s="123"/>
      <c r="G648" s="126"/>
      <c r="H648" s="127"/>
      <c r="I648" s="128">
        <f t="shared" si="91"/>
        <v>0</v>
      </c>
      <c r="J648" s="129"/>
      <c r="K648" s="127"/>
      <c r="L648" s="130">
        <f t="shared" si="85"/>
        <v>0</v>
      </c>
      <c r="M648" s="131"/>
      <c r="N648" s="130">
        <f t="shared" si="86"/>
        <v>0</v>
      </c>
      <c r="O648" s="130">
        <f t="shared" si="87"/>
        <v>0</v>
      </c>
      <c r="P648" s="129"/>
      <c r="Q648" s="127"/>
      <c r="R648" s="130">
        <f t="shared" si="88"/>
        <v>0</v>
      </c>
      <c r="S648" s="127"/>
      <c r="T648" s="130">
        <f t="shared" si="89"/>
        <v>0</v>
      </c>
      <c r="U648" s="128">
        <f t="shared" si="90"/>
        <v>0</v>
      </c>
      <c r="V648" s="5" t="str">
        <f>IF(COUNTBLANK(G648:H648)+COUNTBLANK(J648:K648)+COUNTBLANK(M648:M648)+COUNTBLANK(P648:Q648)+COUNTBLANK(S648:S648)=8,"",
IF(G648&lt;Limity!$C$5," Data gotowości zbyt wczesna lub nie uzupełniona.","")&amp;
IF(G648&gt;Limity!$D$5," Data gotowości zbyt późna lub wypełnona nieprawidłowo.","")&amp;
IF(OR(ROUND(K648,2)&lt;=0,ROUND(Q648,2)&lt;=0,ROUND(M648,2)&lt;=0,ROUND(S648,2)&lt;=0,ROUND(H648,2)&lt;=0)," Co najmniej jedna wartość nie jest większa od zera.","")&amp;
IF(K648&gt;Limity!$D$6," Abonament za Usługę TD w Wariancie A ponad limit.","")&amp;
IF(Q648&gt;Limity!$D$7," Abonament za Usługę TD w Wariancie B ponad limit.","")&amp;
IF(Q648-K648&gt;Limity!$D$8," Różnica wartości abonamentów za Usługę TD wariantów A i B ponad limit.","")&amp;
IF(M648&gt;Limity!$D$9," Abonament za zwiększenie przepustowości w Wariancie A ponad limit.","")&amp;
IF(S648&gt;Limity!$D$10," Abonament za zwiększenie przepustowości w Wariancie B ponad limit.","")&amp;
IF(J648=""," Nie wskazano PWR. ",IF(ISERROR(VLOOKUP(J648,'Listy punktów styku'!$B$11:$B$41,1,FALSE))," Nie wskazano PWR z listy.",""))&amp;
IF(P648=""," Nie wskazano FPS. ",IF(ISERROR(VLOOKUP(P648,'Listy punktów styku'!$B$44:$B$61,1,FALSE))," Nie wskazano FPS z listy.","")))</f>
        <v/>
      </c>
    </row>
    <row r="649" spans="1:22" x14ac:dyDescent="0.3">
      <c r="A649" s="122"/>
      <c r="B649" s="123"/>
      <c r="C649" s="124"/>
      <c r="D649" s="124"/>
      <c r="E649" s="125"/>
      <c r="F649" s="123"/>
      <c r="G649" s="126"/>
      <c r="H649" s="127"/>
      <c r="I649" s="128">
        <f t="shared" si="91"/>
        <v>0</v>
      </c>
      <c r="J649" s="129"/>
      <c r="K649" s="127"/>
      <c r="L649" s="130">
        <f t="shared" si="85"/>
        <v>0</v>
      </c>
      <c r="M649" s="131"/>
      <c r="N649" s="130">
        <f t="shared" si="86"/>
        <v>0</v>
      </c>
      <c r="O649" s="130">
        <f t="shared" si="87"/>
        <v>0</v>
      </c>
      <c r="P649" s="129"/>
      <c r="Q649" s="127"/>
      <c r="R649" s="130">
        <f t="shared" si="88"/>
        <v>0</v>
      </c>
      <c r="S649" s="127"/>
      <c r="T649" s="130">
        <f t="shared" si="89"/>
        <v>0</v>
      </c>
      <c r="U649" s="128">
        <f t="shared" si="90"/>
        <v>0</v>
      </c>
      <c r="V649" s="5" t="str">
        <f>IF(COUNTBLANK(G649:H649)+COUNTBLANK(J649:K649)+COUNTBLANK(M649:M649)+COUNTBLANK(P649:Q649)+COUNTBLANK(S649:S649)=8,"",
IF(G649&lt;Limity!$C$5," Data gotowości zbyt wczesna lub nie uzupełniona.","")&amp;
IF(G649&gt;Limity!$D$5," Data gotowości zbyt późna lub wypełnona nieprawidłowo.","")&amp;
IF(OR(ROUND(K649,2)&lt;=0,ROUND(Q649,2)&lt;=0,ROUND(M649,2)&lt;=0,ROUND(S649,2)&lt;=0,ROUND(H649,2)&lt;=0)," Co najmniej jedna wartość nie jest większa od zera.","")&amp;
IF(K649&gt;Limity!$D$6," Abonament za Usługę TD w Wariancie A ponad limit.","")&amp;
IF(Q649&gt;Limity!$D$7," Abonament za Usługę TD w Wariancie B ponad limit.","")&amp;
IF(Q649-K649&gt;Limity!$D$8," Różnica wartości abonamentów za Usługę TD wariantów A i B ponad limit.","")&amp;
IF(M649&gt;Limity!$D$9," Abonament za zwiększenie przepustowości w Wariancie A ponad limit.","")&amp;
IF(S649&gt;Limity!$D$10," Abonament za zwiększenie przepustowości w Wariancie B ponad limit.","")&amp;
IF(J649=""," Nie wskazano PWR. ",IF(ISERROR(VLOOKUP(J649,'Listy punktów styku'!$B$11:$B$41,1,FALSE))," Nie wskazano PWR z listy.",""))&amp;
IF(P649=""," Nie wskazano FPS. ",IF(ISERROR(VLOOKUP(P649,'Listy punktów styku'!$B$44:$B$61,1,FALSE))," Nie wskazano FPS z listy.","")))</f>
        <v/>
      </c>
    </row>
    <row r="650" spans="1:22" x14ac:dyDescent="0.3">
      <c r="A650" s="122"/>
      <c r="B650" s="123"/>
      <c r="C650" s="124"/>
      <c r="D650" s="124"/>
      <c r="E650" s="125"/>
      <c r="F650" s="123"/>
      <c r="G650" s="126"/>
      <c r="H650" s="127"/>
      <c r="I650" s="128">
        <f t="shared" si="91"/>
        <v>0</v>
      </c>
      <c r="J650" s="129"/>
      <c r="K650" s="127"/>
      <c r="L650" s="130">
        <f t="shared" si="85"/>
        <v>0</v>
      </c>
      <c r="M650" s="131"/>
      <c r="N650" s="130">
        <f t="shared" si="86"/>
        <v>0</v>
      </c>
      <c r="O650" s="130">
        <f t="shared" si="87"/>
        <v>0</v>
      </c>
      <c r="P650" s="129"/>
      <c r="Q650" s="127"/>
      <c r="R650" s="130">
        <f t="shared" si="88"/>
        <v>0</v>
      </c>
      <c r="S650" s="127"/>
      <c r="T650" s="130">
        <f t="shared" si="89"/>
        <v>0</v>
      </c>
      <c r="U650" s="128">
        <f t="shared" si="90"/>
        <v>0</v>
      </c>
      <c r="V650" s="5" t="str">
        <f>IF(COUNTBLANK(G650:H650)+COUNTBLANK(J650:K650)+COUNTBLANK(M650:M650)+COUNTBLANK(P650:Q650)+COUNTBLANK(S650:S650)=8,"",
IF(G650&lt;Limity!$C$5," Data gotowości zbyt wczesna lub nie uzupełniona.","")&amp;
IF(G650&gt;Limity!$D$5," Data gotowości zbyt późna lub wypełnona nieprawidłowo.","")&amp;
IF(OR(ROUND(K650,2)&lt;=0,ROUND(Q650,2)&lt;=0,ROUND(M650,2)&lt;=0,ROUND(S650,2)&lt;=0,ROUND(H650,2)&lt;=0)," Co najmniej jedna wartość nie jest większa od zera.","")&amp;
IF(K650&gt;Limity!$D$6," Abonament za Usługę TD w Wariancie A ponad limit.","")&amp;
IF(Q650&gt;Limity!$D$7," Abonament za Usługę TD w Wariancie B ponad limit.","")&amp;
IF(Q650-K650&gt;Limity!$D$8," Różnica wartości abonamentów za Usługę TD wariantów A i B ponad limit.","")&amp;
IF(M650&gt;Limity!$D$9," Abonament za zwiększenie przepustowości w Wariancie A ponad limit.","")&amp;
IF(S650&gt;Limity!$D$10," Abonament za zwiększenie przepustowości w Wariancie B ponad limit.","")&amp;
IF(J650=""," Nie wskazano PWR. ",IF(ISERROR(VLOOKUP(J650,'Listy punktów styku'!$B$11:$B$41,1,FALSE))," Nie wskazano PWR z listy.",""))&amp;
IF(P650=""," Nie wskazano FPS. ",IF(ISERROR(VLOOKUP(P650,'Listy punktów styku'!$B$44:$B$61,1,FALSE))," Nie wskazano FPS z listy.","")))</f>
        <v/>
      </c>
    </row>
    <row r="651" spans="1:22" x14ac:dyDescent="0.3">
      <c r="A651" s="122"/>
      <c r="B651" s="123"/>
      <c r="C651" s="124"/>
      <c r="D651" s="124"/>
      <c r="E651" s="125"/>
      <c r="F651" s="123"/>
      <c r="G651" s="126"/>
      <c r="H651" s="127"/>
      <c r="I651" s="128">
        <f t="shared" si="91"/>
        <v>0</v>
      </c>
      <c r="J651" s="129"/>
      <c r="K651" s="127"/>
      <c r="L651" s="130">
        <f t="shared" si="85"/>
        <v>0</v>
      </c>
      <c r="M651" s="131"/>
      <c r="N651" s="130">
        <f t="shared" si="86"/>
        <v>0</v>
      </c>
      <c r="O651" s="130">
        <f t="shared" si="87"/>
        <v>0</v>
      </c>
      <c r="P651" s="129"/>
      <c r="Q651" s="127"/>
      <c r="R651" s="130">
        <f t="shared" si="88"/>
        <v>0</v>
      </c>
      <c r="S651" s="127"/>
      <c r="T651" s="130">
        <f t="shared" si="89"/>
        <v>0</v>
      </c>
      <c r="U651" s="128">
        <f t="shared" si="90"/>
        <v>0</v>
      </c>
      <c r="V651" s="5" t="str">
        <f>IF(COUNTBLANK(G651:H651)+COUNTBLANK(J651:K651)+COUNTBLANK(M651:M651)+COUNTBLANK(P651:Q651)+COUNTBLANK(S651:S651)=8,"",
IF(G651&lt;Limity!$C$5," Data gotowości zbyt wczesna lub nie uzupełniona.","")&amp;
IF(G651&gt;Limity!$D$5," Data gotowości zbyt późna lub wypełnona nieprawidłowo.","")&amp;
IF(OR(ROUND(K651,2)&lt;=0,ROUND(Q651,2)&lt;=0,ROUND(M651,2)&lt;=0,ROUND(S651,2)&lt;=0,ROUND(H651,2)&lt;=0)," Co najmniej jedna wartość nie jest większa od zera.","")&amp;
IF(K651&gt;Limity!$D$6," Abonament za Usługę TD w Wariancie A ponad limit.","")&amp;
IF(Q651&gt;Limity!$D$7," Abonament za Usługę TD w Wariancie B ponad limit.","")&amp;
IF(Q651-K651&gt;Limity!$D$8," Różnica wartości abonamentów za Usługę TD wariantów A i B ponad limit.","")&amp;
IF(M651&gt;Limity!$D$9," Abonament za zwiększenie przepustowości w Wariancie A ponad limit.","")&amp;
IF(S651&gt;Limity!$D$10," Abonament za zwiększenie przepustowości w Wariancie B ponad limit.","")&amp;
IF(J651=""," Nie wskazano PWR. ",IF(ISERROR(VLOOKUP(J651,'Listy punktów styku'!$B$11:$B$41,1,FALSE))," Nie wskazano PWR z listy.",""))&amp;
IF(P651=""," Nie wskazano FPS. ",IF(ISERROR(VLOOKUP(P651,'Listy punktów styku'!$B$44:$B$61,1,FALSE))," Nie wskazano FPS z listy.","")))</f>
        <v/>
      </c>
    </row>
    <row r="652" spans="1:22" x14ac:dyDescent="0.3">
      <c r="A652" s="122"/>
      <c r="B652" s="123"/>
      <c r="C652" s="124"/>
      <c r="D652" s="124"/>
      <c r="E652" s="125"/>
      <c r="F652" s="123"/>
      <c r="G652" s="126"/>
      <c r="H652" s="127"/>
      <c r="I652" s="128">
        <f t="shared" si="91"/>
        <v>0</v>
      </c>
      <c r="J652" s="129"/>
      <c r="K652" s="127"/>
      <c r="L652" s="130">
        <f t="shared" si="85"/>
        <v>0</v>
      </c>
      <c r="M652" s="131"/>
      <c r="N652" s="130">
        <f t="shared" si="86"/>
        <v>0</v>
      </c>
      <c r="O652" s="130">
        <f t="shared" si="87"/>
        <v>0</v>
      </c>
      <c r="P652" s="129"/>
      <c r="Q652" s="127"/>
      <c r="R652" s="130">
        <f t="shared" si="88"/>
        <v>0</v>
      </c>
      <c r="S652" s="127"/>
      <c r="T652" s="130">
        <f t="shared" si="89"/>
        <v>0</v>
      </c>
      <c r="U652" s="128">
        <f t="shared" si="90"/>
        <v>0</v>
      </c>
      <c r="V652" s="5" t="str">
        <f>IF(COUNTBLANK(G652:H652)+COUNTBLANK(J652:K652)+COUNTBLANK(M652:M652)+COUNTBLANK(P652:Q652)+COUNTBLANK(S652:S652)=8,"",
IF(G652&lt;Limity!$C$5," Data gotowości zbyt wczesna lub nie uzupełniona.","")&amp;
IF(G652&gt;Limity!$D$5," Data gotowości zbyt późna lub wypełnona nieprawidłowo.","")&amp;
IF(OR(ROUND(K652,2)&lt;=0,ROUND(Q652,2)&lt;=0,ROUND(M652,2)&lt;=0,ROUND(S652,2)&lt;=0,ROUND(H652,2)&lt;=0)," Co najmniej jedna wartość nie jest większa od zera.","")&amp;
IF(K652&gt;Limity!$D$6," Abonament za Usługę TD w Wariancie A ponad limit.","")&amp;
IF(Q652&gt;Limity!$D$7," Abonament za Usługę TD w Wariancie B ponad limit.","")&amp;
IF(Q652-K652&gt;Limity!$D$8," Różnica wartości abonamentów za Usługę TD wariantów A i B ponad limit.","")&amp;
IF(M652&gt;Limity!$D$9," Abonament za zwiększenie przepustowości w Wariancie A ponad limit.","")&amp;
IF(S652&gt;Limity!$D$10," Abonament za zwiększenie przepustowości w Wariancie B ponad limit.","")&amp;
IF(J652=""," Nie wskazano PWR. ",IF(ISERROR(VLOOKUP(J652,'Listy punktów styku'!$B$11:$B$41,1,FALSE))," Nie wskazano PWR z listy.",""))&amp;
IF(P652=""," Nie wskazano FPS. ",IF(ISERROR(VLOOKUP(P652,'Listy punktów styku'!$B$44:$B$61,1,FALSE))," Nie wskazano FPS z listy.","")))</f>
        <v/>
      </c>
    </row>
    <row r="653" spans="1:22" x14ac:dyDescent="0.3">
      <c r="A653" s="122"/>
      <c r="B653" s="123"/>
      <c r="C653" s="124"/>
      <c r="D653" s="124"/>
      <c r="E653" s="125"/>
      <c r="F653" s="123"/>
      <c r="G653" s="126"/>
      <c r="H653" s="127"/>
      <c r="I653" s="128">
        <f t="shared" si="91"/>
        <v>0</v>
      </c>
      <c r="J653" s="129"/>
      <c r="K653" s="127"/>
      <c r="L653" s="130">
        <f t="shared" si="85"/>
        <v>0</v>
      </c>
      <c r="M653" s="131"/>
      <c r="N653" s="130">
        <f t="shared" si="86"/>
        <v>0</v>
      </c>
      <c r="O653" s="130">
        <f t="shared" si="87"/>
        <v>0</v>
      </c>
      <c r="P653" s="129"/>
      <c r="Q653" s="127"/>
      <c r="R653" s="130">
        <f t="shared" si="88"/>
        <v>0</v>
      </c>
      <c r="S653" s="127"/>
      <c r="T653" s="130">
        <f t="shared" si="89"/>
        <v>0</v>
      </c>
      <c r="U653" s="128">
        <f t="shared" si="90"/>
        <v>0</v>
      </c>
      <c r="V653" s="5" t="str">
        <f>IF(COUNTBLANK(G653:H653)+COUNTBLANK(J653:K653)+COUNTBLANK(M653:M653)+COUNTBLANK(P653:Q653)+COUNTBLANK(S653:S653)=8,"",
IF(G653&lt;Limity!$C$5," Data gotowości zbyt wczesna lub nie uzupełniona.","")&amp;
IF(G653&gt;Limity!$D$5," Data gotowości zbyt późna lub wypełnona nieprawidłowo.","")&amp;
IF(OR(ROUND(K653,2)&lt;=0,ROUND(Q653,2)&lt;=0,ROUND(M653,2)&lt;=0,ROUND(S653,2)&lt;=0,ROUND(H653,2)&lt;=0)," Co najmniej jedna wartość nie jest większa od zera.","")&amp;
IF(K653&gt;Limity!$D$6," Abonament za Usługę TD w Wariancie A ponad limit.","")&amp;
IF(Q653&gt;Limity!$D$7," Abonament za Usługę TD w Wariancie B ponad limit.","")&amp;
IF(Q653-K653&gt;Limity!$D$8," Różnica wartości abonamentów za Usługę TD wariantów A i B ponad limit.","")&amp;
IF(M653&gt;Limity!$D$9," Abonament za zwiększenie przepustowości w Wariancie A ponad limit.","")&amp;
IF(S653&gt;Limity!$D$10," Abonament za zwiększenie przepustowości w Wariancie B ponad limit.","")&amp;
IF(J653=""," Nie wskazano PWR. ",IF(ISERROR(VLOOKUP(J653,'Listy punktów styku'!$B$11:$B$41,1,FALSE))," Nie wskazano PWR z listy.",""))&amp;
IF(P653=""," Nie wskazano FPS. ",IF(ISERROR(VLOOKUP(P653,'Listy punktów styku'!$B$44:$B$61,1,FALSE))," Nie wskazano FPS z listy.","")))</f>
        <v/>
      </c>
    </row>
    <row r="654" spans="1:22" x14ac:dyDescent="0.3">
      <c r="A654" s="122"/>
      <c r="B654" s="123"/>
      <c r="C654" s="124"/>
      <c r="D654" s="124"/>
      <c r="E654" s="125"/>
      <c r="F654" s="123"/>
      <c r="G654" s="126"/>
      <c r="H654" s="127"/>
      <c r="I654" s="128">
        <f t="shared" si="91"/>
        <v>0</v>
      </c>
      <c r="J654" s="129"/>
      <c r="K654" s="127"/>
      <c r="L654" s="130">
        <f t="shared" si="85"/>
        <v>0</v>
      </c>
      <c r="M654" s="131"/>
      <c r="N654" s="130">
        <f t="shared" si="86"/>
        <v>0</v>
      </c>
      <c r="O654" s="130">
        <f t="shared" si="87"/>
        <v>0</v>
      </c>
      <c r="P654" s="129"/>
      <c r="Q654" s="127"/>
      <c r="R654" s="130">
        <f t="shared" si="88"/>
        <v>0</v>
      </c>
      <c r="S654" s="127"/>
      <c r="T654" s="130">
        <f t="shared" si="89"/>
        <v>0</v>
      </c>
      <c r="U654" s="128">
        <f t="shared" si="90"/>
        <v>0</v>
      </c>
      <c r="V654" s="5" t="str">
        <f>IF(COUNTBLANK(G654:H654)+COUNTBLANK(J654:K654)+COUNTBLANK(M654:M654)+COUNTBLANK(P654:Q654)+COUNTBLANK(S654:S654)=8,"",
IF(G654&lt;Limity!$C$5," Data gotowości zbyt wczesna lub nie uzupełniona.","")&amp;
IF(G654&gt;Limity!$D$5," Data gotowości zbyt późna lub wypełnona nieprawidłowo.","")&amp;
IF(OR(ROUND(K654,2)&lt;=0,ROUND(Q654,2)&lt;=0,ROUND(M654,2)&lt;=0,ROUND(S654,2)&lt;=0,ROUND(H654,2)&lt;=0)," Co najmniej jedna wartość nie jest większa od zera.","")&amp;
IF(K654&gt;Limity!$D$6," Abonament za Usługę TD w Wariancie A ponad limit.","")&amp;
IF(Q654&gt;Limity!$D$7," Abonament za Usługę TD w Wariancie B ponad limit.","")&amp;
IF(Q654-K654&gt;Limity!$D$8," Różnica wartości abonamentów za Usługę TD wariantów A i B ponad limit.","")&amp;
IF(M654&gt;Limity!$D$9," Abonament za zwiększenie przepustowości w Wariancie A ponad limit.","")&amp;
IF(S654&gt;Limity!$D$10," Abonament za zwiększenie przepustowości w Wariancie B ponad limit.","")&amp;
IF(J654=""," Nie wskazano PWR. ",IF(ISERROR(VLOOKUP(J654,'Listy punktów styku'!$B$11:$B$41,1,FALSE))," Nie wskazano PWR z listy.",""))&amp;
IF(P654=""," Nie wskazano FPS. ",IF(ISERROR(VLOOKUP(P654,'Listy punktów styku'!$B$44:$B$61,1,FALSE))," Nie wskazano FPS z listy.","")))</f>
        <v/>
      </c>
    </row>
    <row r="655" spans="1:22" x14ac:dyDescent="0.3">
      <c r="A655" s="122"/>
      <c r="B655" s="123"/>
      <c r="C655" s="124"/>
      <c r="D655" s="124"/>
      <c r="E655" s="125"/>
      <c r="F655" s="123"/>
      <c r="G655" s="126"/>
      <c r="H655" s="127"/>
      <c r="I655" s="128">
        <f t="shared" si="91"/>
        <v>0</v>
      </c>
      <c r="J655" s="129"/>
      <c r="K655" s="127"/>
      <c r="L655" s="130">
        <f t="shared" si="85"/>
        <v>0</v>
      </c>
      <c r="M655" s="131"/>
      <c r="N655" s="130">
        <f t="shared" si="86"/>
        <v>0</v>
      </c>
      <c r="O655" s="130">
        <f t="shared" si="87"/>
        <v>0</v>
      </c>
      <c r="P655" s="129"/>
      <c r="Q655" s="127"/>
      <c r="R655" s="130">
        <f t="shared" si="88"/>
        <v>0</v>
      </c>
      <c r="S655" s="127"/>
      <c r="T655" s="130">
        <f t="shared" si="89"/>
        <v>0</v>
      </c>
      <c r="U655" s="128">
        <f t="shared" si="90"/>
        <v>0</v>
      </c>
      <c r="V655" s="5" t="str">
        <f>IF(COUNTBLANK(G655:H655)+COUNTBLANK(J655:K655)+COUNTBLANK(M655:M655)+COUNTBLANK(P655:Q655)+COUNTBLANK(S655:S655)=8,"",
IF(G655&lt;Limity!$C$5," Data gotowości zbyt wczesna lub nie uzupełniona.","")&amp;
IF(G655&gt;Limity!$D$5," Data gotowości zbyt późna lub wypełnona nieprawidłowo.","")&amp;
IF(OR(ROUND(K655,2)&lt;=0,ROUND(Q655,2)&lt;=0,ROUND(M655,2)&lt;=0,ROUND(S655,2)&lt;=0,ROUND(H655,2)&lt;=0)," Co najmniej jedna wartość nie jest większa od zera.","")&amp;
IF(K655&gt;Limity!$D$6," Abonament za Usługę TD w Wariancie A ponad limit.","")&amp;
IF(Q655&gt;Limity!$D$7," Abonament za Usługę TD w Wariancie B ponad limit.","")&amp;
IF(Q655-K655&gt;Limity!$D$8," Różnica wartości abonamentów za Usługę TD wariantów A i B ponad limit.","")&amp;
IF(M655&gt;Limity!$D$9," Abonament za zwiększenie przepustowości w Wariancie A ponad limit.","")&amp;
IF(S655&gt;Limity!$D$10," Abonament za zwiększenie przepustowości w Wariancie B ponad limit.","")&amp;
IF(J655=""," Nie wskazano PWR. ",IF(ISERROR(VLOOKUP(J655,'Listy punktów styku'!$B$11:$B$41,1,FALSE))," Nie wskazano PWR z listy.",""))&amp;
IF(P655=""," Nie wskazano FPS. ",IF(ISERROR(VLOOKUP(P655,'Listy punktów styku'!$B$44:$B$61,1,FALSE))," Nie wskazano FPS z listy.","")))</f>
        <v/>
      </c>
    </row>
    <row r="656" spans="1:22" x14ac:dyDescent="0.3">
      <c r="A656" s="122"/>
      <c r="B656" s="123"/>
      <c r="C656" s="124"/>
      <c r="D656" s="124"/>
      <c r="E656" s="125"/>
      <c r="F656" s="123"/>
      <c r="G656" s="126"/>
      <c r="H656" s="127"/>
      <c r="I656" s="128">
        <f t="shared" si="91"/>
        <v>0</v>
      </c>
      <c r="J656" s="129"/>
      <c r="K656" s="127"/>
      <c r="L656" s="130">
        <f t="shared" si="85"/>
        <v>0</v>
      </c>
      <c r="M656" s="131"/>
      <c r="N656" s="130">
        <f t="shared" si="86"/>
        <v>0</v>
      </c>
      <c r="O656" s="130">
        <f t="shared" si="87"/>
        <v>0</v>
      </c>
      <c r="P656" s="129"/>
      <c r="Q656" s="127"/>
      <c r="R656" s="130">
        <f t="shared" si="88"/>
        <v>0</v>
      </c>
      <c r="S656" s="127"/>
      <c r="T656" s="130">
        <f t="shared" si="89"/>
        <v>0</v>
      </c>
      <c r="U656" s="128">
        <f t="shared" si="90"/>
        <v>0</v>
      </c>
      <c r="V656" s="5" t="str">
        <f>IF(COUNTBLANK(G656:H656)+COUNTBLANK(J656:K656)+COUNTBLANK(M656:M656)+COUNTBLANK(P656:Q656)+COUNTBLANK(S656:S656)=8,"",
IF(G656&lt;Limity!$C$5," Data gotowości zbyt wczesna lub nie uzupełniona.","")&amp;
IF(G656&gt;Limity!$D$5," Data gotowości zbyt późna lub wypełnona nieprawidłowo.","")&amp;
IF(OR(ROUND(K656,2)&lt;=0,ROUND(Q656,2)&lt;=0,ROUND(M656,2)&lt;=0,ROUND(S656,2)&lt;=0,ROUND(H656,2)&lt;=0)," Co najmniej jedna wartość nie jest większa od zera.","")&amp;
IF(K656&gt;Limity!$D$6," Abonament za Usługę TD w Wariancie A ponad limit.","")&amp;
IF(Q656&gt;Limity!$D$7," Abonament za Usługę TD w Wariancie B ponad limit.","")&amp;
IF(Q656-K656&gt;Limity!$D$8," Różnica wartości abonamentów za Usługę TD wariantów A i B ponad limit.","")&amp;
IF(M656&gt;Limity!$D$9," Abonament za zwiększenie przepustowości w Wariancie A ponad limit.","")&amp;
IF(S656&gt;Limity!$D$10," Abonament za zwiększenie przepustowości w Wariancie B ponad limit.","")&amp;
IF(J656=""," Nie wskazano PWR. ",IF(ISERROR(VLOOKUP(J656,'Listy punktów styku'!$B$11:$B$41,1,FALSE))," Nie wskazano PWR z listy.",""))&amp;
IF(P656=""," Nie wskazano FPS. ",IF(ISERROR(VLOOKUP(P656,'Listy punktów styku'!$B$44:$B$61,1,FALSE))," Nie wskazano FPS z listy.","")))</f>
        <v/>
      </c>
    </row>
    <row r="657" spans="1:22" x14ac:dyDescent="0.3">
      <c r="A657" s="122"/>
      <c r="B657" s="123"/>
      <c r="C657" s="124"/>
      <c r="D657" s="124"/>
      <c r="E657" s="125"/>
      <c r="F657" s="123"/>
      <c r="G657" s="126"/>
      <c r="H657" s="127"/>
      <c r="I657" s="128">
        <f t="shared" si="91"/>
        <v>0</v>
      </c>
      <c r="J657" s="129"/>
      <c r="K657" s="127"/>
      <c r="L657" s="130">
        <f t="shared" si="85"/>
        <v>0</v>
      </c>
      <c r="M657" s="131"/>
      <c r="N657" s="130">
        <f t="shared" si="86"/>
        <v>0</v>
      </c>
      <c r="O657" s="130">
        <f t="shared" si="87"/>
        <v>0</v>
      </c>
      <c r="P657" s="129"/>
      <c r="Q657" s="127"/>
      <c r="R657" s="130">
        <f t="shared" si="88"/>
        <v>0</v>
      </c>
      <c r="S657" s="127"/>
      <c r="T657" s="130">
        <f t="shared" si="89"/>
        <v>0</v>
      </c>
      <c r="U657" s="128">
        <f t="shared" si="90"/>
        <v>0</v>
      </c>
      <c r="V657" s="5" t="str">
        <f>IF(COUNTBLANK(G657:H657)+COUNTBLANK(J657:K657)+COUNTBLANK(M657:M657)+COUNTBLANK(P657:Q657)+COUNTBLANK(S657:S657)=8,"",
IF(G657&lt;Limity!$C$5," Data gotowości zbyt wczesna lub nie uzupełniona.","")&amp;
IF(G657&gt;Limity!$D$5," Data gotowości zbyt późna lub wypełnona nieprawidłowo.","")&amp;
IF(OR(ROUND(K657,2)&lt;=0,ROUND(Q657,2)&lt;=0,ROUND(M657,2)&lt;=0,ROUND(S657,2)&lt;=0,ROUND(H657,2)&lt;=0)," Co najmniej jedna wartość nie jest większa od zera.","")&amp;
IF(K657&gt;Limity!$D$6," Abonament za Usługę TD w Wariancie A ponad limit.","")&amp;
IF(Q657&gt;Limity!$D$7," Abonament za Usługę TD w Wariancie B ponad limit.","")&amp;
IF(Q657-K657&gt;Limity!$D$8," Różnica wartości abonamentów za Usługę TD wariantów A i B ponad limit.","")&amp;
IF(M657&gt;Limity!$D$9," Abonament za zwiększenie przepustowości w Wariancie A ponad limit.","")&amp;
IF(S657&gt;Limity!$D$10," Abonament za zwiększenie przepustowości w Wariancie B ponad limit.","")&amp;
IF(J657=""," Nie wskazano PWR. ",IF(ISERROR(VLOOKUP(J657,'Listy punktów styku'!$B$11:$B$41,1,FALSE))," Nie wskazano PWR z listy.",""))&amp;
IF(P657=""," Nie wskazano FPS. ",IF(ISERROR(VLOOKUP(P657,'Listy punktów styku'!$B$44:$B$61,1,FALSE))," Nie wskazano FPS z listy.","")))</f>
        <v/>
      </c>
    </row>
    <row r="658" spans="1:22" x14ac:dyDescent="0.3">
      <c r="A658" s="122"/>
      <c r="B658" s="123"/>
      <c r="C658" s="124"/>
      <c r="D658" s="124"/>
      <c r="E658" s="125"/>
      <c r="F658" s="123"/>
      <c r="G658" s="126"/>
      <c r="H658" s="127"/>
      <c r="I658" s="128">
        <f t="shared" si="91"/>
        <v>0</v>
      </c>
      <c r="J658" s="129"/>
      <c r="K658" s="127"/>
      <c r="L658" s="130">
        <f t="shared" si="85"/>
        <v>0</v>
      </c>
      <c r="M658" s="131"/>
      <c r="N658" s="130">
        <f t="shared" si="86"/>
        <v>0</v>
      </c>
      <c r="O658" s="130">
        <f t="shared" si="87"/>
        <v>0</v>
      </c>
      <c r="P658" s="129"/>
      <c r="Q658" s="127"/>
      <c r="R658" s="130">
        <f t="shared" si="88"/>
        <v>0</v>
      </c>
      <c r="S658" s="127"/>
      <c r="T658" s="130">
        <f t="shared" si="89"/>
        <v>0</v>
      </c>
      <c r="U658" s="128">
        <f t="shared" si="90"/>
        <v>0</v>
      </c>
      <c r="V658" s="5" t="str">
        <f>IF(COUNTBLANK(G658:H658)+COUNTBLANK(J658:K658)+COUNTBLANK(M658:M658)+COUNTBLANK(P658:Q658)+COUNTBLANK(S658:S658)=8,"",
IF(G658&lt;Limity!$C$5," Data gotowości zbyt wczesna lub nie uzupełniona.","")&amp;
IF(G658&gt;Limity!$D$5," Data gotowości zbyt późna lub wypełnona nieprawidłowo.","")&amp;
IF(OR(ROUND(K658,2)&lt;=0,ROUND(Q658,2)&lt;=0,ROUND(M658,2)&lt;=0,ROUND(S658,2)&lt;=0,ROUND(H658,2)&lt;=0)," Co najmniej jedna wartość nie jest większa od zera.","")&amp;
IF(K658&gt;Limity!$D$6," Abonament za Usługę TD w Wariancie A ponad limit.","")&amp;
IF(Q658&gt;Limity!$D$7," Abonament za Usługę TD w Wariancie B ponad limit.","")&amp;
IF(Q658-K658&gt;Limity!$D$8," Różnica wartości abonamentów za Usługę TD wariantów A i B ponad limit.","")&amp;
IF(M658&gt;Limity!$D$9," Abonament za zwiększenie przepustowości w Wariancie A ponad limit.","")&amp;
IF(S658&gt;Limity!$D$10," Abonament za zwiększenie przepustowości w Wariancie B ponad limit.","")&amp;
IF(J658=""," Nie wskazano PWR. ",IF(ISERROR(VLOOKUP(J658,'Listy punktów styku'!$B$11:$B$41,1,FALSE))," Nie wskazano PWR z listy.",""))&amp;
IF(P658=""," Nie wskazano FPS. ",IF(ISERROR(VLOOKUP(P658,'Listy punktów styku'!$B$44:$B$61,1,FALSE))," Nie wskazano FPS z listy.","")))</f>
        <v/>
      </c>
    </row>
    <row r="659" spans="1:22" x14ac:dyDescent="0.3">
      <c r="A659" s="122"/>
      <c r="B659" s="123"/>
      <c r="C659" s="124"/>
      <c r="D659" s="124"/>
      <c r="E659" s="125"/>
      <c r="F659" s="123"/>
      <c r="G659" s="126"/>
      <c r="H659" s="127"/>
      <c r="I659" s="128">
        <f t="shared" si="91"/>
        <v>0</v>
      </c>
      <c r="J659" s="129"/>
      <c r="K659" s="127"/>
      <c r="L659" s="130">
        <f t="shared" si="85"/>
        <v>0</v>
      </c>
      <c r="M659" s="131"/>
      <c r="N659" s="130">
        <f t="shared" si="86"/>
        <v>0</v>
      </c>
      <c r="O659" s="130">
        <f t="shared" si="87"/>
        <v>0</v>
      </c>
      <c r="P659" s="129"/>
      <c r="Q659" s="127"/>
      <c r="R659" s="130">
        <f t="shared" si="88"/>
        <v>0</v>
      </c>
      <c r="S659" s="127"/>
      <c r="T659" s="130">
        <f t="shared" si="89"/>
        <v>0</v>
      </c>
      <c r="U659" s="128">
        <f t="shared" si="90"/>
        <v>0</v>
      </c>
      <c r="V659" s="5" t="str">
        <f>IF(COUNTBLANK(G659:H659)+COUNTBLANK(J659:K659)+COUNTBLANK(M659:M659)+COUNTBLANK(P659:Q659)+COUNTBLANK(S659:S659)=8,"",
IF(G659&lt;Limity!$C$5," Data gotowości zbyt wczesna lub nie uzupełniona.","")&amp;
IF(G659&gt;Limity!$D$5," Data gotowości zbyt późna lub wypełnona nieprawidłowo.","")&amp;
IF(OR(ROUND(K659,2)&lt;=0,ROUND(Q659,2)&lt;=0,ROUND(M659,2)&lt;=0,ROUND(S659,2)&lt;=0,ROUND(H659,2)&lt;=0)," Co najmniej jedna wartość nie jest większa od zera.","")&amp;
IF(K659&gt;Limity!$D$6," Abonament za Usługę TD w Wariancie A ponad limit.","")&amp;
IF(Q659&gt;Limity!$D$7," Abonament za Usługę TD w Wariancie B ponad limit.","")&amp;
IF(Q659-K659&gt;Limity!$D$8," Różnica wartości abonamentów za Usługę TD wariantów A i B ponad limit.","")&amp;
IF(M659&gt;Limity!$D$9," Abonament za zwiększenie przepustowości w Wariancie A ponad limit.","")&amp;
IF(S659&gt;Limity!$D$10," Abonament za zwiększenie przepustowości w Wariancie B ponad limit.","")&amp;
IF(J659=""," Nie wskazano PWR. ",IF(ISERROR(VLOOKUP(J659,'Listy punktów styku'!$B$11:$B$41,1,FALSE))," Nie wskazano PWR z listy.",""))&amp;
IF(P659=""," Nie wskazano FPS. ",IF(ISERROR(VLOOKUP(P659,'Listy punktów styku'!$B$44:$B$61,1,FALSE))," Nie wskazano FPS z listy.","")))</f>
        <v/>
      </c>
    </row>
    <row r="660" spans="1:22" x14ac:dyDescent="0.3">
      <c r="A660" s="122"/>
      <c r="B660" s="123"/>
      <c r="C660" s="124"/>
      <c r="D660" s="124"/>
      <c r="E660" s="124"/>
      <c r="F660" s="123"/>
      <c r="G660" s="126"/>
      <c r="H660" s="127"/>
      <c r="I660" s="128">
        <f t="shared" si="91"/>
        <v>0</v>
      </c>
      <c r="J660" s="129"/>
      <c r="K660" s="127"/>
      <c r="L660" s="130">
        <f t="shared" si="85"/>
        <v>0</v>
      </c>
      <c r="M660" s="131"/>
      <c r="N660" s="130">
        <f t="shared" si="86"/>
        <v>0</v>
      </c>
      <c r="O660" s="130">
        <f t="shared" si="87"/>
        <v>0</v>
      </c>
      <c r="P660" s="129"/>
      <c r="Q660" s="127"/>
      <c r="R660" s="130">
        <f t="shared" si="88"/>
        <v>0</v>
      </c>
      <c r="S660" s="127"/>
      <c r="T660" s="130">
        <f t="shared" si="89"/>
        <v>0</v>
      </c>
      <c r="U660" s="128">
        <f t="shared" si="90"/>
        <v>0</v>
      </c>
      <c r="V660" s="5" t="str">
        <f>IF(COUNTBLANK(G660:H660)+COUNTBLANK(J660:K660)+COUNTBLANK(M660:M660)+COUNTBLANK(P660:Q660)+COUNTBLANK(S660:S660)=8,"",
IF(G660&lt;Limity!$C$5," Data gotowości zbyt wczesna lub nie uzupełniona.","")&amp;
IF(G660&gt;Limity!$D$5," Data gotowości zbyt późna lub wypełnona nieprawidłowo.","")&amp;
IF(OR(ROUND(K660,2)&lt;=0,ROUND(Q660,2)&lt;=0,ROUND(M660,2)&lt;=0,ROUND(S660,2)&lt;=0,ROUND(H660,2)&lt;=0)," Co najmniej jedna wartość nie jest większa od zera.","")&amp;
IF(K660&gt;Limity!$D$6," Abonament za Usługę TD w Wariancie A ponad limit.","")&amp;
IF(Q660&gt;Limity!$D$7," Abonament za Usługę TD w Wariancie B ponad limit.","")&amp;
IF(Q660-K660&gt;Limity!$D$8," Różnica wartości abonamentów za Usługę TD wariantów A i B ponad limit.","")&amp;
IF(M660&gt;Limity!$D$9," Abonament za zwiększenie przepustowości w Wariancie A ponad limit.","")&amp;
IF(S660&gt;Limity!$D$10," Abonament za zwiększenie przepustowości w Wariancie B ponad limit.","")&amp;
IF(J660=""," Nie wskazano PWR. ",IF(ISERROR(VLOOKUP(J660,'Listy punktów styku'!$B$11:$B$41,1,FALSE))," Nie wskazano PWR z listy.",""))&amp;
IF(P660=""," Nie wskazano FPS. ",IF(ISERROR(VLOOKUP(P660,'Listy punktów styku'!$B$44:$B$61,1,FALSE))," Nie wskazano FPS z listy.","")))</f>
        <v/>
      </c>
    </row>
    <row r="661" spans="1:22" x14ac:dyDescent="0.3">
      <c r="A661" s="122"/>
      <c r="B661" s="123"/>
      <c r="C661" s="124"/>
      <c r="D661" s="124"/>
      <c r="E661" s="125"/>
      <c r="F661" s="123"/>
      <c r="G661" s="126"/>
      <c r="H661" s="127"/>
      <c r="I661" s="128">
        <f t="shared" si="91"/>
        <v>0</v>
      </c>
      <c r="J661" s="129"/>
      <c r="K661" s="127"/>
      <c r="L661" s="130">
        <f t="shared" si="85"/>
        <v>0</v>
      </c>
      <c r="M661" s="131"/>
      <c r="N661" s="130">
        <f t="shared" si="86"/>
        <v>0</v>
      </c>
      <c r="O661" s="130">
        <f t="shared" si="87"/>
        <v>0</v>
      </c>
      <c r="P661" s="129"/>
      <c r="Q661" s="127"/>
      <c r="R661" s="130">
        <f t="shared" si="88"/>
        <v>0</v>
      </c>
      <c r="S661" s="127"/>
      <c r="T661" s="130">
        <f t="shared" si="89"/>
        <v>0</v>
      </c>
      <c r="U661" s="128">
        <f t="shared" si="90"/>
        <v>0</v>
      </c>
      <c r="V661" s="5" t="str">
        <f>IF(COUNTBLANK(G661:H661)+COUNTBLANK(J661:K661)+COUNTBLANK(M661:M661)+COUNTBLANK(P661:Q661)+COUNTBLANK(S661:S661)=8,"",
IF(G661&lt;Limity!$C$5," Data gotowości zbyt wczesna lub nie uzupełniona.","")&amp;
IF(G661&gt;Limity!$D$5," Data gotowości zbyt późna lub wypełnona nieprawidłowo.","")&amp;
IF(OR(ROUND(K661,2)&lt;=0,ROUND(Q661,2)&lt;=0,ROUND(M661,2)&lt;=0,ROUND(S661,2)&lt;=0,ROUND(H661,2)&lt;=0)," Co najmniej jedna wartość nie jest większa od zera.","")&amp;
IF(K661&gt;Limity!$D$6," Abonament za Usługę TD w Wariancie A ponad limit.","")&amp;
IF(Q661&gt;Limity!$D$7," Abonament za Usługę TD w Wariancie B ponad limit.","")&amp;
IF(Q661-K661&gt;Limity!$D$8," Różnica wartości abonamentów za Usługę TD wariantów A i B ponad limit.","")&amp;
IF(M661&gt;Limity!$D$9," Abonament za zwiększenie przepustowości w Wariancie A ponad limit.","")&amp;
IF(S661&gt;Limity!$D$10," Abonament za zwiększenie przepustowości w Wariancie B ponad limit.","")&amp;
IF(J661=""," Nie wskazano PWR. ",IF(ISERROR(VLOOKUP(J661,'Listy punktów styku'!$B$11:$B$41,1,FALSE))," Nie wskazano PWR z listy.",""))&amp;
IF(P661=""," Nie wskazano FPS. ",IF(ISERROR(VLOOKUP(P661,'Listy punktów styku'!$B$44:$B$61,1,FALSE))," Nie wskazano FPS z listy.","")))</f>
        <v/>
      </c>
    </row>
    <row r="662" spans="1:22" x14ac:dyDescent="0.3">
      <c r="A662" s="122"/>
      <c r="B662" s="123"/>
      <c r="C662" s="124"/>
      <c r="D662" s="124"/>
      <c r="E662" s="125"/>
      <c r="F662" s="123"/>
      <c r="G662" s="126"/>
      <c r="H662" s="127"/>
      <c r="I662" s="128">
        <f t="shared" si="91"/>
        <v>0</v>
      </c>
      <c r="J662" s="129"/>
      <c r="K662" s="127"/>
      <c r="L662" s="130">
        <f t="shared" si="85"/>
        <v>0</v>
      </c>
      <c r="M662" s="131"/>
      <c r="N662" s="130">
        <f t="shared" si="86"/>
        <v>0</v>
      </c>
      <c r="O662" s="130">
        <f t="shared" si="87"/>
        <v>0</v>
      </c>
      <c r="P662" s="129"/>
      <c r="Q662" s="127"/>
      <c r="R662" s="130">
        <f t="shared" si="88"/>
        <v>0</v>
      </c>
      <c r="S662" s="127"/>
      <c r="T662" s="130">
        <f t="shared" si="89"/>
        <v>0</v>
      </c>
      <c r="U662" s="128">
        <f t="shared" si="90"/>
        <v>0</v>
      </c>
      <c r="V662" s="5" t="str">
        <f>IF(COUNTBLANK(G662:H662)+COUNTBLANK(J662:K662)+COUNTBLANK(M662:M662)+COUNTBLANK(P662:Q662)+COUNTBLANK(S662:S662)=8,"",
IF(G662&lt;Limity!$C$5," Data gotowości zbyt wczesna lub nie uzupełniona.","")&amp;
IF(G662&gt;Limity!$D$5," Data gotowości zbyt późna lub wypełnona nieprawidłowo.","")&amp;
IF(OR(ROUND(K662,2)&lt;=0,ROUND(Q662,2)&lt;=0,ROUND(M662,2)&lt;=0,ROUND(S662,2)&lt;=0,ROUND(H662,2)&lt;=0)," Co najmniej jedna wartość nie jest większa od zera.","")&amp;
IF(K662&gt;Limity!$D$6," Abonament za Usługę TD w Wariancie A ponad limit.","")&amp;
IF(Q662&gt;Limity!$D$7," Abonament za Usługę TD w Wariancie B ponad limit.","")&amp;
IF(Q662-K662&gt;Limity!$D$8," Różnica wartości abonamentów za Usługę TD wariantów A i B ponad limit.","")&amp;
IF(M662&gt;Limity!$D$9," Abonament za zwiększenie przepustowości w Wariancie A ponad limit.","")&amp;
IF(S662&gt;Limity!$D$10," Abonament za zwiększenie przepustowości w Wariancie B ponad limit.","")&amp;
IF(J662=""," Nie wskazano PWR. ",IF(ISERROR(VLOOKUP(J662,'Listy punktów styku'!$B$11:$B$41,1,FALSE))," Nie wskazano PWR z listy.",""))&amp;
IF(P662=""," Nie wskazano FPS. ",IF(ISERROR(VLOOKUP(P662,'Listy punktów styku'!$B$44:$B$61,1,FALSE))," Nie wskazano FPS z listy.","")))</f>
        <v/>
      </c>
    </row>
    <row r="663" spans="1:22" x14ac:dyDescent="0.3">
      <c r="A663" s="122"/>
      <c r="B663" s="123"/>
      <c r="C663" s="124"/>
      <c r="D663" s="124"/>
      <c r="E663" s="125"/>
      <c r="F663" s="123"/>
      <c r="G663" s="126"/>
      <c r="H663" s="127"/>
      <c r="I663" s="128">
        <f t="shared" si="91"/>
        <v>0</v>
      </c>
      <c r="J663" s="129"/>
      <c r="K663" s="127"/>
      <c r="L663" s="130">
        <f t="shared" si="85"/>
        <v>0</v>
      </c>
      <c r="M663" s="131"/>
      <c r="N663" s="130">
        <f t="shared" si="86"/>
        <v>0</v>
      </c>
      <c r="O663" s="130">
        <f t="shared" si="87"/>
        <v>0</v>
      </c>
      <c r="P663" s="129"/>
      <c r="Q663" s="127"/>
      <c r="R663" s="130">
        <f t="shared" si="88"/>
        <v>0</v>
      </c>
      <c r="S663" s="127"/>
      <c r="T663" s="130">
        <f t="shared" si="89"/>
        <v>0</v>
      </c>
      <c r="U663" s="128">
        <f t="shared" si="90"/>
        <v>0</v>
      </c>
      <c r="V663" s="5" t="str">
        <f>IF(COUNTBLANK(G663:H663)+COUNTBLANK(J663:K663)+COUNTBLANK(M663:M663)+COUNTBLANK(P663:Q663)+COUNTBLANK(S663:S663)=8,"",
IF(G663&lt;Limity!$C$5," Data gotowości zbyt wczesna lub nie uzupełniona.","")&amp;
IF(G663&gt;Limity!$D$5," Data gotowości zbyt późna lub wypełnona nieprawidłowo.","")&amp;
IF(OR(ROUND(K663,2)&lt;=0,ROUND(Q663,2)&lt;=0,ROUND(M663,2)&lt;=0,ROUND(S663,2)&lt;=0,ROUND(H663,2)&lt;=0)," Co najmniej jedna wartość nie jest większa od zera.","")&amp;
IF(K663&gt;Limity!$D$6," Abonament za Usługę TD w Wariancie A ponad limit.","")&amp;
IF(Q663&gt;Limity!$D$7," Abonament za Usługę TD w Wariancie B ponad limit.","")&amp;
IF(Q663-K663&gt;Limity!$D$8," Różnica wartości abonamentów za Usługę TD wariantów A i B ponad limit.","")&amp;
IF(M663&gt;Limity!$D$9," Abonament za zwiększenie przepustowości w Wariancie A ponad limit.","")&amp;
IF(S663&gt;Limity!$D$10," Abonament za zwiększenie przepustowości w Wariancie B ponad limit.","")&amp;
IF(J663=""," Nie wskazano PWR. ",IF(ISERROR(VLOOKUP(J663,'Listy punktów styku'!$B$11:$B$41,1,FALSE))," Nie wskazano PWR z listy.",""))&amp;
IF(P663=""," Nie wskazano FPS. ",IF(ISERROR(VLOOKUP(P663,'Listy punktów styku'!$B$44:$B$61,1,FALSE))," Nie wskazano FPS z listy.","")))</f>
        <v/>
      </c>
    </row>
    <row r="664" spans="1:22" x14ac:dyDescent="0.3">
      <c r="A664" s="122"/>
      <c r="B664" s="123"/>
      <c r="C664" s="124"/>
      <c r="D664" s="124"/>
      <c r="E664" s="125"/>
      <c r="F664" s="123"/>
      <c r="G664" s="126"/>
      <c r="H664" s="127"/>
      <c r="I664" s="128">
        <f t="shared" si="91"/>
        <v>0</v>
      </c>
      <c r="J664" s="129"/>
      <c r="K664" s="127"/>
      <c r="L664" s="130">
        <f t="shared" si="85"/>
        <v>0</v>
      </c>
      <c r="M664" s="131"/>
      <c r="N664" s="130">
        <f t="shared" si="86"/>
        <v>0</v>
      </c>
      <c r="O664" s="130">
        <f t="shared" si="87"/>
        <v>0</v>
      </c>
      <c r="P664" s="129"/>
      <c r="Q664" s="127"/>
      <c r="R664" s="130">
        <f t="shared" si="88"/>
        <v>0</v>
      </c>
      <c r="S664" s="127"/>
      <c r="T664" s="130">
        <f t="shared" si="89"/>
        <v>0</v>
      </c>
      <c r="U664" s="128">
        <f t="shared" si="90"/>
        <v>0</v>
      </c>
      <c r="V664" s="5" t="str">
        <f>IF(COUNTBLANK(G664:H664)+COUNTBLANK(J664:K664)+COUNTBLANK(M664:M664)+COUNTBLANK(P664:Q664)+COUNTBLANK(S664:S664)=8,"",
IF(G664&lt;Limity!$C$5," Data gotowości zbyt wczesna lub nie uzupełniona.","")&amp;
IF(G664&gt;Limity!$D$5," Data gotowości zbyt późna lub wypełnona nieprawidłowo.","")&amp;
IF(OR(ROUND(K664,2)&lt;=0,ROUND(Q664,2)&lt;=0,ROUND(M664,2)&lt;=0,ROUND(S664,2)&lt;=0,ROUND(H664,2)&lt;=0)," Co najmniej jedna wartość nie jest większa od zera.","")&amp;
IF(K664&gt;Limity!$D$6," Abonament za Usługę TD w Wariancie A ponad limit.","")&amp;
IF(Q664&gt;Limity!$D$7," Abonament za Usługę TD w Wariancie B ponad limit.","")&amp;
IF(Q664-K664&gt;Limity!$D$8," Różnica wartości abonamentów za Usługę TD wariantów A i B ponad limit.","")&amp;
IF(M664&gt;Limity!$D$9," Abonament za zwiększenie przepustowości w Wariancie A ponad limit.","")&amp;
IF(S664&gt;Limity!$D$10," Abonament za zwiększenie przepustowości w Wariancie B ponad limit.","")&amp;
IF(J664=""," Nie wskazano PWR. ",IF(ISERROR(VLOOKUP(J664,'Listy punktów styku'!$B$11:$B$41,1,FALSE))," Nie wskazano PWR z listy.",""))&amp;
IF(P664=""," Nie wskazano FPS. ",IF(ISERROR(VLOOKUP(P664,'Listy punktów styku'!$B$44:$B$61,1,FALSE))," Nie wskazano FPS z listy.","")))</f>
        <v/>
      </c>
    </row>
    <row r="665" spans="1:22" x14ac:dyDescent="0.3">
      <c r="A665" s="122"/>
      <c r="B665" s="123"/>
      <c r="C665" s="124"/>
      <c r="D665" s="124"/>
      <c r="E665" s="125"/>
      <c r="F665" s="123"/>
      <c r="G665" s="126"/>
      <c r="H665" s="127"/>
      <c r="I665" s="128">
        <f t="shared" si="91"/>
        <v>0</v>
      </c>
      <c r="J665" s="129"/>
      <c r="K665" s="127"/>
      <c r="L665" s="130">
        <f t="shared" si="85"/>
        <v>0</v>
      </c>
      <c r="M665" s="131"/>
      <c r="N665" s="130">
        <f t="shared" si="86"/>
        <v>0</v>
      </c>
      <c r="O665" s="130">
        <f t="shared" si="87"/>
        <v>0</v>
      </c>
      <c r="P665" s="129"/>
      <c r="Q665" s="127"/>
      <c r="R665" s="130">
        <f t="shared" si="88"/>
        <v>0</v>
      </c>
      <c r="S665" s="127"/>
      <c r="T665" s="130">
        <f t="shared" si="89"/>
        <v>0</v>
      </c>
      <c r="U665" s="128">
        <f t="shared" si="90"/>
        <v>0</v>
      </c>
      <c r="V665" s="5" t="str">
        <f>IF(COUNTBLANK(G665:H665)+COUNTBLANK(J665:K665)+COUNTBLANK(M665:M665)+COUNTBLANK(P665:Q665)+COUNTBLANK(S665:S665)=8,"",
IF(G665&lt;Limity!$C$5," Data gotowości zbyt wczesna lub nie uzupełniona.","")&amp;
IF(G665&gt;Limity!$D$5," Data gotowości zbyt późna lub wypełnona nieprawidłowo.","")&amp;
IF(OR(ROUND(K665,2)&lt;=0,ROUND(Q665,2)&lt;=0,ROUND(M665,2)&lt;=0,ROUND(S665,2)&lt;=0,ROUND(H665,2)&lt;=0)," Co najmniej jedna wartość nie jest większa od zera.","")&amp;
IF(K665&gt;Limity!$D$6," Abonament za Usługę TD w Wariancie A ponad limit.","")&amp;
IF(Q665&gt;Limity!$D$7," Abonament za Usługę TD w Wariancie B ponad limit.","")&amp;
IF(Q665-K665&gt;Limity!$D$8," Różnica wartości abonamentów za Usługę TD wariantów A i B ponad limit.","")&amp;
IF(M665&gt;Limity!$D$9," Abonament za zwiększenie przepustowości w Wariancie A ponad limit.","")&amp;
IF(S665&gt;Limity!$D$10," Abonament za zwiększenie przepustowości w Wariancie B ponad limit.","")&amp;
IF(J665=""," Nie wskazano PWR. ",IF(ISERROR(VLOOKUP(J665,'Listy punktów styku'!$B$11:$B$41,1,FALSE))," Nie wskazano PWR z listy.",""))&amp;
IF(P665=""," Nie wskazano FPS. ",IF(ISERROR(VLOOKUP(P665,'Listy punktów styku'!$B$44:$B$61,1,FALSE))," Nie wskazano FPS z listy.","")))</f>
        <v/>
      </c>
    </row>
    <row r="666" spans="1:22" x14ac:dyDescent="0.3">
      <c r="A666" s="122"/>
      <c r="B666" s="123"/>
      <c r="C666" s="124"/>
      <c r="D666" s="124"/>
      <c r="E666" s="125"/>
      <c r="F666" s="123"/>
      <c r="G666" s="126"/>
      <c r="H666" s="127"/>
      <c r="I666" s="128">
        <f t="shared" si="91"/>
        <v>0</v>
      </c>
      <c r="J666" s="129"/>
      <c r="K666" s="127"/>
      <c r="L666" s="130">
        <f t="shared" si="85"/>
        <v>0</v>
      </c>
      <c r="M666" s="131"/>
      <c r="N666" s="130">
        <f t="shared" si="86"/>
        <v>0</v>
      </c>
      <c r="O666" s="130">
        <f t="shared" si="87"/>
        <v>0</v>
      </c>
      <c r="P666" s="129"/>
      <c r="Q666" s="127"/>
      <c r="R666" s="130">
        <f t="shared" si="88"/>
        <v>0</v>
      </c>
      <c r="S666" s="127"/>
      <c r="T666" s="130">
        <f t="shared" si="89"/>
        <v>0</v>
      </c>
      <c r="U666" s="128">
        <f t="shared" si="90"/>
        <v>0</v>
      </c>
      <c r="V666" s="5" t="str">
        <f>IF(COUNTBLANK(G666:H666)+COUNTBLANK(J666:K666)+COUNTBLANK(M666:M666)+COUNTBLANK(P666:Q666)+COUNTBLANK(S666:S666)=8,"",
IF(G666&lt;Limity!$C$5," Data gotowości zbyt wczesna lub nie uzupełniona.","")&amp;
IF(G666&gt;Limity!$D$5," Data gotowości zbyt późna lub wypełnona nieprawidłowo.","")&amp;
IF(OR(ROUND(K666,2)&lt;=0,ROUND(Q666,2)&lt;=0,ROUND(M666,2)&lt;=0,ROUND(S666,2)&lt;=0,ROUND(H666,2)&lt;=0)," Co najmniej jedna wartość nie jest większa od zera.","")&amp;
IF(K666&gt;Limity!$D$6," Abonament za Usługę TD w Wariancie A ponad limit.","")&amp;
IF(Q666&gt;Limity!$D$7," Abonament za Usługę TD w Wariancie B ponad limit.","")&amp;
IF(Q666-K666&gt;Limity!$D$8," Różnica wartości abonamentów za Usługę TD wariantów A i B ponad limit.","")&amp;
IF(M666&gt;Limity!$D$9," Abonament za zwiększenie przepustowości w Wariancie A ponad limit.","")&amp;
IF(S666&gt;Limity!$D$10," Abonament za zwiększenie przepustowości w Wariancie B ponad limit.","")&amp;
IF(J666=""," Nie wskazano PWR. ",IF(ISERROR(VLOOKUP(J666,'Listy punktów styku'!$B$11:$B$41,1,FALSE))," Nie wskazano PWR z listy.",""))&amp;
IF(P666=""," Nie wskazano FPS. ",IF(ISERROR(VLOOKUP(P666,'Listy punktów styku'!$B$44:$B$61,1,FALSE))," Nie wskazano FPS z listy.","")))</f>
        <v/>
      </c>
    </row>
    <row r="667" spans="1:22" x14ac:dyDescent="0.3">
      <c r="A667" s="122"/>
      <c r="B667" s="123"/>
      <c r="C667" s="124"/>
      <c r="D667" s="124"/>
      <c r="E667" s="125"/>
      <c r="F667" s="123"/>
      <c r="G667" s="126"/>
      <c r="H667" s="127"/>
      <c r="I667" s="128">
        <f t="shared" si="91"/>
        <v>0</v>
      </c>
      <c r="J667" s="129"/>
      <c r="K667" s="127"/>
      <c r="L667" s="130">
        <f t="shared" si="85"/>
        <v>0</v>
      </c>
      <c r="M667" s="131"/>
      <c r="N667" s="130">
        <f t="shared" si="86"/>
        <v>0</v>
      </c>
      <c r="O667" s="130">
        <f t="shared" si="87"/>
        <v>0</v>
      </c>
      <c r="P667" s="129"/>
      <c r="Q667" s="127"/>
      <c r="R667" s="130">
        <f t="shared" si="88"/>
        <v>0</v>
      </c>
      <c r="S667" s="127"/>
      <c r="T667" s="130">
        <f t="shared" si="89"/>
        <v>0</v>
      </c>
      <c r="U667" s="128">
        <f t="shared" si="90"/>
        <v>0</v>
      </c>
      <c r="V667" s="5" t="str">
        <f>IF(COUNTBLANK(G667:H667)+COUNTBLANK(J667:K667)+COUNTBLANK(M667:M667)+COUNTBLANK(P667:Q667)+COUNTBLANK(S667:S667)=8,"",
IF(G667&lt;Limity!$C$5," Data gotowości zbyt wczesna lub nie uzupełniona.","")&amp;
IF(G667&gt;Limity!$D$5," Data gotowości zbyt późna lub wypełnona nieprawidłowo.","")&amp;
IF(OR(ROUND(K667,2)&lt;=0,ROUND(Q667,2)&lt;=0,ROUND(M667,2)&lt;=0,ROUND(S667,2)&lt;=0,ROUND(H667,2)&lt;=0)," Co najmniej jedna wartość nie jest większa od zera.","")&amp;
IF(K667&gt;Limity!$D$6," Abonament za Usługę TD w Wariancie A ponad limit.","")&amp;
IF(Q667&gt;Limity!$D$7," Abonament za Usługę TD w Wariancie B ponad limit.","")&amp;
IF(Q667-K667&gt;Limity!$D$8," Różnica wartości abonamentów za Usługę TD wariantów A i B ponad limit.","")&amp;
IF(M667&gt;Limity!$D$9," Abonament za zwiększenie przepustowości w Wariancie A ponad limit.","")&amp;
IF(S667&gt;Limity!$D$10," Abonament za zwiększenie przepustowości w Wariancie B ponad limit.","")&amp;
IF(J667=""," Nie wskazano PWR. ",IF(ISERROR(VLOOKUP(J667,'Listy punktów styku'!$B$11:$B$41,1,FALSE))," Nie wskazano PWR z listy.",""))&amp;
IF(P667=""," Nie wskazano FPS. ",IF(ISERROR(VLOOKUP(P667,'Listy punktów styku'!$B$44:$B$61,1,FALSE))," Nie wskazano FPS z listy.","")))</f>
        <v/>
      </c>
    </row>
    <row r="668" spans="1:22" x14ac:dyDescent="0.3">
      <c r="A668" s="122"/>
      <c r="B668" s="123"/>
      <c r="C668" s="124"/>
      <c r="D668" s="124"/>
      <c r="E668" s="125"/>
      <c r="F668" s="123"/>
      <c r="G668" s="126"/>
      <c r="H668" s="127"/>
      <c r="I668" s="128">
        <f t="shared" si="91"/>
        <v>0</v>
      </c>
      <c r="J668" s="129"/>
      <c r="K668" s="127"/>
      <c r="L668" s="130">
        <f t="shared" si="85"/>
        <v>0</v>
      </c>
      <c r="M668" s="131"/>
      <c r="N668" s="130">
        <f t="shared" si="86"/>
        <v>0</v>
      </c>
      <c r="O668" s="130">
        <f t="shared" si="87"/>
        <v>0</v>
      </c>
      <c r="P668" s="129"/>
      <c r="Q668" s="127"/>
      <c r="R668" s="130">
        <f t="shared" si="88"/>
        <v>0</v>
      </c>
      <c r="S668" s="127"/>
      <c r="T668" s="130">
        <f t="shared" si="89"/>
        <v>0</v>
      </c>
      <c r="U668" s="128">
        <f t="shared" si="90"/>
        <v>0</v>
      </c>
      <c r="V668" s="5" t="str">
        <f>IF(COUNTBLANK(G668:H668)+COUNTBLANK(J668:K668)+COUNTBLANK(M668:M668)+COUNTBLANK(P668:Q668)+COUNTBLANK(S668:S668)=8,"",
IF(G668&lt;Limity!$C$5," Data gotowości zbyt wczesna lub nie uzupełniona.","")&amp;
IF(G668&gt;Limity!$D$5," Data gotowości zbyt późna lub wypełnona nieprawidłowo.","")&amp;
IF(OR(ROUND(K668,2)&lt;=0,ROUND(Q668,2)&lt;=0,ROUND(M668,2)&lt;=0,ROUND(S668,2)&lt;=0,ROUND(H668,2)&lt;=0)," Co najmniej jedna wartość nie jest większa od zera.","")&amp;
IF(K668&gt;Limity!$D$6," Abonament za Usługę TD w Wariancie A ponad limit.","")&amp;
IF(Q668&gt;Limity!$D$7," Abonament za Usługę TD w Wariancie B ponad limit.","")&amp;
IF(Q668-K668&gt;Limity!$D$8," Różnica wartości abonamentów za Usługę TD wariantów A i B ponad limit.","")&amp;
IF(M668&gt;Limity!$D$9," Abonament za zwiększenie przepustowości w Wariancie A ponad limit.","")&amp;
IF(S668&gt;Limity!$D$10," Abonament za zwiększenie przepustowości w Wariancie B ponad limit.","")&amp;
IF(J668=""," Nie wskazano PWR. ",IF(ISERROR(VLOOKUP(J668,'Listy punktów styku'!$B$11:$B$41,1,FALSE))," Nie wskazano PWR z listy.",""))&amp;
IF(P668=""," Nie wskazano FPS. ",IF(ISERROR(VLOOKUP(P668,'Listy punktów styku'!$B$44:$B$61,1,FALSE))," Nie wskazano FPS z listy.","")))</f>
        <v/>
      </c>
    </row>
    <row r="669" spans="1:22" x14ac:dyDescent="0.3">
      <c r="A669" s="122"/>
      <c r="B669" s="123"/>
      <c r="C669" s="124"/>
      <c r="D669" s="124"/>
      <c r="E669" s="125"/>
      <c r="F669" s="123"/>
      <c r="G669" s="126"/>
      <c r="H669" s="127"/>
      <c r="I669" s="128">
        <f t="shared" si="91"/>
        <v>0</v>
      </c>
      <c r="J669" s="129"/>
      <c r="K669" s="127"/>
      <c r="L669" s="130">
        <f t="shared" si="85"/>
        <v>0</v>
      </c>
      <c r="M669" s="131"/>
      <c r="N669" s="130">
        <f t="shared" si="86"/>
        <v>0</v>
      </c>
      <c r="O669" s="130">
        <f t="shared" si="87"/>
        <v>0</v>
      </c>
      <c r="P669" s="129"/>
      <c r="Q669" s="127"/>
      <c r="R669" s="130">
        <f t="shared" si="88"/>
        <v>0</v>
      </c>
      <c r="S669" s="127"/>
      <c r="T669" s="130">
        <f t="shared" si="89"/>
        <v>0</v>
      </c>
      <c r="U669" s="128">
        <f t="shared" si="90"/>
        <v>0</v>
      </c>
      <c r="V669" s="5" t="str">
        <f>IF(COUNTBLANK(G669:H669)+COUNTBLANK(J669:K669)+COUNTBLANK(M669:M669)+COUNTBLANK(P669:Q669)+COUNTBLANK(S669:S669)=8,"",
IF(G669&lt;Limity!$C$5," Data gotowości zbyt wczesna lub nie uzupełniona.","")&amp;
IF(G669&gt;Limity!$D$5," Data gotowości zbyt późna lub wypełnona nieprawidłowo.","")&amp;
IF(OR(ROUND(K669,2)&lt;=0,ROUND(Q669,2)&lt;=0,ROUND(M669,2)&lt;=0,ROUND(S669,2)&lt;=0,ROUND(H669,2)&lt;=0)," Co najmniej jedna wartość nie jest większa od zera.","")&amp;
IF(K669&gt;Limity!$D$6," Abonament za Usługę TD w Wariancie A ponad limit.","")&amp;
IF(Q669&gt;Limity!$D$7," Abonament za Usługę TD w Wariancie B ponad limit.","")&amp;
IF(Q669-K669&gt;Limity!$D$8," Różnica wartości abonamentów za Usługę TD wariantów A i B ponad limit.","")&amp;
IF(M669&gt;Limity!$D$9," Abonament za zwiększenie przepustowości w Wariancie A ponad limit.","")&amp;
IF(S669&gt;Limity!$D$10," Abonament za zwiększenie przepustowości w Wariancie B ponad limit.","")&amp;
IF(J669=""," Nie wskazano PWR. ",IF(ISERROR(VLOOKUP(J669,'Listy punktów styku'!$B$11:$B$41,1,FALSE))," Nie wskazano PWR z listy.",""))&amp;
IF(P669=""," Nie wskazano FPS. ",IF(ISERROR(VLOOKUP(P669,'Listy punktów styku'!$B$44:$B$61,1,FALSE))," Nie wskazano FPS z listy.","")))</f>
        <v/>
      </c>
    </row>
    <row r="670" spans="1:22" x14ac:dyDescent="0.3">
      <c r="A670" s="122"/>
      <c r="B670" s="123"/>
      <c r="C670" s="124"/>
      <c r="D670" s="124"/>
      <c r="E670" s="125"/>
      <c r="F670" s="123"/>
      <c r="G670" s="126"/>
      <c r="H670" s="127"/>
      <c r="I670" s="128">
        <f t="shared" si="91"/>
        <v>0</v>
      </c>
      <c r="J670" s="129"/>
      <c r="K670" s="127"/>
      <c r="L670" s="130">
        <f t="shared" si="85"/>
        <v>0</v>
      </c>
      <c r="M670" s="131"/>
      <c r="N670" s="130">
        <f t="shared" si="86"/>
        <v>0</v>
      </c>
      <c r="O670" s="130">
        <f t="shared" si="87"/>
        <v>0</v>
      </c>
      <c r="P670" s="129"/>
      <c r="Q670" s="127"/>
      <c r="R670" s="130">
        <f t="shared" si="88"/>
        <v>0</v>
      </c>
      <c r="S670" s="127"/>
      <c r="T670" s="130">
        <f t="shared" si="89"/>
        <v>0</v>
      </c>
      <c r="U670" s="128">
        <f t="shared" si="90"/>
        <v>0</v>
      </c>
      <c r="V670" s="5" t="str">
        <f>IF(COUNTBLANK(G670:H670)+COUNTBLANK(J670:K670)+COUNTBLANK(M670:M670)+COUNTBLANK(P670:Q670)+COUNTBLANK(S670:S670)=8,"",
IF(G670&lt;Limity!$C$5," Data gotowości zbyt wczesna lub nie uzupełniona.","")&amp;
IF(G670&gt;Limity!$D$5," Data gotowości zbyt późna lub wypełnona nieprawidłowo.","")&amp;
IF(OR(ROUND(K670,2)&lt;=0,ROUND(Q670,2)&lt;=0,ROUND(M670,2)&lt;=0,ROUND(S670,2)&lt;=0,ROUND(H670,2)&lt;=0)," Co najmniej jedna wartość nie jest większa od zera.","")&amp;
IF(K670&gt;Limity!$D$6," Abonament za Usługę TD w Wariancie A ponad limit.","")&amp;
IF(Q670&gt;Limity!$D$7," Abonament za Usługę TD w Wariancie B ponad limit.","")&amp;
IF(Q670-K670&gt;Limity!$D$8," Różnica wartości abonamentów za Usługę TD wariantów A i B ponad limit.","")&amp;
IF(M670&gt;Limity!$D$9," Abonament za zwiększenie przepustowości w Wariancie A ponad limit.","")&amp;
IF(S670&gt;Limity!$D$10," Abonament za zwiększenie przepustowości w Wariancie B ponad limit.","")&amp;
IF(J670=""," Nie wskazano PWR. ",IF(ISERROR(VLOOKUP(J670,'Listy punktów styku'!$B$11:$B$41,1,FALSE))," Nie wskazano PWR z listy.",""))&amp;
IF(P670=""," Nie wskazano FPS. ",IF(ISERROR(VLOOKUP(P670,'Listy punktów styku'!$B$44:$B$61,1,FALSE))," Nie wskazano FPS z listy.","")))</f>
        <v/>
      </c>
    </row>
    <row r="671" spans="1:22" x14ac:dyDescent="0.3">
      <c r="A671" s="122"/>
      <c r="B671" s="123"/>
      <c r="C671" s="124"/>
      <c r="D671" s="124"/>
      <c r="E671" s="125"/>
      <c r="F671" s="123"/>
      <c r="G671" s="126"/>
      <c r="H671" s="127"/>
      <c r="I671" s="128">
        <f t="shared" si="91"/>
        <v>0</v>
      </c>
      <c r="J671" s="129"/>
      <c r="K671" s="127"/>
      <c r="L671" s="130">
        <f t="shared" si="85"/>
        <v>0</v>
      </c>
      <c r="M671" s="131"/>
      <c r="N671" s="130">
        <f t="shared" si="86"/>
        <v>0</v>
      </c>
      <c r="O671" s="130">
        <f t="shared" si="87"/>
        <v>0</v>
      </c>
      <c r="P671" s="129"/>
      <c r="Q671" s="127"/>
      <c r="R671" s="130">
        <f t="shared" si="88"/>
        <v>0</v>
      </c>
      <c r="S671" s="127"/>
      <c r="T671" s="130">
        <f t="shared" si="89"/>
        <v>0</v>
      </c>
      <c r="U671" s="128">
        <f t="shared" si="90"/>
        <v>0</v>
      </c>
      <c r="V671" s="5" t="str">
        <f>IF(COUNTBLANK(G671:H671)+COUNTBLANK(J671:K671)+COUNTBLANK(M671:M671)+COUNTBLANK(P671:Q671)+COUNTBLANK(S671:S671)=8,"",
IF(G671&lt;Limity!$C$5," Data gotowości zbyt wczesna lub nie uzupełniona.","")&amp;
IF(G671&gt;Limity!$D$5," Data gotowości zbyt późna lub wypełnona nieprawidłowo.","")&amp;
IF(OR(ROUND(K671,2)&lt;=0,ROUND(Q671,2)&lt;=0,ROUND(M671,2)&lt;=0,ROUND(S671,2)&lt;=0,ROUND(H671,2)&lt;=0)," Co najmniej jedna wartość nie jest większa od zera.","")&amp;
IF(K671&gt;Limity!$D$6," Abonament za Usługę TD w Wariancie A ponad limit.","")&amp;
IF(Q671&gt;Limity!$D$7," Abonament za Usługę TD w Wariancie B ponad limit.","")&amp;
IF(Q671-K671&gt;Limity!$D$8," Różnica wartości abonamentów za Usługę TD wariantów A i B ponad limit.","")&amp;
IF(M671&gt;Limity!$D$9," Abonament za zwiększenie przepustowości w Wariancie A ponad limit.","")&amp;
IF(S671&gt;Limity!$D$10," Abonament za zwiększenie przepustowości w Wariancie B ponad limit.","")&amp;
IF(J671=""," Nie wskazano PWR. ",IF(ISERROR(VLOOKUP(J671,'Listy punktów styku'!$B$11:$B$41,1,FALSE))," Nie wskazano PWR z listy.",""))&amp;
IF(P671=""," Nie wskazano FPS. ",IF(ISERROR(VLOOKUP(P671,'Listy punktów styku'!$B$44:$B$61,1,FALSE))," Nie wskazano FPS z listy.","")))</f>
        <v/>
      </c>
    </row>
    <row r="672" spans="1:22" x14ac:dyDescent="0.3">
      <c r="A672" s="122"/>
      <c r="B672" s="123"/>
      <c r="C672" s="124"/>
      <c r="D672" s="124"/>
      <c r="E672" s="125"/>
      <c r="F672" s="123"/>
      <c r="G672" s="126"/>
      <c r="H672" s="127"/>
      <c r="I672" s="128">
        <f t="shared" si="91"/>
        <v>0</v>
      </c>
      <c r="J672" s="129"/>
      <c r="K672" s="127"/>
      <c r="L672" s="130">
        <f t="shared" si="85"/>
        <v>0</v>
      </c>
      <c r="M672" s="131"/>
      <c r="N672" s="130">
        <f t="shared" si="86"/>
        <v>0</v>
      </c>
      <c r="O672" s="130">
        <f t="shared" si="87"/>
        <v>0</v>
      </c>
      <c r="P672" s="129"/>
      <c r="Q672" s="127"/>
      <c r="R672" s="130">
        <f t="shared" si="88"/>
        <v>0</v>
      </c>
      <c r="S672" s="127"/>
      <c r="T672" s="130">
        <f t="shared" si="89"/>
        <v>0</v>
      </c>
      <c r="U672" s="128">
        <f t="shared" si="90"/>
        <v>0</v>
      </c>
      <c r="V672" s="5" t="str">
        <f>IF(COUNTBLANK(G672:H672)+COUNTBLANK(J672:K672)+COUNTBLANK(M672:M672)+COUNTBLANK(P672:Q672)+COUNTBLANK(S672:S672)=8,"",
IF(G672&lt;Limity!$C$5," Data gotowości zbyt wczesna lub nie uzupełniona.","")&amp;
IF(G672&gt;Limity!$D$5," Data gotowości zbyt późna lub wypełnona nieprawidłowo.","")&amp;
IF(OR(ROUND(K672,2)&lt;=0,ROUND(Q672,2)&lt;=0,ROUND(M672,2)&lt;=0,ROUND(S672,2)&lt;=0,ROUND(H672,2)&lt;=0)," Co najmniej jedna wartość nie jest większa od zera.","")&amp;
IF(K672&gt;Limity!$D$6," Abonament za Usługę TD w Wariancie A ponad limit.","")&amp;
IF(Q672&gt;Limity!$D$7," Abonament za Usługę TD w Wariancie B ponad limit.","")&amp;
IF(Q672-K672&gt;Limity!$D$8," Różnica wartości abonamentów za Usługę TD wariantów A i B ponad limit.","")&amp;
IF(M672&gt;Limity!$D$9," Abonament za zwiększenie przepustowości w Wariancie A ponad limit.","")&amp;
IF(S672&gt;Limity!$D$10," Abonament za zwiększenie przepustowości w Wariancie B ponad limit.","")&amp;
IF(J672=""," Nie wskazano PWR. ",IF(ISERROR(VLOOKUP(J672,'Listy punktów styku'!$B$11:$B$41,1,FALSE))," Nie wskazano PWR z listy.",""))&amp;
IF(P672=""," Nie wskazano FPS. ",IF(ISERROR(VLOOKUP(P672,'Listy punktów styku'!$B$44:$B$61,1,FALSE))," Nie wskazano FPS z listy.","")))</f>
        <v/>
      </c>
    </row>
    <row r="673" spans="1:22" x14ac:dyDescent="0.3">
      <c r="A673" s="122"/>
      <c r="B673" s="123"/>
      <c r="C673" s="124"/>
      <c r="D673" s="124"/>
      <c r="E673" s="125"/>
      <c r="F673" s="123"/>
      <c r="G673" s="126"/>
      <c r="H673" s="127"/>
      <c r="I673" s="128">
        <f t="shared" si="91"/>
        <v>0</v>
      </c>
      <c r="J673" s="129"/>
      <c r="K673" s="127"/>
      <c r="L673" s="130">
        <f t="shared" si="85"/>
        <v>0</v>
      </c>
      <c r="M673" s="131"/>
      <c r="N673" s="130">
        <f t="shared" si="86"/>
        <v>0</v>
      </c>
      <c r="O673" s="130">
        <f t="shared" si="87"/>
        <v>0</v>
      </c>
      <c r="P673" s="129"/>
      <c r="Q673" s="127"/>
      <c r="R673" s="130">
        <f t="shared" si="88"/>
        <v>0</v>
      </c>
      <c r="S673" s="127"/>
      <c r="T673" s="130">
        <f t="shared" si="89"/>
        <v>0</v>
      </c>
      <c r="U673" s="128">
        <f t="shared" si="90"/>
        <v>0</v>
      </c>
      <c r="V673" s="5" t="str">
        <f>IF(COUNTBLANK(G673:H673)+COUNTBLANK(J673:K673)+COUNTBLANK(M673:M673)+COUNTBLANK(P673:Q673)+COUNTBLANK(S673:S673)=8,"",
IF(G673&lt;Limity!$C$5," Data gotowości zbyt wczesna lub nie uzupełniona.","")&amp;
IF(G673&gt;Limity!$D$5," Data gotowości zbyt późna lub wypełnona nieprawidłowo.","")&amp;
IF(OR(ROUND(K673,2)&lt;=0,ROUND(Q673,2)&lt;=0,ROUND(M673,2)&lt;=0,ROUND(S673,2)&lt;=0,ROUND(H673,2)&lt;=0)," Co najmniej jedna wartość nie jest większa od zera.","")&amp;
IF(K673&gt;Limity!$D$6," Abonament za Usługę TD w Wariancie A ponad limit.","")&amp;
IF(Q673&gt;Limity!$D$7," Abonament za Usługę TD w Wariancie B ponad limit.","")&amp;
IF(Q673-K673&gt;Limity!$D$8," Różnica wartości abonamentów za Usługę TD wariantów A i B ponad limit.","")&amp;
IF(M673&gt;Limity!$D$9," Abonament za zwiększenie przepustowości w Wariancie A ponad limit.","")&amp;
IF(S673&gt;Limity!$D$10," Abonament za zwiększenie przepustowości w Wariancie B ponad limit.","")&amp;
IF(J673=""," Nie wskazano PWR. ",IF(ISERROR(VLOOKUP(J673,'Listy punktów styku'!$B$11:$B$41,1,FALSE))," Nie wskazano PWR z listy.",""))&amp;
IF(P673=""," Nie wskazano FPS. ",IF(ISERROR(VLOOKUP(P673,'Listy punktów styku'!$B$44:$B$61,1,FALSE))," Nie wskazano FPS z listy.","")))</f>
        <v/>
      </c>
    </row>
    <row r="674" spans="1:22" x14ac:dyDescent="0.3">
      <c r="A674" s="122"/>
      <c r="B674" s="123"/>
      <c r="C674" s="124"/>
      <c r="D674" s="124"/>
      <c r="E674" s="125"/>
      <c r="F674" s="123"/>
      <c r="G674" s="126"/>
      <c r="H674" s="127"/>
      <c r="I674" s="128">
        <f t="shared" si="91"/>
        <v>0</v>
      </c>
      <c r="J674" s="129"/>
      <c r="K674" s="127"/>
      <c r="L674" s="130">
        <f t="shared" si="85"/>
        <v>0</v>
      </c>
      <c r="M674" s="131"/>
      <c r="N674" s="130">
        <f t="shared" si="86"/>
        <v>0</v>
      </c>
      <c r="O674" s="130">
        <f t="shared" si="87"/>
        <v>0</v>
      </c>
      <c r="P674" s="129"/>
      <c r="Q674" s="127"/>
      <c r="R674" s="130">
        <f t="shared" si="88"/>
        <v>0</v>
      </c>
      <c r="S674" s="127"/>
      <c r="T674" s="130">
        <f t="shared" si="89"/>
        <v>0</v>
      </c>
      <c r="U674" s="128">
        <f t="shared" si="90"/>
        <v>0</v>
      </c>
      <c r="V674" s="5" t="str">
        <f>IF(COUNTBLANK(G674:H674)+COUNTBLANK(J674:K674)+COUNTBLANK(M674:M674)+COUNTBLANK(P674:Q674)+COUNTBLANK(S674:S674)=8,"",
IF(G674&lt;Limity!$C$5," Data gotowości zbyt wczesna lub nie uzupełniona.","")&amp;
IF(G674&gt;Limity!$D$5," Data gotowości zbyt późna lub wypełnona nieprawidłowo.","")&amp;
IF(OR(ROUND(K674,2)&lt;=0,ROUND(Q674,2)&lt;=0,ROUND(M674,2)&lt;=0,ROUND(S674,2)&lt;=0,ROUND(H674,2)&lt;=0)," Co najmniej jedna wartość nie jest większa od zera.","")&amp;
IF(K674&gt;Limity!$D$6," Abonament za Usługę TD w Wariancie A ponad limit.","")&amp;
IF(Q674&gt;Limity!$D$7," Abonament za Usługę TD w Wariancie B ponad limit.","")&amp;
IF(Q674-K674&gt;Limity!$D$8," Różnica wartości abonamentów za Usługę TD wariantów A i B ponad limit.","")&amp;
IF(M674&gt;Limity!$D$9," Abonament za zwiększenie przepustowości w Wariancie A ponad limit.","")&amp;
IF(S674&gt;Limity!$D$10," Abonament za zwiększenie przepustowości w Wariancie B ponad limit.","")&amp;
IF(J674=""," Nie wskazano PWR. ",IF(ISERROR(VLOOKUP(J674,'Listy punktów styku'!$B$11:$B$41,1,FALSE))," Nie wskazano PWR z listy.",""))&amp;
IF(P674=""," Nie wskazano FPS. ",IF(ISERROR(VLOOKUP(P674,'Listy punktów styku'!$B$44:$B$61,1,FALSE))," Nie wskazano FPS z listy.","")))</f>
        <v/>
      </c>
    </row>
    <row r="675" spans="1:22" x14ac:dyDescent="0.3">
      <c r="A675" s="122"/>
      <c r="B675" s="123"/>
      <c r="C675" s="124"/>
      <c r="D675" s="124"/>
      <c r="E675" s="125"/>
      <c r="F675" s="123"/>
      <c r="G675" s="126"/>
      <c r="H675" s="127"/>
      <c r="I675" s="128">
        <f t="shared" si="91"/>
        <v>0</v>
      </c>
      <c r="J675" s="129"/>
      <c r="K675" s="127"/>
      <c r="L675" s="130">
        <f t="shared" si="85"/>
        <v>0</v>
      </c>
      <c r="M675" s="131"/>
      <c r="N675" s="130">
        <f t="shared" si="86"/>
        <v>0</v>
      </c>
      <c r="O675" s="130">
        <f t="shared" si="87"/>
        <v>0</v>
      </c>
      <c r="P675" s="129"/>
      <c r="Q675" s="127"/>
      <c r="R675" s="130">
        <f t="shared" si="88"/>
        <v>0</v>
      </c>
      <c r="S675" s="127"/>
      <c r="T675" s="130">
        <f t="shared" si="89"/>
        <v>0</v>
      </c>
      <c r="U675" s="128">
        <f t="shared" si="90"/>
        <v>0</v>
      </c>
      <c r="V675" s="5" t="str">
        <f>IF(COUNTBLANK(G675:H675)+COUNTBLANK(J675:K675)+COUNTBLANK(M675:M675)+COUNTBLANK(P675:Q675)+COUNTBLANK(S675:S675)=8,"",
IF(G675&lt;Limity!$C$5," Data gotowości zbyt wczesna lub nie uzupełniona.","")&amp;
IF(G675&gt;Limity!$D$5," Data gotowości zbyt późna lub wypełnona nieprawidłowo.","")&amp;
IF(OR(ROUND(K675,2)&lt;=0,ROUND(Q675,2)&lt;=0,ROUND(M675,2)&lt;=0,ROUND(S675,2)&lt;=0,ROUND(H675,2)&lt;=0)," Co najmniej jedna wartość nie jest większa od zera.","")&amp;
IF(K675&gt;Limity!$D$6," Abonament za Usługę TD w Wariancie A ponad limit.","")&amp;
IF(Q675&gt;Limity!$D$7," Abonament za Usługę TD w Wariancie B ponad limit.","")&amp;
IF(Q675-K675&gt;Limity!$D$8," Różnica wartości abonamentów za Usługę TD wariantów A i B ponad limit.","")&amp;
IF(M675&gt;Limity!$D$9," Abonament za zwiększenie przepustowości w Wariancie A ponad limit.","")&amp;
IF(S675&gt;Limity!$D$10," Abonament za zwiększenie przepustowości w Wariancie B ponad limit.","")&amp;
IF(J675=""," Nie wskazano PWR. ",IF(ISERROR(VLOOKUP(J675,'Listy punktów styku'!$B$11:$B$41,1,FALSE))," Nie wskazano PWR z listy.",""))&amp;
IF(P675=""," Nie wskazano FPS. ",IF(ISERROR(VLOOKUP(P675,'Listy punktów styku'!$B$44:$B$61,1,FALSE))," Nie wskazano FPS z listy.","")))</f>
        <v/>
      </c>
    </row>
    <row r="676" spans="1:22" x14ac:dyDescent="0.3">
      <c r="A676" s="122"/>
      <c r="B676" s="123"/>
      <c r="C676" s="124"/>
      <c r="D676" s="124"/>
      <c r="E676" s="125"/>
      <c r="F676" s="123"/>
      <c r="G676" s="126"/>
      <c r="H676" s="127"/>
      <c r="I676" s="128">
        <f t="shared" si="91"/>
        <v>0</v>
      </c>
      <c r="J676" s="129"/>
      <c r="K676" s="127"/>
      <c r="L676" s="130">
        <f t="shared" si="85"/>
        <v>0</v>
      </c>
      <c r="M676" s="131"/>
      <c r="N676" s="130">
        <f t="shared" si="86"/>
        <v>0</v>
      </c>
      <c r="O676" s="130">
        <f t="shared" si="87"/>
        <v>0</v>
      </c>
      <c r="P676" s="129"/>
      <c r="Q676" s="127"/>
      <c r="R676" s="130">
        <f t="shared" si="88"/>
        <v>0</v>
      </c>
      <c r="S676" s="127"/>
      <c r="T676" s="130">
        <f t="shared" si="89"/>
        <v>0</v>
      </c>
      <c r="U676" s="128">
        <f t="shared" si="90"/>
        <v>0</v>
      </c>
      <c r="V676" s="5" t="str">
        <f>IF(COUNTBLANK(G676:H676)+COUNTBLANK(J676:K676)+COUNTBLANK(M676:M676)+COUNTBLANK(P676:Q676)+COUNTBLANK(S676:S676)=8,"",
IF(G676&lt;Limity!$C$5," Data gotowości zbyt wczesna lub nie uzupełniona.","")&amp;
IF(G676&gt;Limity!$D$5," Data gotowości zbyt późna lub wypełnona nieprawidłowo.","")&amp;
IF(OR(ROUND(K676,2)&lt;=0,ROUND(Q676,2)&lt;=0,ROUND(M676,2)&lt;=0,ROUND(S676,2)&lt;=0,ROUND(H676,2)&lt;=0)," Co najmniej jedna wartość nie jest większa od zera.","")&amp;
IF(K676&gt;Limity!$D$6," Abonament za Usługę TD w Wariancie A ponad limit.","")&amp;
IF(Q676&gt;Limity!$D$7," Abonament za Usługę TD w Wariancie B ponad limit.","")&amp;
IF(Q676-K676&gt;Limity!$D$8," Różnica wartości abonamentów za Usługę TD wariantów A i B ponad limit.","")&amp;
IF(M676&gt;Limity!$D$9," Abonament za zwiększenie przepustowości w Wariancie A ponad limit.","")&amp;
IF(S676&gt;Limity!$D$10," Abonament za zwiększenie przepustowości w Wariancie B ponad limit.","")&amp;
IF(J676=""," Nie wskazano PWR. ",IF(ISERROR(VLOOKUP(J676,'Listy punktów styku'!$B$11:$B$41,1,FALSE))," Nie wskazano PWR z listy.",""))&amp;
IF(P676=""," Nie wskazano FPS. ",IF(ISERROR(VLOOKUP(P676,'Listy punktów styku'!$B$44:$B$61,1,FALSE))," Nie wskazano FPS z listy.","")))</f>
        <v/>
      </c>
    </row>
    <row r="677" spans="1:22" x14ac:dyDescent="0.3">
      <c r="A677" s="122"/>
      <c r="B677" s="123"/>
      <c r="C677" s="124"/>
      <c r="D677" s="124"/>
      <c r="E677" s="125"/>
      <c r="F677" s="123"/>
      <c r="G677" s="126"/>
      <c r="H677" s="127"/>
      <c r="I677" s="128">
        <f t="shared" si="91"/>
        <v>0</v>
      </c>
      <c r="J677" s="129"/>
      <c r="K677" s="127"/>
      <c r="L677" s="130">
        <f t="shared" si="85"/>
        <v>0</v>
      </c>
      <c r="M677" s="131"/>
      <c r="N677" s="130">
        <f t="shared" si="86"/>
        <v>0</v>
      </c>
      <c r="O677" s="130">
        <f t="shared" si="87"/>
        <v>0</v>
      </c>
      <c r="P677" s="129"/>
      <c r="Q677" s="127"/>
      <c r="R677" s="130">
        <f t="shared" si="88"/>
        <v>0</v>
      </c>
      <c r="S677" s="127"/>
      <c r="T677" s="130">
        <f t="shared" si="89"/>
        <v>0</v>
      </c>
      <c r="U677" s="128">
        <f t="shared" si="90"/>
        <v>0</v>
      </c>
      <c r="V677" s="5" t="str">
        <f>IF(COUNTBLANK(G677:H677)+COUNTBLANK(J677:K677)+COUNTBLANK(M677:M677)+COUNTBLANK(P677:Q677)+COUNTBLANK(S677:S677)=8,"",
IF(G677&lt;Limity!$C$5," Data gotowości zbyt wczesna lub nie uzupełniona.","")&amp;
IF(G677&gt;Limity!$D$5," Data gotowości zbyt późna lub wypełnona nieprawidłowo.","")&amp;
IF(OR(ROUND(K677,2)&lt;=0,ROUND(Q677,2)&lt;=0,ROUND(M677,2)&lt;=0,ROUND(S677,2)&lt;=0,ROUND(H677,2)&lt;=0)," Co najmniej jedna wartość nie jest większa od zera.","")&amp;
IF(K677&gt;Limity!$D$6," Abonament za Usługę TD w Wariancie A ponad limit.","")&amp;
IF(Q677&gt;Limity!$D$7," Abonament za Usługę TD w Wariancie B ponad limit.","")&amp;
IF(Q677-K677&gt;Limity!$D$8," Różnica wartości abonamentów za Usługę TD wariantów A i B ponad limit.","")&amp;
IF(M677&gt;Limity!$D$9," Abonament za zwiększenie przepustowości w Wariancie A ponad limit.","")&amp;
IF(S677&gt;Limity!$D$10," Abonament za zwiększenie przepustowości w Wariancie B ponad limit.","")&amp;
IF(J677=""," Nie wskazano PWR. ",IF(ISERROR(VLOOKUP(J677,'Listy punktów styku'!$B$11:$B$41,1,FALSE))," Nie wskazano PWR z listy.",""))&amp;
IF(P677=""," Nie wskazano FPS. ",IF(ISERROR(VLOOKUP(P677,'Listy punktów styku'!$B$44:$B$61,1,FALSE))," Nie wskazano FPS z listy.","")))</f>
        <v/>
      </c>
    </row>
    <row r="678" spans="1:22" x14ac:dyDescent="0.3">
      <c r="A678" s="122"/>
      <c r="B678" s="123"/>
      <c r="C678" s="124"/>
      <c r="D678" s="124"/>
      <c r="E678" s="125"/>
      <c r="F678" s="123"/>
      <c r="G678" s="126"/>
      <c r="H678" s="127"/>
      <c r="I678" s="128">
        <f t="shared" si="91"/>
        <v>0</v>
      </c>
      <c r="J678" s="129"/>
      <c r="K678" s="127"/>
      <c r="L678" s="130">
        <f t="shared" si="85"/>
        <v>0</v>
      </c>
      <c r="M678" s="131"/>
      <c r="N678" s="130">
        <f t="shared" si="86"/>
        <v>0</v>
      </c>
      <c r="O678" s="130">
        <f t="shared" si="87"/>
        <v>0</v>
      </c>
      <c r="P678" s="129"/>
      <c r="Q678" s="127"/>
      <c r="R678" s="130">
        <f t="shared" si="88"/>
        <v>0</v>
      </c>
      <c r="S678" s="127"/>
      <c r="T678" s="130">
        <f t="shared" si="89"/>
        <v>0</v>
      </c>
      <c r="U678" s="128">
        <f t="shared" si="90"/>
        <v>0</v>
      </c>
      <c r="V678" s="5" t="str">
        <f>IF(COUNTBLANK(G678:H678)+COUNTBLANK(J678:K678)+COUNTBLANK(M678:M678)+COUNTBLANK(P678:Q678)+COUNTBLANK(S678:S678)=8,"",
IF(G678&lt;Limity!$C$5," Data gotowości zbyt wczesna lub nie uzupełniona.","")&amp;
IF(G678&gt;Limity!$D$5," Data gotowości zbyt późna lub wypełnona nieprawidłowo.","")&amp;
IF(OR(ROUND(K678,2)&lt;=0,ROUND(Q678,2)&lt;=0,ROUND(M678,2)&lt;=0,ROUND(S678,2)&lt;=0,ROUND(H678,2)&lt;=0)," Co najmniej jedna wartość nie jest większa od zera.","")&amp;
IF(K678&gt;Limity!$D$6," Abonament za Usługę TD w Wariancie A ponad limit.","")&amp;
IF(Q678&gt;Limity!$D$7," Abonament za Usługę TD w Wariancie B ponad limit.","")&amp;
IF(Q678-K678&gt;Limity!$D$8," Różnica wartości abonamentów za Usługę TD wariantów A i B ponad limit.","")&amp;
IF(M678&gt;Limity!$D$9," Abonament za zwiększenie przepustowości w Wariancie A ponad limit.","")&amp;
IF(S678&gt;Limity!$D$10," Abonament za zwiększenie przepustowości w Wariancie B ponad limit.","")&amp;
IF(J678=""," Nie wskazano PWR. ",IF(ISERROR(VLOOKUP(J678,'Listy punktów styku'!$B$11:$B$41,1,FALSE))," Nie wskazano PWR z listy.",""))&amp;
IF(P678=""," Nie wskazano FPS. ",IF(ISERROR(VLOOKUP(P678,'Listy punktów styku'!$B$44:$B$61,1,FALSE))," Nie wskazano FPS z listy.","")))</f>
        <v/>
      </c>
    </row>
    <row r="679" spans="1:22" x14ac:dyDescent="0.3">
      <c r="A679" s="122"/>
      <c r="B679" s="123"/>
      <c r="C679" s="124"/>
      <c r="D679" s="124"/>
      <c r="E679" s="125"/>
      <c r="F679" s="123"/>
      <c r="G679" s="126"/>
      <c r="H679" s="127"/>
      <c r="I679" s="128">
        <f t="shared" si="91"/>
        <v>0</v>
      </c>
      <c r="J679" s="129"/>
      <c r="K679" s="127"/>
      <c r="L679" s="130">
        <f t="shared" si="85"/>
        <v>0</v>
      </c>
      <c r="M679" s="131"/>
      <c r="N679" s="130">
        <f t="shared" si="86"/>
        <v>0</v>
      </c>
      <c r="O679" s="130">
        <f t="shared" si="87"/>
        <v>0</v>
      </c>
      <c r="P679" s="129"/>
      <c r="Q679" s="127"/>
      <c r="R679" s="130">
        <f t="shared" si="88"/>
        <v>0</v>
      </c>
      <c r="S679" s="127"/>
      <c r="T679" s="130">
        <f t="shared" si="89"/>
        <v>0</v>
      </c>
      <c r="U679" s="128">
        <f t="shared" si="90"/>
        <v>0</v>
      </c>
      <c r="V679" s="5" t="str">
        <f>IF(COUNTBLANK(G679:H679)+COUNTBLANK(J679:K679)+COUNTBLANK(M679:M679)+COUNTBLANK(P679:Q679)+COUNTBLANK(S679:S679)=8,"",
IF(G679&lt;Limity!$C$5," Data gotowości zbyt wczesna lub nie uzupełniona.","")&amp;
IF(G679&gt;Limity!$D$5," Data gotowości zbyt późna lub wypełnona nieprawidłowo.","")&amp;
IF(OR(ROUND(K679,2)&lt;=0,ROUND(Q679,2)&lt;=0,ROUND(M679,2)&lt;=0,ROUND(S679,2)&lt;=0,ROUND(H679,2)&lt;=0)," Co najmniej jedna wartość nie jest większa od zera.","")&amp;
IF(K679&gt;Limity!$D$6," Abonament za Usługę TD w Wariancie A ponad limit.","")&amp;
IF(Q679&gt;Limity!$D$7," Abonament za Usługę TD w Wariancie B ponad limit.","")&amp;
IF(Q679-K679&gt;Limity!$D$8," Różnica wartości abonamentów za Usługę TD wariantów A i B ponad limit.","")&amp;
IF(M679&gt;Limity!$D$9," Abonament za zwiększenie przepustowości w Wariancie A ponad limit.","")&amp;
IF(S679&gt;Limity!$D$10," Abonament za zwiększenie przepustowości w Wariancie B ponad limit.","")&amp;
IF(J679=""," Nie wskazano PWR. ",IF(ISERROR(VLOOKUP(J679,'Listy punktów styku'!$B$11:$B$41,1,FALSE))," Nie wskazano PWR z listy.",""))&amp;
IF(P679=""," Nie wskazano FPS. ",IF(ISERROR(VLOOKUP(P679,'Listy punktów styku'!$B$44:$B$61,1,FALSE))," Nie wskazano FPS z listy.","")))</f>
        <v/>
      </c>
    </row>
    <row r="680" spans="1:22" x14ac:dyDescent="0.3">
      <c r="A680" s="122"/>
      <c r="B680" s="123"/>
      <c r="C680" s="124"/>
      <c r="D680" s="124"/>
      <c r="E680" s="125"/>
      <c r="F680" s="123"/>
      <c r="G680" s="126"/>
      <c r="H680" s="127"/>
      <c r="I680" s="128">
        <f t="shared" si="91"/>
        <v>0</v>
      </c>
      <c r="J680" s="129"/>
      <c r="K680" s="127"/>
      <c r="L680" s="130">
        <f t="shared" si="85"/>
        <v>0</v>
      </c>
      <c r="M680" s="131"/>
      <c r="N680" s="130">
        <f t="shared" si="86"/>
        <v>0</v>
      </c>
      <c r="O680" s="130">
        <f t="shared" si="87"/>
        <v>0</v>
      </c>
      <c r="P680" s="129"/>
      <c r="Q680" s="127"/>
      <c r="R680" s="130">
        <f t="shared" si="88"/>
        <v>0</v>
      </c>
      <c r="S680" s="127"/>
      <c r="T680" s="130">
        <f t="shared" si="89"/>
        <v>0</v>
      </c>
      <c r="U680" s="128">
        <f t="shared" si="90"/>
        <v>0</v>
      </c>
      <c r="V680" s="5" t="str">
        <f>IF(COUNTBLANK(G680:H680)+COUNTBLANK(J680:K680)+COUNTBLANK(M680:M680)+COUNTBLANK(P680:Q680)+COUNTBLANK(S680:S680)=8,"",
IF(G680&lt;Limity!$C$5," Data gotowości zbyt wczesna lub nie uzupełniona.","")&amp;
IF(G680&gt;Limity!$D$5," Data gotowości zbyt późna lub wypełnona nieprawidłowo.","")&amp;
IF(OR(ROUND(K680,2)&lt;=0,ROUND(Q680,2)&lt;=0,ROUND(M680,2)&lt;=0,ROUND(S680,2)&lt;=0,ROUND(H680,2)&lt;=0)," Co najmniej jedna wartość nie jest większa od zera.","")&amp;
IF(K680&gt;Limity!$D$6," Abonament za Usługę TD w Wariancie A ponad limit.","")&amp;
IF(Q680&gt;Limity!$D$7," Abonament za Usługę TD w Wariancie B ponad limit.","")&amp;
IF(Q680-K680&gt;Limity!$D$8," Różnica wartości abonamentów za Usługę TD wariantów A i B ponad limit.","")&amp;
IF(M680&gt;Limity!$D$9," Abonament za zwiększenie przepustowości w Wariancie A ponad limit.","")&amp;
IF(S680&gt;Limity!$D$10," Abonament za zwiększenie przepustowości w Wariancie B ponad limit.","")&amp;
IF(J680=""," Nie wskazano PWR. ",IF(ISERROR(VLOOKUP(J680,'Listy punktów styku'!$B$11:$B$41,1,FALSE))," Nie wskazano PWR z listy.",""))&amp;
IF(P680=""," Nie wskazano FPS. ",IF(ISERROR(VLOOKUP(P680,'Listy punktów styku'!$B$44:$B$61,1,FALSE))," Nie wskazano FPS z listy.","")))</f>
        <v/>
      </c>
    </row>
    <row r="681" spans="1:22" x14ac:dyDescent="0.3">
      <c r="A681" s="122"/>
      <c r="B681" s="123"/>
      <c r="C681" s="124"/>
      <c r="D681" s="124"/>
      <c r="E681" s="125"/>
      <c r="F681" s="123"/>
      <c r="G681" s="126"/>
      <c r="H681" s="127"/>
      <c r="I681" s="128">
        <f t="shared" si="91"/>
        <v>0</v>
      </c>
      <c r="J681" s="129"/>
      <c r="K681" s="127"/>
      <c r="L681" s="130">
        <f t="shared" si="85"/>
        <v>0</v>
      </c>
      <c r="M681" s="131"/>
      <c r="N681" s="130">
        <f t="shared" si="86"/>
        <v>0</v>
      </c>
      <c r="O681" s="130">
        <f t="shared" si="87"/>
        <v>0</v>
      </c>
      <c r="P681" s="129"/>
      <c r="Q681" s="127"/>
      <c r="R681" s="130">
        <f t="shared" si="88"/>
        <v>0</v>
      </c>
      <c r="S681" s="127"/>
      <c r="T681" s="130">
        <f t="shared" si="89"/>
        <v>0</v>
      </c>
      <c r="U681" s="128">
        <f t="shared" si="90"/>
        <v>0</v>
      </c>
      <c r="V681" s="5" t="str">
        <f>IF(COUNTBLANK(G681:H681)+COUNTBLANK(J681:K681)+COUNTBLANK(M681:M681)+COUNTBLANK(P681:Q681)+COUNTBLANK(S681:S681)=8,"",
IF(G681&lt;Limity!$C$5," Data gotowości zbyt wczesna lub nie uzupełniona.","")&amp;
IF(G681&gt;Limity!$D$5," Data gotowości zbyt późna lub wypełnona nieprawidłowo.","")&amp;
IF(OR(ROUND(K681,2)&lt;=0,ROUND(Q681,2)&lt;=0,ROUND(M681,2)&lt;=0,ROUND(S681,2)&lt;=0,ROUND(H681,2)&lt;=0)," Co najmniej jedna wartość nie jest większa od zera.","")&amp;
IF(K681&gt;Limity!$D$6," Abonament za Usługę TD w Wariancie A ponad limit.","")&amp;
IF(Q681&gt;Limity!$D$7," Abonament za Usługę TD w Wariancie B ponad limit.","")&amp;
IF(Q681-K681&gt;Limity!$D$8," Różnica wartości abonamentów za Usługę TD wariantów A i B ponad limit.","")&amp;
IF(M681&gt;Limity!$D$9," Abonament za zwiększenie przepustowości w Wariancie A ponad limit.","")&amp;
IF(S681&gt;Limity!$D$10," Abonament za zwiększenie przepustowości w Wariancie B ponad limit.","")&amp;
IF(J681=""," Nie wskazano PWR. ",IF(ISERROR(VLOOKUP(J681,'Listy punktów styku'!$B$11:$B$41,1,FALSE))," Nie wskazano PWR z listy.",""))&amp;
IF(P681=""," Nie wskazano FPS. ",IF(ISERROR(VLOOKUP(P681,'Listy punktów styku'!$B$44:$B$61,1,FALSE))," Nie wskazano FPS z listy.","")))</f>
        <v/>
      </c>
    </row>
    <row r="682" spans="1:22" x14ac:dyDescent="0.3">
      <c r="A682" s="122"/>
      <c r="B682" s="123"/>
      <c r="C682" s="124"/>
      <c r="D682" s="124"/>
      <c r="E682" s="125"/>
      <c r="F682" s="123"/>
      <c r="G682" s="126"/>
      <c r="H682" s="127"/>
      <c r="I682" s="128">
        <f t="shared" si="91"/>
        <v>0</v>
      </c>
      <c r="J682" s="129"/>
      <c r="K682" s="127"/>
      <c r="L682" s="130">
        <f t="shared" si="85"/>
        <v>0</v>
      </c>
      <c r="M682" s="131"/>
      <c r="N682" s="130">
        <f t="shared" si="86"/>
        <v>0</v>
      </c>
      <c r="O682" s="130">
        <f t="shared" si="87"/>
        <v>0</v>
      </c>
      <c r="P682" s="129"/>
      <c r="Q682" s="127"/>
      <c r="R682" s="130">
        <f t="shared" si="88"/>
        <v>0</v>
      </c>
      <c r="S682" s="127"/>
      <c r="T682" s="130">
        <f t="shared" si="89"/>
        <v>0</v>
      </c>
      <c r="U682" s="128">
        <f t="shared" si="90"/>
        <v>0</v>
      </c>
      <c r="V682" s="5" t="str">
        <f>IF(COUNTBLANK(G682:H682)+COUNTBLANK(J682:K682)+COUNTBLANK(M682:M682)+COUNTBLANK(P682:Q682)+COUNTBLANK(S682:S682)=8,"",
IF(G682&lt;Limity!$C$5," Data gotowości zbyt wczesna lub nie uzupełniona.","")&amp;
IF(G682&gt;Limity!$D$5," Data gotowości zbyt późna lub wypełnona nieprawidłowo.","")&amp;
IF(OR(ROUND(K682,2)&lt;=0,ROUND(Q682,2)&lt;=0,ROUND(M682,2)&lt;=0,ROUND(S682,2)&lt;=0,ROUND(H682,2)&lt;=0)," Co najmniej jedna wartość nie jest większa od zera.","")&amp;
IF(K682&gt;Limity!$D$6," Abonament za Usługę TD w Wariancie A ponad limit.","")&amp;
IF(Q682&gt;Limity!$D$7," Abonament za Usługę TD w Wariancie B ponad limit.","")&amp;
IF(Q682-K682&gt;Limity!$D$8," Różnica wartości abonamentów za Usługę TD wariantów A i B ponad limit.","")&amp;
IF(M682&gt;Limity!$D$9," Abonament za zwiększenie przepustowości w Wariancie A ponad limit.","")&amp;
IF(S682&gt;Limity!$D$10," Abonament za zwiększenie przepustowości w Wariancie B ponad limit.","")&amp;
IF(J682=""," Nie wskazano PWR. ",IF(ISERROR(VLOOKUP(J682,'Listy punktów styku'!$B$11:$B$41,1,FALSE))," Nie wskazano PWR z listy.",""))&amp;
IF(P682=""," Nie wskazano FPS. ",IF(ISERROR(VLOOKUP(P682,'Listy punktów styku'!$B$44:$B$61,1,FALSE))," Nie wskazano FPS z listy.","")))</f>
        <v/>
      </c>
    </row>
    <row r="683" spans="1:22" x14ac:dyDescent="0.3">
      <c r="A683" s="122"/>
      <c r="B683" s="123"/>
      <c r="C683" s="124"/>
      <c r="D683" s="124"/>
      <c r="E683" s="125"/>
      <c r="F683" s="123"/>
      <c r="G683" s="126"/>
      <c r="H683" s="127"/>
      <c r="I683" s="128">
        <f t="shared" si="91"/>
        <v>0</v>
      </c>
      <c r="J683" s="129"/>
      <c r="K683" s="127"/>
      <c r="L683" s="130">
        <f t="shared" si="85"/>
        <v>0</v>
      </c>
      <c r="M683" s="131"/>
      <c r="N683" s="130">
        <f t="shared" si="86"/>
        <v>0</v>
      </c>
      <c r="O683" s="130">
        <f t="shared" si="87"/>
        <v>0</v>
      </c>
      <c r="P683" s="129"/>
      <c r="Q683" s="127"/>
      <c r="R683" s="130">
        <f t="shared" si="88"/>
        <v>0</v>
      </c>
      <c r="S683" s="127"/>
      <c r="T683" s="130">
        <f t="shared" si="89"/>
        <v>0</v>
      </c>
      <c r="U683" s="128">
        <f t="shared" si="90"/>
        <v>0</v>
      </c>
      <c r="V683" s="5" t="str">
        <f>IF(COUNTBLANK(G683:H683)+COUNTBLANK(J683:K683)+COUNTBLANK(M683:M683)+COUNTBLANK(P683:Q683)+COUNTBLANK(S683:S683)=8,"",
IF(G683&lt;Limity!$C$5," Data gotowości zbyt wczesna lub nie uzupełniona.","")&amp;
IF(G683&gt;Limity!$D$5," Data gotowości zbyt późna lub wypełnona nieprawidłowo.","")&amp;
IF(OR(ROUND(K683,2)&lt;=0,ROUND(Q683,2)&lt;=0,ROUND(M683,2)&lt;=0,ROUND(S683,2)&lt;=0,ROUND(H683,2)&lt;=0)," Co najmniej jedna wartość nie jest większa od zera.","")&amp;
IF(K683&gt;Limity!$D$6," Abonament za Usługę TD w Wariancie A ponad limit.","")&amp;
IF(Q683&gt;Limity!$D$7," Abonament za Usługę TD w Wariancie B ponad limit.","")&amp;
IF(Q683-K683&gt;Limity!$D$8," Różnica wartości abonamentów za Usługę TD wariantów A i B ponad limit.","")&amp;
IF(M683&gt;Limity!$D$9," Abonament za zwiększenie przepustowości w Wariancie A ponad limit.","")&amp;
IF(S683&gt;Limity!$D$10," Abonament za zwiększenie przepustowości w Wariancie B ponad limit.","")&amp;
IF(J683=""," Nie wskazano PWR. ",IF(ISERROR(VLOOKUP(J683,'Listy punktów styku'!$B$11:$B$41,1,FALSE))," Nie wskazano PWR z listy.",""))&amp;
IF(P683=""," Nie wskazano FPS. ",IF(ISERROR(VLOOKUP(P683,'Listy punktów styku'!$B$44:$B$61,1,FALSE))," Nie wskazano FPS z listy.","")))</f>
        <v/>
      </c>
    </row>
    <row r="684" spans="1:22" x14ac:dyDescent="0.3">
      <c r="A684" s="122"/>
      <c r="B684" s="123"/>
      <c r="C684" s="124"/>
      <c r="D684" s="124"/>
      <c r="E684" s="125"/>
      <c r="F684" s="123"/>
      <c r="G684" s="126"/>
      <c r="H684" s="127"/>
      <c r="I684" s="128">
        <f t="shared" si="91"/>
        <v>0</v>
      </c>
      <c r="J684" s="129"/>
      <c r="K684" s="127"/>
      <c r="L684" s="130">
        <f t="shared" si="85"/>
        <v>0</v>
      </c>
      <c r="M684" s="131"/>
      <c r="N684" s="130">
        <f t="shared" si="86"/>
        <v>0</v>
      </c>
      <c r="O684" s="130">
        <f t="shared" si="87"/>
        <v>0</v>
      </c>
      <c r="P684" s="129"/>
      <c r="Q684" s="127"/>
      <c r="R684" s="130">
        <f t="shared" si="88"/>
        <v>0</v>
      </c>
      <c r="S684" s="127"/>
      <c r="T684" s="130">
        <f t="shared" si="89"/>
        <v>0</v>
      </c>
      <c r="U684" s="128">
        <f t="shared" si="90"/>
        <v>0</v>
      </c>
      <c r="V684" s="5" t="str">
        <f>IF(COUNTBLANK(G684:H684)+COUNTBLANK(J684:K684)+COUNTBLANK(M684:M684)+COUNTBLANK(P684:Q684)+COUNTBLANK(S684:S684)=8,"",
IF(G684&lt;Limity!$C$5," Data gotowości zbyt wczesna lub nie uzupełniona.","")&amp;
IF(G684&gt;Limity!$D$5," Data gotowości zbyt późna lub wypełnona nieprawidłowo.","")&amp;
IF(OR(ROUND(K684,2)&lt;=0,ROUND(Q684,2)&lt;=0,ROUND(M684,2)&lt;=0,ROUND(S684,2)&lt;=0,ROUND(H684,2)&lt;=0)," Co najmniej jedna wartość nie jest większa od zera.","")&amp;
IF(K684&gt;Limity!$D$6," Abonament za Usługę TD w Wariancie A ponad limit.","")&amp;
IF(Q684&gt;Limity!$D$7," Abonament za Usługę TD w Wariancie B ponad limit.","")&amp;
IF(Q684-K684&gt;Limity!$D$8," Różnica wartości abonamentów za Usługę TD wariantów A i B ponad limit.","")&amp;
IF(M684&gt;Limity!$D$9," Abonament za zwiększenie przepustowości w Wariancie A ponad limit.","")&amp;
IF(S684&gt;Limity!$D$10," Abonament za zwiększenie przepustowości w Wariancie B ponad limit.","")&amp;
IF(J684=""," Nie wskazano PWR. ",IF(ISERROR(VLOOKUP(J684,'Listy punktów styku'!$B$11:$B$41,1,FALSE))," Nie wskazano PWR z listy.",""))&amp;
IF(P684=""," Nie wskazano FPS. ",IF(ISERROR(VLOOKUP(P684,'Listy punktów styku'!$B$44:$B$61,1,FALSE))," Nie wskazano FPS z listy.","")))</f>
        <v/>
      </c>
    </row>
    <row r="685" spans="1:22" x14ac:dyDescent="0.3">
      <c r="A685" s="122"/>
      <c r="B685" s="123"/>
      <c r="C685" s="124"/>
      <c r="D685" s="124"/>
      <c r="E685" s="125"/>
      <c r="F685" s="123"/>
      <c r="G685" s="126"/>
      <c r="H685" s="127"/>
      <c r="I685" s="128">
        <f t="shared" si="91"/>
        <v>0</v>
      </c>
      <c r="J685" s="129"/>
      <c r="K685" s="127"/>
      <c r="L685" s="130">
        <f t="shared" si="85"/>
        <v>0</v>
      </c>
      <c r="M685" s="131"/>
      <c r="N685" s="130">
        <f t="shared" si="86"/>
        <v>0</v>
      </c>
      <c r="O685" s="130">
        <f t="shared" si="87"/>
        <v>0</v>
      </c>
      <c r="P685" s="129"/>
      <c r="Q685" s="127"/>
      <c r="R685" s="130">
        <f t="shared" si="88"/>
        <v>0</v>
      </c>
      <c r="S685" s="127"/>
      <c r="T685" s="130">
        <f t="shared" si="89"/>
        <v>0</v>
      </c>
      <c r="U685" s="128">
        <f t="shared" si="90"/>
        <v>0</v>
      </c>
      <c r="V685" s="5" t="str">
        <f>IF(COUNTBLANK(G685:H685)+COUNTBLANK(J685:K685)+COUNTBLANK(M685:M685)+COUNTBLANK(P685:Q685)+COUNTBLANK(S685:S685)=8,"",
IF(G685&lt;Limity!$C$5," Data gotowości zbyt wczesna lub nie uzupełniona.","")&amp;
IF(G685&gt;Limity!$D$5," Data gotowości zbyt późna lub wypełnona nieprawidłowo.","")&amp;
IF(OR(ROUND(K685,2)&lt;=0,ROUND(Q685,2)&lt;=0,ROUND(M685,2)&lt;=0,ROUND(S685,2)&lt;=0,ROUND(H685,2)&lt;=0)," Co najmniej jedna wartość nie jest większa od zera.","")&amp;
IF(K685&gt;Limity!$D$6," Abonament za Usługę TD w Wariancie A ponad limit.","")&amp;
IF(Q685&gt;Limity!$D$7," Abonament za Usługę TD w Wariancie B ponad limit.","")&amp;
IF(Q685-K685&gt;Limity!$D$8," Różnica wartości abonamentów za Usługę TD wariantów A i B ponad limit.","")&amp;
IF(M685&gt;Limity!$D$9," Abonament za zwiększenie przepustowości w Wariancie A ponad limit.","")&amp;
IF(S685&gt;Limity!$D$10," Abonament za zwiększenie przepustowości w Wariancie B ponad limit.","")&amp;
IF(J685=""," Nie wskazano PWR. ",IF(ISERROR(VLOOKUP(J685,'Listy punktów styku'!$B$11:$B$41,1,FALSE))," Nie wskazano PWR z listy.",""))&amp;
IF(P685=""," Nie wskazano FPS. ",IF(ISERROR(VLOOKUP(P685,'Listy punktów styku'!$B$44:$B$61,1,FALSE))," Nie wskazano FPS z listy.","")))</f>
        <v/>
      </c>
    </row>
    <row r="686" spans="1:22" x14ac:dyDescent="0.3">
      <c r="A686" s="122"/>
      <c r="B686" s="123"/>
      <c r="C686" s="124"/>
      <c r="D686" s="124"/>
      <c r="E686" s="125"/>
      <c r="F686" s="123"/>
      <c r="G686" s="126"/>
      <c r="H686" s="127"/>
      <c r="I686" s="128">
        <f t="shared" si="91"/>
        <v>0</v>
      </c>
      <c r="J686" s="129"/>
      <c r="K686" s="127"/>
      <c r="L686" s="130">
        <f t="shared" si="85"/>
        <v>0</v>
      </c>
      <c r="M686" s="131"/>
      <c r="N686" s="130">
        <f t="shared" si="86"/>
        <v>0</v>
      </c>
      <c r="O686" s="130">
        <f t="shared" si="87"/>
        <v>0</v>
      </c>
      <c r="P686" s="129"/>
      <c r="Q686" s="127"/>
      <c r="R686" s="130">
        <f t="shared" si="88"/>
        <v>0</v>
      </c>
      <c r="S686" s="127"/>
      <c r="T686" s="130">
        <f t="shared" si="89"/>
        <v>0</v>
      </c>
      <c r="U686" s="128">
        <f t="shared" si="90"/>
        <v>0</v>
      </c>
      <c r="V686" s="5" t="str">
        <f>IF(COUNTBLANK(G686:H686)+COUNTBLANK(J686:K686)+COUNTBLANK(M686:M686)+COUNTBLANK(P686:Q686)+COUNTBLANK(S686:S686)=8,"",
IF(G686&lt;Limity!$C$5," Data gotowości zbyt wczesna lub nie uzupełniona.","")&amp;
IF(G686&gt;Limity!$D$5," Data gotowości zbyt późna lub wypełnona nieprawidłowo.","")&amp;
IF(OR(ROUND(K686,2)&lt;=0,ROUND(Q686,2)&lt;=0,ROUND(M686,2)&lt;=0,ROUND(S686,2)&lt;=0,ROUND(H686,2)&lt;=0)," Co najmniej jedna wartość nie jest większa od zera.","")&amp;
IF(K686&gt;Limity!$D$6," Abonament za Usługę TD w Wariancie A ponad limit.","")&amp;
IF(Q686&gt;Limity!$D$7," Abonament za Usługę TD w Wariancie B ponad limit.","")&amp;
IF(Q686-K686&gt;Limity!$D$8," Różnica wartości abonamentów za Usługę TD wariantów A i B ponad limit.","")&amp;
IF(M686&gt;Limity!$D$9," Abonament za zwiększenie przepustowości w Wariancie A ponad limit.","")&amp;
IF(S686&gt;Limity!$D$10," Abonament za zwiększenie przepustowości w Wariancie B ponad limit.","")&amp;
IF(J686=""," Nie wskazano PWR. ",IF(ISERROR(VLOOKUP(J686,'Listy punktów styku'!$B$11:$B$41,1,FALSE))," Nie wskazano PWR z listy.",""))&amp;
IF(P686=""," Nie wskazano FPS. ",IF(ISERROR(VLOOKUP(P686,'Listy punktów styku'!$B$44:$B$61,1,FALSE))," Nie wskazano FPS z listy.","")))</f>
        <v/>
      </c>
    </row>
    <row r="687" spans="1:22" x14ac:dyDescent="0.3">
      <c r="A687" s="122"/>
      <c r="B687" s="123"/>
      <c r="C687" s="124"/>
      <c r="D687" s="124"/>
      <c r="E687" s="124"/>
      <c r="F687" s="123"/>
      <c r="G687" s="126"/>
      <c r="H687" s="127"/>
      <c r="I687" s="128">
        <f t="shared" si="91"/>
        <v>0</v>
      </c>
      <c r="J687" s="129"/>
      <c r="K687" s="127"/>
      <c r="L687" s="130">
        <f t="shared" si="85"/>
        <v>0</v>
      </c>
      <c r="M687" s="131"/>
      <c r="N687" s="130">
        <f t="shared" si="86"/>
        <v>0</v>
      </c>
      <c r="O687" s="130">
        <f t="shared" si="87"/>
        <v>0</v>
      </c>
      <c r="P687" s="129"/>
      <c r="Q687" s="127"/>
      <c r="R687" s="130">
        <f t="shared" si="88"/>
        <v>0</v>
      </c>
      <c r="S687" s="127"/>
      <c r="T687" s="130">
        <f t="shared" si="89"/>
        <v>0</v>
      </c>
      <c r="U687" s="128">
        <f t="shared" si="90"/>
        <v>0</v>
      </c>
      <c r="V687" s="5" t="str">
        <f>IF(COUNTBLANK(G687:H687)+COUNTBLANK(J687:K687)+COUNTBLANK(M687:M687)+COUNTBLANK(P687:Q687)+COUNTBLANK(S687:S687)=8,"",
IF(G687&lt;Limity!$C$5," Data gotowości zbyt wczesna lub nie uzupełniona.","")&amp;
IF(G687&gt;Limity!$D$5," Data gotowości zbyt późna lub wypełnona nieprawidłowo.","")&amp;
IF(OR(ROUND(K687,2)&lt;=0,ROUND(Q687,2)&lt;=0,ROUND(M687,2)&lt;=0,ROUND(S687,2)&lt;=0,ROUND(H687,2)&lt;=0)," Co najmniej jedna wartość nie jest większa od zera.","")&amp;
IF(K687&gt;Limity!$D$6," Abonament za Usługę TD w Wariancie A ponad limit.","")&amp;
IF(Q687&gt;Limity!$D$7," Abonament za Usługę TD w Wariancie B ponad limit.","")&amp;
IF(Q687-K687&gt;Limity!$D$8," Różnica wartości abonamentów za Usługę TD wariantów A i B ponad limit.","")&amp;
IF(M687&gt;Limity!$D$9," Abonament za zwiększenie przepustowości w Wariancie A ponad limit.","")&amp;
IF(S687&gt;Limity!$D$10," Abonament za zwiększenie przepustowości w Wariancie B ponad limit.","")&amp;
IF(J687=""," Nie wskazano PWR. ",IF(ISERROR(VLOOKUP(J687,'Listy punktów styku'!$B$11:$B$41,1,FALSE))," Nie wskazano PWR z listy.",""))&amp;
IF(P687=""," Nie wskazano FPS. ",IF(ISERROR(VLOOKUP(P687,'Listy punktów styku'!$B$44:$B$61,1,FALSE))," Nie wskazano FPS z listy.","")))</f>
        <v/>
      </c>
    </row>
    <row r="688" spans="1:22" x14ac:dyDescent="0.3">
      <c r="A688" s="122"/>
      <c r="B688" s="123"/>
      <c r="C688" s="124"/>
      <c r="D688" s="124"/>
      <c r="E688" s="124"/>
      <c r="F688" s="123"/>
      <c r="G688" s="126"/>
      <c r="H688" s="127"/>
      <c r="I688" s="128">
        <f t="shared" si="91"/>
        <v>0</v>
      </c>
      <c r="J688" s="129"/>
      <c r="K688" s="127"/>
      <c r="L688" s="130">
        <f t="shared" si="85"/>
        <v>0</v>
      </c>
      <c r="M688" s="131"/>
      <c r="N688" s="130">
        <f t="shared" si="86"/>
        <v>0</v>
      </c>
      <c r="O688" s="130">
        <f t="shared" si="87"/>
        <v>0</v>
      </c>
      <c r="P688" s="129"/>
      <c r="Q688" s="127"/>
      <c r="R688" s="130">
        <f t="shared" si="88"/>
        <v>0</v>
      </c>
      <c r="S688" s="127"/>
      <c r="T688" s="130">
        <f t="shared" si="89"/>
        <v>0</v>
      </c>
      <c r="U688" s="128">
        <f t="shared" si="90"/>
        <v>0</v>
      </c>
      <c r="V688" s="5" t="str">
        <f>IF(COUNTBLANK(G688:H688)+COUNTBLANK(J688:K688)+COUNTBLANK(M688:M688)+COUNTBLANK(P688:Q688)+COUNTBLANK(S688:S688)=8,"",
IF(G688&lt;Limity!$C$5," Data gotowości zbyt wczesna lub nie uzupełniona.","")&amp;
IF(G688&gt;Limity!$D$5," Data gotowości zbyt późna lub wypełnona nieprawidłowo.","")&amp;
IF(OR(ROUND(K688,2)&lt;=0,ROUND(Q688,2)&lt;=0,ROUND(M688,2)&lt;=0,ROUND(S688,2)&lt;=0,ROUND(H688,2)&lt;=0)," Co najmniej jedna wartość nie jest większa od zera.","")&amp;
IF(K688&gt;Limity!$D$6," Abonament za Usługę TD w Wariancie A ponad limit.","")&amp;
IF(Q688&gt;Limity!$D$7," Abonament za Usługę TD w Wariancie B ponad limit.","")&amp;
IF(Q688-K688&gt;Limity!$D$8," Różnica wartości abonamentów za Usługę TD wariantów A i B ponad limit.","")&amp;
IF(M688&gt;Limity!$D$9," Abonament za zwiększenie przepustowości w Wariancie A ponad limit.","")&amp;
IF(S688&gt;Limity!$D$10," Abonament za zwiększenie przepustowości w Wariancie B ponad limit.","")&amp;
IF(J688=""," Nie wskazano PWR. ",IF(ISERROR(VLOOKUP(J688,'Listy punktów styku'!$B$11:$B$41,1,FALSE))," Nie wskazano PWR z listy.",""))&amp;
IF(P688=""," Nie wskazano FPS. ",IF(ISERROR(VLOOKUP(P688,'Listy punktów styku'!$B$44:$B$61,1,FALSE))," Nie wskazano FPS z listy.","")))</f>
        <v/>
      </c>
    </row>
    <row r="689" spans="1:22" x14ac:dyDescent="0.3">
      <c r="A689" s="122"/>
      <c r="B689" s="123"/>
      <c r="C689" s="124"/>
      <c r="D689" s="124"/>
      <c r="E689" s="125"/>
      <c r="F689" s="123"/>
      <c r="G689" s="126"/>
      <c r="H689" s="127"/>
      <c r="I689" s="128">
        <f t="shared" si="91"/>
        <v>0</v>
      </c>
      <c r="J689" s="129"/>
      <c r="K689" s="127"/>
      <c r="L689" s="130">
        <f t="shared" si="85"/>
        <v>0</v>
      </c>
      <c r="M689" s="131"/>
      <c r="N689" s="130">
        <f t="shared" si="86"/>
        <v>0</v>
      </c>
      <c r="O689" s="130">
        <f t="shared" si="87"/>
        <v>0</v>
      </c>
      <c r="P689" s="129"/>
      <c r="Q689" s="127"/>
      <c r="R689" s="130">
        <f t="shared" si="88"/>
        <v>0</v>
      </c>
      <c r="S689" s="127"/>
      <c r="T689" s="130">
        <f t="shared" si="89"/>
        <v>0</v>
      </c>
      <c r="U689" s="128">
        <f t="shared" si="90"/>
        <v>0</v>
      </c>
      <c r="V689" s="5" t="str">
        <f>IF(COUNTBLANK(G689:H689)+COUNTBLANK(J689:K689)+COUNTBLANK(M689:M689)+COUNTBLANK(P689:Q689)+COUNTBLANK(S689:S689)=8,"",
IF(G689&lt;Limity!$C$5," Data gotowości zbyt wczesna lub nie uzupełniona.","")&amp;
IF(G689&gt;Limity!$D$5," Data gotowości zbyt późna lub wypełnona nieprawidłowo.","")&amp;
IF(OR(ROUND(K689,2)&lt;=0,ROUND(Q689,2)&lt;=0,ROUND(M689,2)&lt;=0,ROUND(S689,2)&lt;=0,ROUND(H689,2)&lt;=0)," Co najmniej jedna wartość nie jest większa od zera.","")&amp;
IF(K689&gt;Limity!$D$6," Abonament za Usługę TD w Wariancie A ponad limit.","")&amp;
IF(Q689&gt;Limity!$D$7," Abonament za Usługę TD w Wariancie B ponad limit.","")&amp;
IF(Q689-K689&gt;Limity!$D$8," Różnica wartości abonamentów za Usługę TD wariantów A i B ponad limit.","")&amp;
IF(M689&gt;Limity!$D$9," Abonament za zwiększenie przepustowości w Wariancie A ponad limit.","")&amp;
IF(S689&gt;Limity!$D$10," Abonament za zwiększenie przepustowości w Wariancie B ponad limit.","")&amp;
IF(J689=""," Nie wskazano PWR. ",IF(ISERROR(VLOOKUP(J689,'Listy punktów styku'!$B$11:$B$41,1,FALSE))," Nie wskazano PWR z listy.",""))&amp;
IF(P689=""," Nie wskazano FPS. ",IF(ISERROR(VLOOKUP(P689,'Listy punktów styku'!$B$44:$B$61,1,FALSE))," Nie wskazano FPS z listy.","")))</f>
        <v/>
      </c>
    </row>
    <row r="690" spans="1:22" x14ac:dyDescent="0.3">
      <c r="A690" s="122"/>
      <c r="B690" s="123"/>
      <c r="C690" s="124"/>
      <c r="D690" s="124"/>
      <c r="E690" s="125"/>
      <c r="F690" s="123"/>
      <c r="G690" s="126"/>
      <c r="H690" s="127"/>
      <c r="I690" s="128">
        <f t="shared" si="91"/>
        <v>0</v>
      </c>
      <c r="J690" s="129"/>
      <c r="K690" s="127"/>
      <c r="L690" s="130">
        <f t="shared" si="85"/>
        <v>0</v>
      </c>
      <c r="M690" s="131"/>
      <c r="N690" s="130">
        <f t="shared" si="86"/>
        <v>0</v>
      </c>
      <c r="O690" s="130">
        <f t="shared" si="87"/>
        <v>0</v>
      </c>
      <c r="P690" s="129"/>
      <c r="Q690" s="127"/>
      <c r="R690" s="130">
        <f t="shared" si="88"/>
        <v>0</v>
      </c>
      <c r="S690" s="127"/>
      <c r="T690" s="130">
        <f t="shared" si="89"/>
        <v>0</v>
      </c>
      <c r="U690" s="128">
        <f t="shared" si="90"/>
        <v>0</v>
      </c>
      <c r="V690" s="5" t="str">
        <f>IF(COUNTBLANK(G690:H690)+COUNTBLANK(J690:K690)+COUNTBLANK(M690:M690)+COUNTBLANK(P690:Q690)+COUNTBLANK(S690:S690)=8,"",
IF(G690&lt;Limity!$C$5," Data gotowości zbyt wczesna lub nie uzupełniona.","")&amp;
IF(G690&gt;Limity!$D$5," Data gotowości zbyt późna lub wypełnona nieprawidłowo.","")&amp;
IF(OR(ROUND(K690,2)&lt;=0,ROUND(Q690,2)&lt;=0,ROUND(M690,2)&lt;=0,ROUND(S690,2)&lt;=0,ROUND(H690,2)&lt;=0)," Co najmniej jedna wartość nie jest większa od zera.","")&amp;
IF(K690&gt;Limity!$D$6," Abonament za Usługę TD w Wariancie A ponad limit.","")&amp;
IF(Q690&gt;Limity!$D$7," Abonament za Usługę TD w Wariancie B ponad limit.","")&amp;
IF(Q690-K690&gt;Limity!$D$8," Różnica wartości abonamentów za Usługę TD wariantów A i B ponad limit.","")&amp;
IF(M690&gt;Limity!$D$9," Abonament za zwiększenie przepustowości w Wariancie A ponad limit.","")&amp;
IF(S690&gt;Limity!$D$10," Abonament za zwiększenie przepustowości w Wariancie B ponad limit.","")&amp;
IF(J690=""," Nie wskazano PWR. ",IF(ISERROR(VLOOKUP(J690,'Listy punktów styku'!$B$11:$B$41,1,FALSE))," Nie wskazano PWR z listy.",""))&amp;
IF(P690=""," Nie wskazano FPS. ",IF(ISERROR(VLOOKUP(P690,'Listy punktów styku'!$B$44:$B$61,1,FALSE))," Nie wskazano FPS z listy.","")))</f>
        <v/>
      </c>
    </row>
    <row r="691" spans="1:22" x14ac:dyDescent="0.3">
      <c r="A691" s="122"/>
      <c r="B691" s="123"/>
      <c r="C691" s="124"/>
      <c r="D691" s="124"/>
      <c r="E691" s="125"/>
      <c r="F691" s="123"/>
      <c r="G691" s="126"/>
      <c r="H691" s="127"/>
      <c r="I691" s="128">
        <f t="shared" si="91"/>
        <v>0</v>
      </c>
      <c r="J691" s="129"/>
      <c r="K691" s="127"/>
      <c r="L691" s="130">
        <f t="shared" si="85"/>
        <v>0</v>
      </c>
      <c r="M691" s="131"/>
      <c r="N691" s="130">
        <f t="shared" si="86"/>
        <v>0</v>
      </c>
      <c r="O691" s="130">
        <f t="shared" si="87"/>
        <v>0</v>
      </c>
      <c r="P691" s="129"/>
      <c r="Q691" s="127"/>
      <c r="R691" s="130">
        <f t="shared" si="88"/>
        <v>0</v>
      </c>
      <c r="S691" s="127"/>
      <c r="T691" s="130">
        <f t="shared" si="89"/>
        <v>0</v>
      </c>
      <c r="U691" s="128">
        <f t="shared" si="90"/>
        <v>0</v>
      </c>
      <c r="V691" s="5" t="str">
        <f>IF(COUNTBLANK(G691:H691)+COUNTBLANK(J691:K691)+COUNTBLANK(M691:M691)+COUNTBLANK(P691:Q691)+COUNTBLANK(S691:S691)=8,"",
IF(G691&lt;Limity!$C$5," Data gotowości zbyt wczesna lub nie uzupełniona.","")&amp;
IF(G691&gt;Limity!$D$5," Data gotowości zbyt późna lub wypełnona nieprawidłowo.","")&amp;
IF(OR(ROUND(K691,2)&lt;=0,ROUND(Q691,2)&lt;=0,ROUND(M691,2)&lt;=0,ROUND(S691,2)&lt;=0,ROUND(H691,2)&lt;=0)," Co najmniej jedna wartość nie jest większa od zera.","")&amp;
IF(K691&gt;Limity!$D$6," Abonament za Usługę TD w Wariancie A ponad limit.","")&amp;
IF(Q691&gt;Limity!$D$7," Abonament za Usługę TD w Wariancie B ponad limit.","")&amp;
IF(Q691-K691&gt;Limity!$D$8," Różnica wartości abonamentów za Usługę TD wariantów A i B ponad limit.","")&amp;
IF(M691&gt;Limity!$D$9," Abonament za zwiększenie przepustowości w Wariancie A ponad limit.","")&amp;
IF(S691&gt;Limity!$D$10," Abonament za zwiększenie przepustowości w Wariancie B ponad limit.","")&amp;
IF(J691=""," Nie wskazano PWR. ",IF(ISERROR(VLOOKUP(J691,'Listy punktów styku'!$B$11:$B$41,1,FALSE))," Nie wskazano PWR z listy.",""))&amp;
IF(P691=""," Nie wskazano FPS. ",IF(ISERROR(VLOOKUP(P691,'Listy punktów styku'!$B$44:$B$61,1,FALSE))," Nie wskazano FPS z listy.","")))</f>
        <v/>
      </c>
    </row>
    <row r="692" spans="1:22" x14ac:dyDescent="0.3">
      <c r="A692" s="122"/>
      <c r="B692" s="123"/>
      <c r="C692" s="124"/>
      <c r="D692" s="124"/>
      <c r="E692" s="125"/>
      <c r="F692" s="123"/>
      <c r="G692" s="126"/>
      <c r="H692" s="127"/>
      <c r="I692" s="128">
        <f t="shared" si="91"/>
        <v>0</v>
      </c>
      <c r="J692" s="129"/>
      <c r="K692" s="127"/>
      <c r="L692" s="130">
        <f t="shared" si="85"/>
        <v>0</v>
      </c>
      <c r="M692" s="131"/>
      <c r="N692" s="130">
        <f t="shared" si="86"/>
        <v>0</v>
      </c>
      <c r="O692" s="130">
        <f t="shared" si="87"/>
        <v>0</v>
      </c>
      <c r="P692" s="129"/>
      <c r="Q692" s="127"/>
      <c r="R692" s="130">
        <f t="shared" si="88"/>
        <v>0</v>
      </c>
      <c r="S692" s="127"/>
      <c r="T692" s="130">
        <f t="shared" si="89"/>
        <v>0</v>
      </c>
      <c r="U692" s="128">
        <f t="shared" si="90"/>
        <v>0</v>
      </c>
      <c r="V692" s="5" t="str">
        <f>IF(COUNTBLANK(G692:H692)+COUNTBLANK(J692:K692)+COUNTBLANK(M692:M692)+COUNTBLANK(P692:Q692)+COUNTBLANK(S692:S692)=8,"",
IF(G692&lt;Limity!$C$5," Data gotowości zbyt wczesna lub nie uzupełniona.","")&amp;
IF(G692&gt;Limity!$D$5," Data gotowości zbyt późna lub wypełnona nieprawidłowo.","")&amp;
IF(OR(ROUND(K692,2)&lt;=0,ROUND(Q692,2)&lt;=0,ROUND(M692,2)&lt;=0,ROUND(S692,2)&lt;=0,ROUND(H692,2)&lt;=0)," Co najmniej jedna wartość nie jest większa od zera.","")&amp;
IF(K692&gt;Limity!$D$6," Abonament za Usługę TD w Wariancie A ponad limit.","")&amp;
IF(Q692&gt;Limity!$D$7," Abonament za Usługę TD w Wariancie B ponad limit.","")&amp;
IF(Q692-K692&gt;Limity!$D$8," Różnica wartości abonamentów za Usługę TD wariantów A i B ponad limit.","")&amp;
IF(M692&gt;Limity!$D$9," Abonament za zwiększenie przepustowości w Wariancie A ponad limit.","")&amp;
IF(S692&gt;Limity!$D$10," Abonament za zwiększenie przepustowości w Wariancie B ponad limit.","")&amp;
IF(J692=""," Nie wskazano PWR. ",IF(ISERROR(VLOOKUP(J692,'Listy punktów styku'!$B$11:$B$41,1,FALSE))," Nie wskazano PWR z listy.",""))&amp;
IF(P692=""," Nie wskazano FPS. ",IF(ISERROR(VLOOKUP(P692,'Listy punktów styku'!$B$44:$B$61,1,FALSE))," Nie wskazano FPS z listy.","")))</f>
        <v/>
      </c>
    </row>
    <row r="693" spans="1:22" x14ac:dyDescent="0.3">
      <c r="A693" s="122"/>
      <c r="B693" s="123"/>
      <c r="C693" s="124"/>
      <c r="D693" s="124"/>
      <c r="E693" s="125"/>
      <c r="F693" s="123"/>
      <c r="G693" s="126"/>
      <c r="H693" s="127"/>
      <c r="I693" s="128">
        <f t="shared" si="91"/>
        <v>0</v>
      </c>
      <c r="J693" s="129"/>
      <c r="K693" s="127"/>
      <c r="L693" s="130">
        <f t="shared" si="85"/>
        <v>0</v>
      </c>
      <c r="M693" s="131"/>
      <c r="N693" s="130">
        <f t="shared" si="86"/>
        <v>0</v>
      </c>
      <c r="O693" s="130">
        <f t="shared" si="87"/>
        <v>0</v>
      </c>
      <c r="P693" s="129"/>
      <c r="Q693" s="127"/>
      <c r="R693" s="130">
        <f t="shared" si="88"/>
        <v>0</v>
      </c>
      <c r="S693" s="127"/>
      <c r="T693" s="130">
        <f t="shared" si="89"/>
        <v>0</v>
      </c>
      <c r="U693" s="128">
        <f t="shared" si="90"/>
        <v>0</v>
      </c>
      <c r="V693" s="5" t="str">
        <f>IF(COUNTBLANK(G693:H693)+COUNTBLANK(J693:K693)+COUNTBLANK(M693:M693)+COUNTBLANK(P693:Q693)+COUNTBLANK(S693:S693)=8,"",
IF(G693&lt;Limity!$C$5," Data gotowości zbyt wczesna lub nie uzupełniona.","")&amp;
IF(G693&gt;Limity!$D$5," Data gotowości zbyt późna lub wypełnona nieprawidłowo.","")&amp;
IF(OR(ROUND(K693,2)&lt;=0,ROUND(Q693,2)&lt;=0,ROUND(M693,2)&lt;=0,ROUND(S693,2)&lt;=0,ROUND(H693,2)&lt;=0)," Co najmniej jedna wartość nie jest większa od zera.","")&amp;
IF(K693&gt;Limity!$D$6," Abonament za Usługę TD w Wariancie A ponad limit.","")&amp;
IF(Q693&gt;Limity!$D$7," Abonament za Usługę TD w Wariancie B ponad limit.","")&amp;
IF(Q693-K693&gt;Limity!$D$8," Różnica wartości abonamentów za Usługę TD wariantów A i B ponad limit.","")&amp;
IF(M693&gt;Limity!$D$9," Abonament za zwiększenie przepustowości w Wariancie A ponad limit.","")&amp;
IF(S693&gt;Limity!$D$10," Abonament za zwiększenie przepustowości w Wariancie B ponad limit.","")&amp;
IF(J693=""," Nie wskazano PWR. ",IF(ISERROR(VLOOKUP(J693,'Listy punktów styku'!$B$11:$B$41,1,FALSE))," Nie wskazano PWR z listy.",""))&amp;
IF(P693=""," Nie wskazano FPS. ",IF(ISERROR(VLOOKUP(P693,'Listy punktów styku'!$B$44:$B$61,1,FALSE))," Nie wskazano FPS z listy.","")))</f>
        <v/>
      </c>
    </row>
    <row r="694" spans="1:22" x14ac:dyDescent="0.3">
      <c r="A694" s="122"/>
      <c r="B694" s="123"/>
      <c r="C694" s="124"/>
      <c r="D694" s="124"/>
      <c r="E694" s="125"/>
      <c r="F694" s="123"/>
      <c r="G694" s="126"/>
      <c r="H694" s="127"/>
      <c r="I694" s="128">
        <f t="shared" si="91"/>
        <v>0</v>
      </c>
      <c r="J694" s="129"/>
      <c r="K694" s="127"/>
      <c r="L694" s="130">
        <f t="shared" si="85"/>
        <v>0</v>
      </c>
      <c r="M694" s="131"/>
      <c r="N694" s="130">
        <f t="shared" si="86"/>
        <v>0</v>
      </c>
      <c r="O694" s="130">
        <f t="shared" si="87"/>
        <v>0</v>
      </c>
      <c r="P694" s="129"/>
      <c r="Q694" s="127"/>
      <c r="R694" s="130">
        <f t="shared" si="88"/>
        <v>0</v>
      </c>
      <c r="S694" s="127"/>
      <c r="T694" s="130">
        <f t="shared" si="89"/>
        <v>0</v>
      </c>
      <c r="U694" s="128">
        <f t="shared" si="90"/>
        <v>0</v>
      </c>
      <c r="V694" s="5" t="str">
        <f>IF(COUNTBLANK(G694:H694)+COUNTBLANK(J694:K694)+COUNTBLANK(M694:M694)+COUNTBLANK(P694:Q694)+COUNTBLANK(S694:S694)=8,"",
IF(G694&lt;Limity!$C$5," Data gotowości zbyt wczesna lub nie uzupełniona.","")&amp;
IF(G694&gt;Limity!$D$5," Data gotowości zbyt późna lub wypełnona nieprawidłowo.","")&amp;
IF(OR(ROUND(K694,2)&lt;=0,ROUND(Q694,2)&lt;=0,ROUND(M694,2)&lt;=0,ROUND(S694,2)&lt;=0,ROUND(H694,2)&lt;=0)," Co najmniej jedna wartość nie jest większa od zera.","")&amp;
IF(K694&gt;Limity!$D$6," Abonament za Usługę TD w Wariancie A ponad limit.","")&amp;
IF(Q694&gt;Limity!$D$7," Abonament za Usługę TD w Wariancie B ponad limit.","")&amp;
IF(Q694-K694&gt;Limity!$D$8," Różnica wartości abonamentów za Usługę TD wariantów A i B ponad limit.","")&amp;
IF(M694&gt;Limity!$D$9," Abonament za zwiększenie przepustowości w Wariancie A ponad limit.","")&amp;
IF(S694&gt;Limity!$D$10," Abonament za zwiększenie przepustowości w Wariancie B ponad limit.","")&amp;
IF(J694=""," Nie wskazano PWR. ",IF(ISERROR(VLOOKUP(J694,'Listy punktów styku'!$B$11:$B$41,1,FALSE))," Nie wskazano PWR z listy.",""))&amp;
IF(P694=""," Nie wskazano FPS. ",IF(ISERROR(VLOOKUP(P694,'Listy punktów styku'!$B$44:$B$61,1,FALSE))," Nie wskazano FPS z listy.","")))</f>
        <v/>
      </c>
    </row>
    <row r="695" spans="1:22" x14ac:dyDescent="0.3">
      <c r="A695" s="122"/>
      <c r="B695" s="123"/>
      <c r="C695" s="124"/>
      <c r="D695" s="124"/>
      <c r="E695" s="125"/>
      <c r="F695" s="123"/>
      <c r="G695" s="126"/>
      <c r="H695" s="127"/>
      <c r="I695" s="128">
        <f t="shared" si="91"/>
        <v>0</v>
      </c>
      <c r="J695" s="129"/>
      <c r="K695" s="127"/>
      <c r="L695" s="130">
        <f t="shared" si="85"/>
        <v>0</v>
      </c>
      <c r="M695" s="131"/>
      <c r="N695" s="130">
        <f t="shared" si="86"/>
        <v>0</v>
      </c>
      <c r="O695" s="130">
        <f t="shared" si="87"/>
        <v>0</v>
      </c>
      <c r="P695" s="129"/>
      <c r="Q695" s="127"/>
      <c r="R695" s="130">
        <f t="shared" si="88"/>
        <v>0</v>
      </c>
      <c r="S695" s="127"/>
      <c r="T695" s="130">
        <f t="shared" si="89"/>
        <v>0</v>
      </c>
      <c r="U695" s="128">
        <f t="shared" si="90"/>
        <v>0</v>
      </c>
      <c r="V695" s="5" t="str">
        <f>IF(COUNTBLANK(G695:H695)+COUNTBLANK(J695:K695)+COUNTBLANK(M695:M695)+COUNTBLANK(P695:Q695)+COUNTBLANK(S695:S695)=8,"",
IF(G695&lt;Limity!$C$5," Data gotowości zbyt wczesna lub nie uzupełniona.","")&amp;
IF(G695&gt;Limity!$D$5," Data gotowości zbyt późna lub wypełnona nieprawidłowo.","")&amp;
IF(OR(ROUND(K695,2)&lt;=0,ROUND(Q695,2)&lt;=0,ROUND(M695,2)&lt;=0,ROUND(S695,2)&lt;=0,ROUND(H695,2)&lt;=0)," Co najmniej jedna wartość nie jest większa od zera.","")&amp;
IF(K695&gt;Limity!$D$6," Abonament za Usługę TD w Wariancie A ponad limit.","")&amp;
IF(Q695&gt;Limity!$D$7," Abonament za Usługę TD w Wariancie B ponad limit.","")&amp;
IF(Q695-K695&gt;Limity!$D$8," Różnica wartości abonamentów za Usługę TD wariantów A i B ponad limit.","")&amp;
IF(M695&gt;Limity!$D$9," Abonament za zwiększenie przepustowości w Wariancie A ponad limit.","")&amp;
IF(S695&gt;Limity!$D$10," Abonament za zwiększenie przepustowości w Wariancie B ponad limit.","")&amp;
IF(J695=""," Nie wskazano PWR. ",IF(ISERROR(VLOOKUP(J695,'Listy punktów styku'!$B$11:$B$41,1,FALSE))," Nie wskazano PWR z listy.",""))&amp;
IF(P695=""," Nie wskazano FPS. ",IF(ISERROR(VLOOKUP(P695,'Listy punktów styku'!$B$44:$B$61,1,FALSE))," Nie wskazano FPS z listy.","")))</f>
        <v/>
      </c>
    </row>
    <row r="696" spans="1:22" x14ac:dyDescent="0.3">
      <c r="A696" s="122"/>
      <c r="B696" s="123"/>
      <c r="C696" s="124"/>
      <c r="D696" s="124"/>
      <c r="E696" s="125"/>
      <c r="F696" s="123"/>
      <c r="G696" s="126"/>
      <c r="H696" s="127"/>
      <c r="I696" s="128">
        <f t="shared" si="91"/>
        <v>0</v>
      </c>
      <c r="J696" s="129"/>
      <c r="K696" s="127"/>
      <c r="L696" s="130">
        <f t="shared" si="85"/>
        <v>0</v>
      </c>
      <c r="M696" s="131"/>
      <c r="N696" s="130">
        <f t="shared" si="86"/>
        <v>0</v>
      </c>
      <c r="O696" s="130">
        <f t="shared" si="87"/>
        <v>0</v>
      </c>
      <c r="P696" s="129"/>
      <c r="Q696" s="127"/>
      <c r="R696" s="130">
        <f t="shared" si="88"/>
        <v>0</v>
      </c>
      <c r="S696" s="127"/>
      <c r="T696" s="130">
        <f t="shared" si="89"/>
        <v>0</v>
      </c>
      <c r="U696" s="128">
        <f t="shared" si="90"/>
        <v>0</v>
      </c>
      <c r="V696" s="5" t="str">
        <f>IF(COUNTBLANK(G696:H696)+COUNTBLANK(J696:K696)+COUNTBLANK(M696:M696)+COUNTBLANK(P696:Q696)+COUNTBLANK(S696:S696)=8,"",
IF(G696&lt;Limity!$C$5," Data gotowości zbyt wczesna lub nie uzupełniona.","")&amp;
IF(G696&gt;Limity!$D$5," Data gotowości zbyt późna lub wypełnona nieprawidłowo.","")&amp;
IF(OR(ROUND(K696,2)&lt;=0,ROUND(Q696,2)&lt;=0,ROUND(M696,2)&lt;=0,ROUND(S696,2)&lt;=0,ROUND(H696,2)&lt;=0)," Co najmniej jedna wartość nie jest większa od zera.","")&amp;
IF(K696&gt;Limity!$D$6," Abonament za Usługę TD w Wariancie A ponad limit.","")&amp;
IF(Q696&gt;Limity!$D$7," Abonament za Usługę TD w Wariancie B ponad limit.","")&amp;
IF(Q696-K696&gt;Limity!$D$8," Różnica wartości abonamentów za Usługę TD wariantów A i B ponad limit.","")&amp;
IF(M696&gt;Limity!$D$9," Abonament za zwiększenie przepustowości w Wariancie A ponad limit.","")&amp;
IF(S696&gt;Limity!$D$10," Abonament za zwiększenie przepustowości w Wariancie B ponad limit.","")&amp;
IF(J696=""," Nie wskazano PWR. ",IF(ISERROR(VLOOKUP(J696,'Listy punktów styku'!$B$11:$B$41,1,FALSE))," Nie wskazano PWR z listy.",""))&amp;
IF(P696=""," Nie wskazano FPS. ",IF(ISERROR(VLOOKUP(P696,'Listy punktów styku'!$B$44:$B$61,1,FALSE))," Nie wskazano FPS z listy.","")))</f>
        <v/>
      </c>
    </row>
    <row r="697" spans="1:22" x14ac:dyDescent="0.3">
      <c r="A697" s="122"/>
      <c r="B697" s="123"/>
      <c r="C697" s="124"/>
      <c r="D697" s="124"/>
      <c r="E697" s="125"/>
      <c r="F697" s="123"/>
      <c r="G697" s="126"/>
      <c r="H697" s="127"/>
      <c r="I697" s="128">
        <f t="shared" si="91"/>
        <v>0</v>
      </c>
      <c r="J697" s="129"/>
      <c r="K697" s="127"/>
      <c r="L697" s="130">
        <f t="shared" si="85"/>
        <v>0</v>
      </c>
      <c r="M697" s="131"/>
      <c r="N697" s="130">
        <f t="shared" si="86"/>
        <v>0</v>
      </c>
      <c r="O697" s="130">
        <f t="shared" si="87"/>
        <v>0</v>
      </c>
      <c r="P697" s="129"/>
      <c r="Q697" s="127"/>
      <c r="R697" s="130">
        <f t="shared" si="88"/>
        <v>0</v>
      </c>
      <c r="S697" s="127"/>
      <c r="T697" s="130">
        <f t="shared" si="89"/>
        <v>0</v>
      </c>
      <c r="U697" s="128">
        <f t="shared" si="90"/>
        <v>0</v>
      </c>
      <c r="V697" s="5" t="str">
        <f>IF(COUNTBLANK(G697:H697)+COUNTBLANK(J697:K697)+COUNTBLANK(M697:M697)+COUNTBLANK(P697:Q697)+COUNTBLANK(S697:S697)=8,"",
IF(G697&lt;Limity!$C$5," Data gotowości zbyt wczesna lub nie uzupełniona.","")&amp;
IF(G697&gt;Limity!$D$5," Data gotowości zbyt późna lub wypełnona nieprawidłowo.","")&amp;
IF(OR(ROUND(K697,2)&lt;=0,ROUND(Q697,2)&lt;=0,ROUND(M697,2)&lt;=0,ROUND(S697,2)&lt;=0,ROUND(H697,2)&lt;=0)," Co najmniej jedna wartość nie jest większa od zera.","")&amp;
IF(K697&gt;Limity!$D$6," Abonament za Usługę TD w Wariancie A ponad limit.","")&amp;
IF(Q697&gt;Limity!$D$7," Abonament za Usługę TD w Wariancie B ponad limit.","")&amp;
IF(Q697-K697&gt;Limity!$D$8," Różnica wartości abonamentów za Usługę TD wariantów A i B ponad limit.","")&amp;
IF(M697&gt;Limity!$D$9," Abonament za zwiększenie przepustowości w Wariancie A ponad limit.","")&amp;
IF(S697&gt;Limity!$D$10," Abonament za zwiększenie przepustowości w Wariancie B ponad limit.","")&amp;
IF(J697=""," Nie wskazano PWR. ",IF(ISERROR(VLOOKUP(J697,'Listy punktów styku'!$B$11:$B$41,1,FALSE))," Nie wskazano PWR z listy.",""))&amp;
IF(P697=""," Nie wskazano FPS. ",IF(ISERROR(VLOOKUP(P697,'Listy punktów styku'!$B$44:$B$61,1,FALSE))," Nie wskazano FPS z listy.","")))</f>
        <v/>
      </c>
    </row>
    <row r="698" spans="1:22" x14ac:dyDescent="0.3">
      <c r="A698" s="122"/>
      <c r="B698" s="123"/>
      <c r="C698" s="124"/>
      <c r="D698" s="124"/>
      <c r="E698" s="125"/>
      <c r="F698" s="123"/>
      <c r="G698" s="126"/>
      <c r="H698" s="127"/>
      <c r="I698" s="128">
        <f t="shared" si="91"/>
        <v>0</v>
      </c>
      <c r="J698" s="129"/>
      <c r="K698" s="127"/>
      <c r="L698" s="130">
        <f t="shared" si="85"/>
        <v>0</v>
      </c>
      <c r="M698" s="131"/>
      <c r="N698" s="130">
        <f t="shared" si="86"/>
        <v>0</v>
      </c>
      <c r="O698" s="130">
        <f t="shared" si="87"/>
        <v>0</v>
      </c>
      <c r="P698" s="129"/>
      <c r="Q698" s="127"/>
      <c r="R698" s="130">
        <f t="shared" si="88"/>
        <v>0</v>
      </c>
      <c r="S698" s="127"/>
      <c r="T698" s="130">
        <f t="shared" si="89"/>
        <v>0</v>
      </c>
      <c r="U698" s="128">
        <f t="shared" si="90"/>
        <v>0</v>
      </c>
      <c r="V698" s="5" t="str">
        <f>IF(COUNTBLANK(G698:H698)+COUNTBLANK(J698:K698)+COUNTBLANK(M698:M698)+COUNTBLANK(P698:Q698)+COUNTBLANK(S698:S698)=8,"",
IF(G698&lt;Limity!$C$5," Data gotowości zbyt wczesna lub nie uzupełniona.","")&amp;
IF(G698&gt;Limity!$D$5," Data gotowości zbyt późna lub wypełnona nieprawidłowo.","")&amp;
IF(OR(ROUND(K698,2)&lt;=0,ROUND(Q698,2)&lt;=0,ROUND(M698,2)&lt;=0,ROUND(S698,2)&lt;=0,ROUND(H698,2)&lt;=0)," Co najmniej jedna wartość nie jest większa od zera.","")&amp;
IF(K698&gt;Limity!$D$6," Abonament za Usługę TD w Wariancie A ponad limit.","")&amp;
IF(Q698&gt;Limity!$D$7," Abonament za Usługę TD w Wariancie B ponad limit.","")&amp;
IF(Q698-K698&gt;Limity!$D$8," Różnica wartości abonamentów za Usługę TD wariantów A i B ponad limit.","")&amp;
IF(M698&gt;Limity!$D$9," Abonament za zwiększenie przepustowości w Wariancie A ponad limit.","")&amp;
IF(S698&gt;Limity!$D$10," Abonament za zwiększenie przepustowości w Wariancie B ponad limit.","")&amp;
IF(J698=""," Nie wskazano PWR. ",IF(ISERROR(VLOOKUP(J698,'Listy punktów styku'!$B$11:$B$41,1,FALSE))," Nie wskazano PWR z listy.",""))&amp;
IF(P698=""," Nie wskazano FPS. ",IF(ISERROR(VLOOKUP(P698,'Listy punktów styku'!$B$44:$B$61,1,FALSE))," Nie wskazano FPS z listy.","")))</f>
        <v/>
      </c>
    </row>
    <row r="699" spans="1:22" x14ac:dyDescent="0.3">
      <c r="A699" s="122"/>
      <c r="B699" s="123"/>
      <c r="C699" s="124"/>
      <c r="D699" s="124"/>
      <c r="E699" s="125"/>
      <c r="F699" s="123"/>
      <c r="G699" s="126"/>
      <c r="H699" s="127"/>
      <c r="I699" s="128">
        <f t="shared" si="91"/>
        <v>0</v>
      </c>
      <c r="J699" s="129"/>
      <c r="K699" s="127"/>
      <c r="L699" s="130">
        <f t="shared" si="85"/>
        <v>0</v>
      </c>
      <c r="M699" s="131"/>
      <c r="N699" s="130">
        <f t="shared" si="86"/>
        <v>0</v>
      </c>
      <c r="O699" s="130">
        <f t="shared" si="87"/>
        <v>0</v>
      </c>
      <c r="P699" s="129"/>
      <c r="Q699" s="127"/>
      <c r="R699" s="130">
        <f t="shared" si="88"/>
        <v>0</v>
      </c>
      <c r="S699" s="127"/>
      <c r="T699" s="130">
        <f t="shared" si="89"/>
        <v>0</v>
      </c>
      <c r="U699" s="128">
        <f t="shared" si="90"/>
        <v>0</v>
      </c>
      <c r="V699" s="5" t="str">
        <f>IF(COUNTBLANK(G699:H699)+COUNTBLANK(J699:K699)+COUNTBLANK(M699:M699)+COUNTBLANK(P699:Q699)+COUNTBLANK(S699:S699)=8,"",
IF(G699&lt;Limity!$C$5," Data gotowości zbyt wczesna lub nie uzupełniona.","")&amp;
IF(G699&gt;Limity!$D$5," Data gotowości zbyt późna lub wypełnona nieprawidłowo.","")&amp;
IF(OR(ROUND(K699,2)&lt;=0,ROUND(Q699,2)&lt;=0,ROUND(M699,2)&lt;=0,ROUND(S699,2)&lt;=0,ROUND(H699,2)&lt;=0)," Co najmniej jedna wartość nie jest większa od zera.","")&amp;
IF(K699&gt;Limity!$D$6," Abonament za Usługę TD w Wariancie A ponad limit.","")&amp;
IF(Q699&gt;Limity!$D$7," Abonament za Usługę TD w Wariancie B ponad limit.","")&amp;
IF(Q699-K699&gt;Limity!$D$8," Różnica wartości abonamentów za Usługę TD wariantów A i B ponad limit.","")&amp;
IF(M699&gt;Limity!$D$9," Abonament za zwiększenie przepustowości w Wariancie A ponad limit.","")&amp;
IF(S699&gt;Limity!$D$10," Abonament za zwiększenie przepustowości w Wariancie B ponad limit.","")&amp;
IF(J699=""," Nie wskazano PWR. ",IF(ISERROR(VLOOKUP(J699,'Listy punktów styku'!$B$11:$B$41,1,FALSE))," Nie wskazano PWR z listy.",""))&amp;
IF(P699=""," Nie wskazano FPS. ",IF(ISERROR(VLOOKUP(P699,'Listy punktów styku'!$B$44:$B$61,1,FALSE))," Nie wskazano FPS z listy.","")))</f>
        <v/>
      </c>
    </row>
    <row r="700" spans="1:22" x14ac:dyDescent="0.3">
      <c r="A700" s="122"/>
      <c r="B700" s="123"/>
      <c r="C700" s="124"/>
      <c r="D700" s="124"/>
      <c r="E700" s="125"/>
      <c r="F700" s="123"/>
      <c r="G700" s="126"/>
      <c r="H700" s="127"/>
      <c r="I700" s="128">
        <f t="shared" si="91"/>
        <v>0</v>
      </c>
      <c r="J700" s="129"/>
      <c r="K700" s="127"/>
      <c r="L700" s="130">
        <f t="shared" si="85"/>
        <v>0</v>
      </c>
      <c r="M700" s="131"/>
      <c r="N700" s="130">
        <f t="shared" si="86"/>
        <v>0</v>
      </c>
      <c r="O700" s="130">
        <f t="shared" si="87"/>
        <v>0</v>
      </c>
      <c r="P700" s="129"/>
      <c r="Q700" s="127"/>
      <c r="R700" s="130">
        <f t="shared" si="88"/>
        <v>0</v>
      </c>
      <c r="S700" s="127"/>
      <c r="T700" s="130">
        <f t="shared" si="89"/>
        <v>0</v>
      </c>
      <c r="U700" s="128">
        <f t="shared" si="90"/>
        <v>0</v>
      </c>
      <c r="V700" s="5" t="str">
        <f>IF(COUNTBLANK(G700:H700)+COUNTBLANK(J700:K700)+COUNTBLANK(M700:M700)+COUNTBLANK(P700:Q700)+COUNTBLANK(S700:S700)=8,"",
IF(G700&lt;Limity!$C$5," Data gotowości zbyt wczesna lub nie uzupełniona.","")&amp;
IF(G700&gt;Limity!$D$5," Data gotowości zbyt późna lub wypełnona nieprawidłowo.","")&amp;
IF(OR(ROUND(K700,2)&lt;=0,ROUND(Q700,2)&lt;=0,ROUND(M700,2)&lt;=0,ROUND(S700,2)&lt;=0,ROUND(H700,2)&lt;=0)," Co najmniej jedna wartość nie jest większa od zera.","")&amp;
IF(K700&gt;Limity!$D$6," Abonament za Usługę TD w Wariancie A ponad limit.","")&amp;
IF(Q700&gt;Limity!$D$7," Abonament za Usługę TD w Wariancie B ponad limit.","")&amp;
IF(Q700-K700&gt;Limity!$D$8," Różnica wartości abonamentów za Usługę TD wariantów A i B ponad limit.","")&amp;
IF(M700&gt;Limity!$D$9," Abonament za zwiększenie przepustowości w Wariancie A ponad limit.","")&amp;
IF(S700&gt;Limity!$D$10," Abonament za zwiększenie przepustowości w Wariancie B ponad limit.","")&amp;
IF(J700=""," Nie wskazano PWR. ",IF(ISERROR(VLOOKUP(J700,'Listy punktów styku'!$B$11:$B$41,1,FALSE))," Nie wskazano PWR z listy.",""))&amp;
IF(P700=""," Nie wskazano FPS. ",IF(ISERROR(VLOOKUP(P700,'Listy punktów styku'!$B$44:$B$61,1,FALSE))," Nie wskazano FPS z listy.","")))</f>
        <v/>
      </c>
    </row>
    <row r="701" spans="1:22" x14ac:dyDescent="0.3">
      <c r="A701" s="122"/>
      <c r="B701" s="123"/>
      <c r="C701" s="124"/>
      <c r="D701" s="124"/>
      <c r="E701" s="125"/>
      <c r="F701" s="123"/>
      <c r="G701" s="126"/>
      <c r="H701" s="127"/>
      <c r="I701" s="128">
        <f t="shared" ref="I701:I764" si="92">ROUND(H701*(1+$C$10),2)</f>
        <v>0</v>
      </c>
      <c r="J701" s="129"/>
      <c r="K701" s="127"/>
      <c r="L701" s="130">
        <f t="shared" ref="L701:L762" si="93">ROUND(K701*(1+$C$10),2)</f>
        <v>0</v>
      </c>
      <c r="M701" s="131"/>
      <c r="N701" s="130">
        <f t="shared" ref="N701:N762" si="94">ROUND(M701*(1+$C$10),2)</f>
        <v>0</v>
      </c>
      <c r="O701" s="130">
        <f t="shared" ref="O701:O762" si="95">60*ROUND(K701*(1+$C$10),2)</f>
        <v>0</v>
      </c>
      <c r="P701" s="129"/>
      <c r="Q701" s="127"/>
      <c r="R701" s="130">
        <f t="shared" ref="R701:R762" si="96">ROUND(Q701*(1+$C$10),2)</f>
        <v>0</v>
      </c>
      <c r="S701" s="127"/>
      <c r="T701" s="130">
        <f t="shared" ref="T701:T763" si="97">ROUND(S701*(1+$C$10),2)</f>
        <v>0</v>
      </c>
      <c r="U701" s="128">
        <f t="shared" ref="U701:U763" si="98">60*ROUND(Q701*(1+$C$10),2)</f>
        <v>0</v>
      </c>
      <c r="V701" s="5" t="str">
        <f>IF(COUNTBLANK(G701:H701)+COUNTBLANK(J701:K701)+COUNTBLANK(M701:M701)+COUNTBLANK(P701:Q701)+COUNTBLANK(S701:S701)=8,"",
IF(G701&lt;Limity!$C$5," Data gotowości zbyt wczesna lub nie uzupełniona.","")&amp;
IF(G701&gt;Limity!$D$5," Data gotowości zbyt późna lub wypełnona nieprawidłowo.","")&amp;
IF(OR(ROUND(K701,2)&lt;=0,ROUND(Q701,2)&lt;=0,ROUND(M701,2)&lt;=0,ROUND(S701,2)&lt;=0,ROUND(H701,2)&lt;=0)," Co najmniej jedna wartość nie jest większa od zera.","")&amp;
IF(K701&gt;Limity!$D$6," Abonament za Usługę TD w Wariancie A ponad limit.","")&amp;
IF(Q701&gt;Limity!$D$7," Abonament za Usługę TD w Wariancie B ponad limit.","")&amp;
IF(Q701-K701&gt;Limity!$D$8," Różnica wartości abonamentów za Usługę TD wariantów A i B ponad limit.","")&amp;
IF(M701&gt;Limity!$D$9," Abonament za zwiększenie przepustowości w Wariancie A ponad limit.","")&amp;
IF(S701&gt;Limity!$D$10," Abonament za zwiększenie przepustowości w Wariancie B ponad limit.","")&amp;
IF(J701=""," Nie wskazano PWR. ",IF(ISERROR(VLOOKUP(J701,'Listy punktów styku'!$B$11:$B$41,1,FALSE))," Nie wskazano PWR z listy.",""))&amp;
IF(P701=""," Nie wskazano FPS. ",IF(ISERROR(VLOOKUP(P701,'Listy punktów styku'!$B$44:$B$61,1,FALSE))," Nie wskazano FPS z listy.","")))</f>
        <v/>
      </c>
    </row>
    <row r="702" spans="1:22" x14ac:dyDescent="0.3">
      <c r="A702" s="122"/>
      <c r="B702" s="123"/>
      <c r="C702" s="124"/>
      <c r="D702" s="124"/>
      <c r="E702" s="125"/>
      <c r="F702" s="123"/>
      <c r="G702" s="126"/>
      <c r="H702" s="127"/>
      <c r="I702" s="128">
        <f t="shared" si="92"/>
        <v>0</v>
      </c>
      <c r="J702" s="129"/>
      <c r="K702" s="127"/>
      <c r="L702" s="130">
        <f t="shared" si="93"/>
        <v>0</v>
      </c>
      <c r="M702" s="131"/>
      <c r="N702" s="130">
        <f t="shared" si="94"/>
        <v>0</v>
      </c>
      <c r="O702" s="130">
        <f t="shared" si="95"/>
        <v>0</v>
      </c>
      <c r="P702" s="129"/>
      <c r="Q702" s="127"/>
      <c r="R702" s="130">
        <f t="shared" si="96"/>
        <v>0</v>
      </c>
      <c r="S702" s="127"/>
      <c r="T702" s="130">
        <f t="shared" si="97"/>
        <v>0</v>
      </c>
      <c r="U702" s="128">
        <f t="shared" si="98"/>
        <v>0</v>
      </c>
      <c r="V702" s="5" t="str">
        <f>IF(COUNTBLANK(G702:H702)+COUNTBLANK(J702:K702)+COUNTBLANK(M702:M702)+COUNTBLANK(P702:Q702)+COUNTBLANK(S702:S702)=8,"",
IF(G702&lt;Limity!$C$5," Data gotowości zbyt wczesna lub nie uzupełniona.","")&amp;
IF(G702&gt;Limity!$D$5," Data gotowości zbyt późna lub wypełnona nieprawidłowo.","")&amp;
IF(OR(ROUND(K702,2)&lt;=0,ROUND(Q702,2)&lt;=0,ROUND(M702,2)&lt;=0,ROUND(S702,2)&lt;=0,ROUND(H702,2)&lt;=0)," Co najmniej jedna wartość nie jest większa od zera.","")&amp;
IF(K702&gt;Limity!$D$6," Abonament za Usługę TD w Wariancie A ponad limit.","")&amp;
IF(Q702&gt;Limity!$D$7," Abonament za Usługę TD w Wariancie B ponad limit.","")&amp;
IF(Q702-K702&gt;Limity!$D$8," Różnica wartości abonamentów za Usługę TD wariantów A i B ponad limit.","")&amp;
IF(M702&gt;Limity!$D$9," Abonament za zwiększenie przepustowości w Wariancie A ponad limit.","")&amp;
IF(S702&gt;Limity!$D$10," Abonament za zwiększenie przepustowości w Wariancie B ponad limit.","")&amp;
IF(J702=""," Nie wskazano PWR. ",IF(ISERROR(VLOOKUP(J702,'Listy punktów styku'!$B$11:$B$41,1,FALSE))," Nie wskazano PWR z listy.",""))&amp;
IF(P702=""," Nie wskazano FPS. ",IF(ISERROR(VLOOKUP(P702,'Listy punktów styku'!$B$44:$B$61,1,FALSE))," Nie wskazano FPS z listy.","")))</f>
        <v/>
      </c>
    </row>
    <row r="703" spans="1:22" x14ac:dyDescent="0.3">
      <c r="A703" s="122"/>
      <c r="B703" s="123"/>
      <c r="C703" s="124"/>
      <c r="D703" s="124"/>
      <c r="E703" s="125"/>
      <c r="F703" s="123"/>
      <c r="G703" s="126"/>
      <c r="H703" s="127"/>
      <c r="I703" s="128">
        <f t="shared" si="92"/>
        <v>0</v>
      </c>
      <c r="J703" s="129"/>
      <c r="K703" s="127"/>
      <c r="L703" s="130">
        <f t="shared" si="93"/>
        <v>0</v>
      </c>
      <c r="M703" s="131"/>
      <c r="N703" s="130">
        <f t="shared" si="94"/>
        <v>0</v>
      </c>
      <c r="O703" s="130">
        <f t="shared" si="95"/>
        <v>0</v>
      </c>
      <c r="P703" s="129"/>
      <c r="Q703" s="127"/>
      <c r="R703" s="130">
        <f t="shared" si="96"/>
        <v>0</v>
      </c>
      <c r="S703" s="127"/>
      <c r="T703" s="130">
        <f t="shared" si="97"/>
        <v>0</v>
      </c>
      <c r="U703" s="128">
        <f t="shared" si="98"/>
        <v>0</v>
      </c>
      <c r="V703" s="5" t="str">
        <f>IF(COUNTBLANK(G703:H703)+COUNTBLANK(J703:K703)+COUNTBLANK(M703:M703)+COUNTBLANK(P703:Q703)+COUNTBLANK(S703:S703)=8,"",
IF(G703&lt;Limity!$C$5," Data gotowości zbyt wczesna lub nie uzupełniona.","")&amp;
IF(G703&gt;Limity!$D$5," Data gotowości zbyt późna lub wypełnona nieprawidłowo.","")&amp;
IF(OR(ROUND(K703,2)&lt;=0,ROUND(Q703,2)&lt;=0,ROUND(M703,2)&lt;=0,ROUND(S703,2)&lt;=0,ROUND(H703,2)&lt;=0)," Co najmniej jedna wartość nie jest większa od zera.","")&amp;
IF(K703&gt;Limity!$D$6," Abonament za Usługę TD w Wariancie A ponad limit.","")&amp;
IF(Q703&gt;Limity!$D$7," Abonament za Usługę TD w Wariancie B ponad limit.","")&amp;
IF(Q703-K703&gt;Limity!$D$8," Różnica wartości abonamentów za Usługę TD wariantów A i B ponad limit.","")&amp;
IF(M703&gt;Limity!$D$9," Abonament za zwiększenie przepustowości w Wariancie A ponad limit.","")&amp;
IF(S703&gt;Limity!$D$10," Abonament za zwiększenie przepustowości w Wariancie B ponad limit.","")&amp;
IF(J703=""," Nie wskazano PWR. ",IF(ISERROR(VLOOKUP(J703,'Listy punktów styku'!$B$11:$B$41,1,FALSE))," Nie wskazano PWR z listy.",""))&amp;
IF(P703=""," Nie wskazano FPS. ",IF(ISERROR(VLOOKUP(P703,'Listy punktów styku'!$B$44:$B$61,1,FALSE))," Nie wskazano FPS z listy.","")))</f>
        <v/>
      </c>
    </row>
    <row r="704" spans="1:22" x14ac:dyDescent="0.3">
      <c r="A704" s="122"/>
      <c r="B704" s="123"/>
      <c r="C704" s="124"/>
      <c r="D704" s="124"/>
      <c r="E704" s="125"/>
      <c r="F704" s="123"/>
      <c r="G704" s="126"/>
      <c r="H704" s="127"/>
      <c r="I704" s="128">
        <f t="shared" si="92"/>
        <v>0</v>
      </c>
      <c r="J704" s="129"/>
      <c r="K704" s="127"/>
      <c r="L704" s="130">
        <f t="shared" si="93"/>
        <v>0</v>
      </c>
      <c r="M704" s="131"/>
      <c r="N704" s="130">
        <f t="shared" si="94"/>
        <v>0</v>
      </c>
      <c r="O704" s="130">
        <f t="shared" si="95"/>
        <v>0</v>
      </c>
      <c r="P704" s="129"/>
      <c r="Q704" s="127"/>
      <c r="R704" s="130">
        <f t="shared" si="96"/>
        <v>0</v>
      </c>
      <c r="S704" s="127"/>
      <c r="T704" s="130">
        <f t="shared" si="97"/>
        <v>0</v>
      </c>
      <c r="U704" s="128">
        <f t="shared" si="98"/>
        <v>0</v>
      </c>
      <c r="V704" s="5" t="str">
        <f>IF(COUNTBLANK(G704:H704)+COUNTBLANK(J704:K704)+COUNTBLANK(M704:M704)+COUNTBLANK(P704:Q704)+COUNTBLANK(S704:S704)=8,"",
IF(G704&lt;Limity!$C$5," Data gotowości zbyt wczesna lub nie uzupełniona.","")&amp;
IF(G704&gt;Limity!$D$5," Data gotowości zbyt późna lub wypełnona nieprawidłowo.","")&amp;
IF(OR(ROUND(K704,2)&lt;=0,ROUND(Q704,2)&lt;=0,ROUND(M704,2)&lt;=0,ROUND(S704,2)&lt;=0,ROUND(H704,2)&lt;=0)," Co najmniej jedna wartość nie jest większa od zera.","")&amp;
IF(K704&gt;Limity!$D$6," Abonament za Usługę TD w Wariancie A ponad limit.","")&amp;
IF(Q704&gt;Limity!$D$7," Abonament za Usługę TD w Wariancie B ponad limit.","")&amp;
IF(Q704-K704&gt;Limity!$D$8," Różnica wartości abonamentów za Usługę TD wariantów A i B ponad limit.","")&amp;
IF(M704&gt;Limity!$D$9," Abonament za zwiększenie przepustowości w Wariancie A ponad limit.","")&amp;
IF(S704&gt;Limity!$D$10," Abonament za zwiększenie przepustowości w Wariancie B ponad limit.","")&amp;
IF(J704=""," Nie wskazano PWR. ",IF(ISERROR(VLOOKUP(J704,'Listy punktów styku'!$B$11:$B$41,1,FALSE))," Nie wskazano PWR z listy.",""))&amp;
IF(P704=""," Nie wskazano FPS. ",IF(ISERROR(VLOOKUP(P704,'Listy punktów styku'!$B$44:$B$61,1,FALSE))," Nie wskazano FPS z listy.","")))</f>
        <v/>
      </c>
    </row>
    <row r="705" spans="1:22" x14ac:dyDescent="0.3">
      <c r="A705" s="122"/>
      <c r="B705" s="123"/>
      <c r="C705" s="124"/>
      <c r="D705" s="124"/>
      <c r="E705" s="125"/>
      <c r="F705" s="123"/>
      <c r="G705" s="126"/>
      <c r="H705" s="127"/>
      <c r="I705" s="128">
        <f t="shared" si="92"/>
        <v>0</v>
      </c>
      <c r="J705" s="129"/>
      <c r="K705" s="127"/>
      <c r="L705" s="130">
        <f t="shared" si="93"/>
        <v>0</v>
      </c>
      <c r="M705" s="131"/>
      <c r="N705" s="130">
        <f t="shared" si="94"/>
        <v>0</v>
      </c>
      <c r="O705" s="130">
        <f t="shared" si="95"/>
        <v>0</v>
      </c>
      <c r="P705" s="129"/>
      <c r="Q705" s="127"/>
      <c r="R705" s="130">
        <f t="shared" si="96"/>
        <v>0</v>
      </c>
      <c r="S705" s="127"/>
      <c r="T705" s="130">
        <f t="shared" si="97"/>
        <v>0</v>
      </c>
      <c r="U705" s="128">
        <f t="shared" si="98"/>
        <v>0</v>
      </c>
      <c r="V705" s="5" t="str">
        <f>IF(COUNTBLANK(G705:H705)+COUNTBLANK(J705:K705)+COUNTBLANK(M705:M705)+COUNTBLANK(P705:Q705)+COUNTBLANK(S705:S705)=8,"",
IF(G705&lt;Limity!$C$5," Data gotowości zbyt wczesna lub nie uzupełniona.","")&amp;
IF(G705&gt;Limity!$D$5," Data gotowości zbyt późna lub wypełnona nieprawidłowo.","")&amp;
IF(OR(ROUND(K705,2)&lt;=0,ROUND(Q705,2)&lt;=0,ROUND(M705,2)&lt;=0,ROUND(S705,2)&lt;=0,ROUND(H705,2)&lt;=0)," Co najmniej jedna wartość nie jest większa od zera.","")&amp;
IF(K705&gt;Limity!$D$6," Abonament za Usługę TD w Wariancie A ponad limit.","")&amp;
IF(Q705&gt;Limity!$D$7," Abonament za Usługę TD w Wariancie B ponad limit.","")&amp;
IF(Q705-K705&gt;Limity!$D$8," Różnica wartości abonamentów za Usługę TD wariantów A i B ponad limit.","")&amp;
IF(M705&gt;Limity!$D$9," Abonament za zwiększenie przepustowości w Wariancie A ponad limit.","")&amp;
IF(S705&gt;Limity!$D$10," Abonament za zwiększenie przepustowości w Wariancie B ponad limit.","")&amp;
IF(J705=""," Nie wskazano PWR. ",IF(ISERROR(VLOOKUP(J705,'Listy punktów styku'!$B$11:$B$41,1,FALSE))," Nie wskazano PWR z listy.",""))&amp;
IF(P705=""," Nie wskazano FPS. ",IF(ISERROR(VLOOKUP(P705,'Listy punktów styku'!$B$44:$B$61,1,FALSE))," Nie wskazano FPS z listy.","")))</f>
        <v/>
      </c>
    </row>
    <row r="706" spans="1:22" x14ac:dyDescent="0.3">
      <c r="A706" s="122"/>
      <c r="B706" s="123"/>
      <c r="C706" s="124"/>
      <c r="D706" s="124"/>
      <c r="E706" s="125"/>
      <c r="F706" s="123"/>
      <c r="G706" s="126"/>
      <c r="H706" s="127"/>
      <c r="I706" s="128">
        <f t="shared" si="92"/>
        <v>0</v>
      </c>
      <c r="J706" s="129"/>
      <c r="K706" s="127"/>
      <c r="L706" s="130">
        <f t="shared" si="93"/>
        <v>0</v>
      </c>
      <c r="M706" s="131"/>
      <c r="N706" s="130">
        <f t="shared" si="94"/>
        <v>0</v>
      </c>
      <c r="O706" s="130">
        <f t="shared" si="95"/>
        <v>0</v>
      </c>
      <c r="P706" s="129"/>
      <c r="Q706" s="127"/>
      <c r="R706" s="130">
        <f t="shared" si="96"/>
        <v>0</v>
      </c>
      <c r="S706" s="127"/>
      <c r="T706" s="130">
        <f t="shared" si="97"/>
        <v>0</v>
      </c>
      <c r="U706" s="128">
        <f t="shared" si="98"/>
        <v>0</v>
      </c>
      <c r="V706" s="5" t="str">
        <f>IF(COUNTBLANK(G706:H706)+COUNTBLANK(J706:K706)+COUNTBLANK(M706:M706)+COUNTBLANK(P706:Q706)+COUNTBLANK(S706:S706)=8,"",
IF(G706&lt;Limity!$C$5," Data gotowości zbyt wczesna lub nie uzupełniona.","")&amp;
IF(G706&gt;Limity!$D$5," Data gotowości zbyt późna lub wypełnona nieprawidłowo.","")&amp;
IF(OR(ROUND(K706,2)&lt;=0,ROUND(Q706,2)&lt;=0,ROUND(M706,2)&lt;=0,ROUND(S706,2)&lt;=0,ROUND(H706,2)&lt;=0)," Co najmniej jedna wartość nie jest większa od zera.","")&amp;
IF(K706&gt;Limity!$D$6," Abonament za Usługę TD w Wariancie A ponad limit.","")&amp;
IF(Q706&gt;Limity!$D$7," Abonament za Usługę TD w Wariancie B ponad limit.","")&amp;
IF(Q706-K706&gt;Limity!$D$8," Różnica wartości abonamentów za Usługę TD wariantów A i B ponad limit.","")&amp;
IF(M706&gt;Limity!$D$9," Abonament za zwiększenie przepustowości w Wariancie A ponad limit.","")&amp;
IF(S706&gt;Limity!$D$10," Abonament za zwiększenie przepustowości w Wariancie B ponad limit.","")&amp;
IF(J706=""," Nie wskazano PWR. ",IF(ISERROR(VLOOKUP(J706,'Listy punktów styku'!$B$11:$B$41,1,FALSE))," Nie wskazano PWR z listy.",""))&amp;
IF(P706=""," Nie wskazano FPS. ",IF(ISERROR(VLOOKUP(P706,'Listy punktów styku'!$B$44:$B$61,1,FALSE))," Nie wskazano FPS z listy.","")))</f>
        <v/>
      </c>
    </row>
    <row r="707" spans="1:22" x14ac:dyDescent="0.3">
      <c r="A707" s="122"/>
      <c r="B707" s="123"/>
      <c r="C707" s="124"/>
      <c r="D707" s="124"/>
      <c r="E707" s="125"/>
      <c r="F707" s="123"/>
      <c r="G707" s="126"/>
      <c r="H707" s="127"/>
      <c r="I707" s="128">
        <f t="shared" si="92"/>
        <v>0</v>
      </c>
      <c r="J707" s="129"/>
      <c r="K707" s="127"/>
      <c r="L707" s="130">
        <f t="shared" si="93"/>
        <v>0</v>
      </c>
      <c r="M707" s="131"/>
      <c r="N707" s="130">
        <f t="shared" si="94"/>
        <v>0</v>
      </c>
      <c r="O707" s="130">
        <f t="shared" si="95"/>
        <v>0</v>
      </c>
      <c r="P707" s="129"/>
      <c r="Q707" s="127"/>
      <c r="R707" s="130">
        <f t="shared" si="96"/>
        <v>0</v>
      </c>
      <c r="S707" s="127"/>
      <c r="T707" s="130">
        <f t="shared" si="97"/>
        <v>0</v>
      </c>
      <c r="U707" s="128">
        <f t="shared" si="98"/>
        <v>0</v>
      </c>
      <c r="V707" s="5" t="str">
        <f>IF(COUNTBLANK(G707:H707)+COUNTBLANK(J707:K707)+COUNTBLANK(M707:M707)+COUNTBLANK(P707:Q707)+COUNTBLANK(S707:S707)=8,"",
IF(G707&lt;Limity!$C$5," Data gotowości zbyt wczesna lub nie uzupełniona.","")&amp;
IF(G707&gt;Limity!$D$5," Data gotowości zbyt późna lub wypełnona nieprawidłowo.","")&amp;
IF(OR(ROUND(K707,2)&lt;=0,ROUND(Q707,2)&lt;=0,ROUND(M707,2)&lt;=0,ROUND(S707,2)&lt;=0,ROUND(H707,2)&lt;=0)," Co najmniej jedna wartość nie jest większa od zera.","")&amp;
IF(K707&gt;Limity!$D$6," Abonament za Usługę TD w Wariancie A ponad limit.","")&amp;
IF(Q707&gt;Limity!$D$7," Abonament za Usługę TD w Wariancie B ponad limit.","")&amp;
IF(Q707-K707&gt;Limity!$D$8," Różnica wartości abonamentów za Usługę TD wariantów A i B ponad limit.","")&amp;
IF(M707&gt;Limity!$D$9," Abonament za zwiększenie przepustowości w Wariancie A ponad limit.","")&amp;
IF(S707&gt;Limity!$D$10," Abonament za zwiększenie przepustowości w Wariancie B ponad limit.","")&amp;
IF(J707=""," Nie wskazano PWR. ",IF(ISERROR(VLOOKUP(J707,'Listy punktów styku'!$B$11:$B$41,1,FALSE))," Nie wskazano PWR z listy.",""))&amp;
IF(P707=""," Nie wskazano FPS. ",IF(ISERROR(VLOOKUP(P707,'Listy punktów styku'!$B$44:$B$61,1,FALSE))," Nie wskazano FPS z listy.","")))</f>
        <v/>
      </c>
    </row>
    <row r="708" spans="1:22" x14ac:dyDescent="0.3">
      <c r="A708" s="122"/>
      <c r="B708" s="123"/>
      <c r="C708" s="124"/>
      <c r="D708" s="124"/>
      <c r="E708" s="125"/>
      <c r="F708" s="123"/>
      <c r="G708" s="126"/>
      <c r="H708" s="127"/>
      <c r="I708" s="128">
        <f t="shared" si="92"/>
        <v>0</v>
      </c>
      <c r="J708" s="129"/>
      <c r="K708" s="127"/>
      <c r="L708" s="130">
        <f t="shared" si="93"/>
        <v>0</v>
      </c>
      <c r="M708" s="131"/>
      <c r="N708" s="130">
        <f t="shared" si="94"/>
        <v>0</v>
      </c>
      <c r="O708" s="130">
        <f t="shared" si="95"/>
        <v>0</v>
      </c>
      <c r="P708" s="129"/>
      <c r="Q708" s="127"/>
      <c r="R708" s="130">
        <f t="shared" si="96"/>
        <v>0</v>
      </c>
      <c r="S708" s="127"/>
      <c r="T708" s="130">
        <f t="shared" si="97"/>
        <v>0</v>
      </c>
      <c r="U708" s="128">
        <f t="shared" si="98"/>
        <v>0</v>
      </c>
      <c r="V708" s="5" t="str">
        <f>IF(COUNTBLANK(G708:H708)+COUNTBLANK(J708:K708)+COUNTBLANK(M708:M708)+COUNTBLANK(P708:Q708)+COUNTBLANK(S708:S708)=8,"",
IF(G708&lt;Limity!$C$5," Data gotowości zbyt wczesna lub nie uzupełniona.","")&amp;
IF(G708&gt;Limity!$D$5," Data gotowości zbyt późna lub wypełnona nieprawidłowo.","")&amp;
IF(OR(ROUND(K708,2)&lt;=0,ROUND(Q708,2)&lt;=0,ROUND(M708,2)&lt;=0,ROUND(S708,2)&lt;=0,ROUND(H708,2)&lt;=0)," Co najmniej jedna wartość nie jest większa od zera.","")&amp;
IF(K708&gt;Limity!$D$6," Abonament za Usługę TD w Wariancie A ponad limit.","")&amp;
IF(Q708&gt;Limity!$D$7," Abonament za Usługę TD w Wariancie B ponad limit.","")&amp;
IF(Q708-K708&gt;Limity!$D$8," Różnica wartości abonamentów za Usługę TD wariantów A i B ponad limit.","")&amp;
IF(M708&gt;Limity!$D$9," Abonament za zwiększenie przepustowości w Wariancie A ponad limit.","")&amp;
IF(S708&gt;Limity!$D$10," Abonament za zwiększenie przepustowości w Wariancie B ponad limit.","")&amp;
IF(J708=""," Nie wskazano PWR. ",IF(ISERROR(VLOOKUP(J708,'Listy punktów styku'!$B$11:$B$41,1,FALSE))," Nie wskazano PWR z listy.",""))&amp;
IF(P708=""," Nie wskazano FPS. ",IF(ISERROR(VLOOKUP(P708,'Listy punktów styku'!$B$44:$B$61,1,FALSE))," Nie wskazano FPS z listy.","")))</f>
        <v/>
      </c>
    </row>
    <row r="709" spans="1:22" x14ac:dyDescent="0.3">
      <c r="A709" s="122"/>
      <c r="B709" s="123"/>
      <c r="C709" s="124"/>
      <c r="D709" s="124"/>
      <c r="E709" s="125"/>
      <c r="F709" s="123"/>
      <c r="G709" s="126"/>
      <c r="H709" s="127"/>
      <c r="I709" s="128">
        <f t="shared" si="92"/>
        <v>0</v>
      </c>
      <c r="J709" s="129"/>
      <c r="K709" s="127"/>
      <c r="L709" s="130">
        <f t="shared" si="93"/>
        <v>0</v>
      </c>
      <c r="M709" s="131"/>
      <c r="N709" s="130">
        <f t="shared" si="94"/>
        <v>0</v>
      </c>
      <c r="O709" s="130">
        <f t="shared" si="95"/>
        <v>0</v>
      </c>
      <c r="P709" s="129"/>
      <c r="Q709" s="127"/>
      <c r="R709" s="130">
        <f t="shared" si="96"/>
        <v>0</v>
      </c>
      <c r="S709" s="127"/>
      <c r="T709" s="130">
        <f t="shared" si="97"/>
        <v>0</v>
      </c>
      <c r="U709" s="128">
        <f t="shared" si="98"/>
        <v>0</v>
      </c>
      <c r="V709" s="5" t="str">
        <f>IF(COUNTBLANK(G709:H709)+COUNTBLANK(J709:K709)+COUNTBLANK(M709:M709)+COUNTBLANK(P709:Q709)+COUNTBLANK(S709:S709)=8,"",
IF(G709&lt;Limity!$C$5," Data gotowości zbyt wczesna lub nie uzupełniona.","")&amp;
IF(G709&gt;Limity!$D$5," Data gotowości zbyt późna lub wypełnona nieprawidłowo.","")&amp;
IF(OR(ROUND(K709,2)&lt;=0,ROUND(Q709,2)&lt;=0,ROUND(M709,2)&lt;=0,ROUND(S709,2)&lt;=0,ROUND(H709,2)&lt;=0)," Co najmniej jedna wartość nie jest większa od zera.","")&amp;
IF(K709&gt;Limity!$D$6," Abonament za Usługę TD w Wariancie A ponad limit.","")&amp;
IF(Q709&gt;Limity!$D$7," Abonament za Usługę TD w Wariancie B ponad limit.","")&amp;
IF(Q709-K709&gt;Limity!$D$8," Różnica wartości abonamentów za Usługę TD wariantów A i B ponad limit.","")&amp;
IF(M709&gt;Limity!$D$9," Abonament za zwiększenie przepustowości w Wariancie A ponad limit.","")&amp;
IF(S709&gt;Limity!$D$10," Abonament za zwiększenie przepustowości w Wariancie B ponad limit.","")&amp;
IF(J709=""," Nie wskazano PWR. ",IF(ISERROR(VLOOKUP(J709,'Listy punktów styku'!$B$11:$B$41,1,FALSE))," Nie wskazano PWR z listy.",""))&amp;
IF(P709=""," Nie wskazano FPS. ",IF(ISERROR(VLOOKUP(P709,'Listy punktów styku'!$B$44:$B$61,1,FALSE))," Nie wskazano FPS z listy.","")))</f>
        <v/>
      </c>
    </row>
    <row r="710" spans="1:22" x14ac:dyDescent="0.3">
      <c r="A710" s="122"/>
      <c r="B710" s="123"/>
      <c r="C710" s="124"/>
      <c r="D710" s="124"/>
      <c r="E710" s="125"/>
      <c r="F710" s="123"/>
      <c r="G710" s="126"/>
      <c r="H710" s="127"/>
      <c r="I710" s="128">
        <f t="shared" si="92"/>
        <v>0</v>
      </c>
      <c r="J710" s="129"/>
      <c r="K710" s="127"/>
      <c r="L710" s="130">
        <f t="shared" si="93"/>
        <v>0</v>
      </c>
      <c r="M710" s="131"/>
      <c r="N710" s="130">
        <f t="shared" si="94"/>
        <v>0</v>
      </c>
      <c r="O710" s="130">
        <f t="shared" si="95"/>
        <v>0</v>
      </c>
      <c r="P710" s="129"/>
      <c r="Q710" s="127"/>
      <c r="R710" s="130">
        <f t="shared" si="96"/>
        <v>0</v>
      </c>
      <c r="S710" s="127"/>
      <c r="T710" s="130">
        <f t="shared" si="97"/>
        <v>0</v>
      </c>
      <c r="U710" s="128">
        <f t="shared" si="98"/>
        <v>0</v>
      </c>
      <c r="V710" s="5" t="str">
        <f>IF(COUNTBLANK(G710:H710)+COUNTBLANK(J710:K710)+COUNTBLANK(M710:M710)+COUNTBLANK(P710:Q710)+COUNTBLANK(S710:S710)=8,"",
IF(G710&lt;Limity!$C$5," Data gotowości zbyt wczesna lub nie uzupełniona.","")&amp;
IF(G710&gt;Limity!$D$5," Data gotowości zbyt późna lub wypełnona nieprawidłowo.","")&amp;
IF(OR(ROUND(K710,2)&lt;=0,ROUND(Q710,2)&lt;=0,ROUND(M710,2)&lt;=0,ROUND(S710,2)&lt;=0,ROUND(H710,2)&lt;=0)," Co najmniej jedna wartość nie jest większa od zera.","")&amp;
IF(K710&gt;Limity!$D$6," Abonament za Usługę TD w Wariancie A ponad limit.","")&amp;
IF(Q710&gt;Limity!$D$7," Abonament za Usługę TD w Wariancie B ponad limit.","")&amp;
IF(Q710-K710&gt;Limity!$D$8," Różnica wartości abonamentów za Usługę TD wariantów A i B ponad limit.","")&amp;
IF(M710&gt;Limity!$D$9," Abonament za zwiększenie przepustowości w Wariancie A ponad limit.","")&amp;
IF(S710&gt;Limity!$D$10," Abonament za zwiększenie przepustowości w Wariancie B ponad limit.","")&amp;
IF(J710=""," Nie wskazano PWR. ",IF(ISERROR(VLOOKUP(J710,'Listy punktów styku'!$B$11:$B$41,1,FALSE))," Nie wskazano PWR z listy.",""))&amp;
IF(P710=""," Nie wskazano FPS. ",IF(ISERROR(VLOOKUP(P710,'Listy punktów styku'!$B$44:$B$61,1,FALSE))," Nie wskazano FPS z listy.","")))</f>
        <v/>
      </c>
    </row>
    <row r="711" spans="1:22" x14ac:dyDescent="0.3">
      <c r="A711" s="122"/>
      <c r="B711" s="123"/>
      <c r="C711" s="124"/>
      <c r="D711" s="124"/>
      <c r="E711" s="125"/>
      <c r="F711" s="123"/>
      <c r="G711" s="126"/>
      <c r="H711" s="127"/>
      <c r="I711" s="128">
        <f t="shared" si="92"/>
        <v>0</v>
      </c>
      <c r="J711" s="129"/>
      <c r="K711" s="127"/>
      <c r="L711" s="130">
        <f t="shared" si="93"/>
        <v>0</v>
      </c>
      <c r="M711" s="131"/>
      <c r="N711" s="130">
        <f t="shared" si="94"/>
        <v>0</v>
      </c>
      <c r="O711" s="130">
        <f t="shared" si="95"/>
        <v>0</v>
      </c>
      <c r="P711" s="129"/>
      <c r="Q711" s="127"/>
      <c r="R711" s="130">
        <f t="shared" si="96"/>
        <v>0</v>
      </c>
      <c r="S711" s="127"/>
      <c r="T711" s="130">
        <f t="shared" si="97"/>
        <v>0</v>
      </c>
      <c r="U711" s="128">
        <f t="shared" si="98"/>
        <v>0</v>
      </c>
      <c r="V711" s="5" t="str">
        <f>IF(COUNTBLANK(G711:H711)+COUNTBLANK(J711:K711)+COUNTBLANK(M711:M711)+COUNTBLANK(P711:Q711)+COUNTBLANK(S711:S711)=8,"",
IF(G711&lt;Limity!$C$5," Data gotowości zbyt wczesna lub nie uzupełniona.","")&amp;
IF(G711&gt;Limity!$D$5," Data gotowości zbyt późna lub wypełnona nieprawidłowo.","")&amp;
IF(OR(ROUND(K711,2)&lt;=0,ROUND(Q711,2)&lt;=0,ROUND(M711,2)&lt;=0,ROUND(S711,2)&lt;=0,ROUND(H711,2)&lt;=0)," Co najmniej jedna wartość nie jest większa od zera.","")&amp;
IF(K711&gt;Limity!$D$6," Abonament za Usługę TD w Wariancie A ponad limit.","")&amp;
IF(Q711&gt;Limity!$D$7," Abonament za Usługę TD w Wariancie B ponad limit.","")&amp;
IF(Q711-K711&gt;Limity!$D$8," Różnica wartości abonamentów za Usługę TD wariantów A i B ponad limit.","")&amp;
IF(M711&gt;Limity!$D$9," Abonament za zwiększenie przepustowości w Wariancie A ponad limit.","")&amp;
IF(S711&gt;Limity!$D$10," Abonament za zwiększenie przepustowości w Wariancie B ponad limit.","")&amp;
IF(J711=""," Nie wskazano PWR. ",IF(ISERROR(VLOOKUP(J711,'Listy punktów styku'!$B$11:$B$41,1,FALSE))," Nie wskazano PWR z listy.",""))&amp;
IF(P711=""," Nie wskazano FPS. ",IF(ISERROR(VLOOKUP(P711,'Listy punktów styku'!$B$44:$B$61,1,FALSE))," Nie wskazano FPS z listy.","")))</f>
        <v/>
      </c>
    </row>
    <row r="712" spans="1:22" x14ac:dyDescent="0.3">
      <c r="A712" s="122"/>
      <c r="B712" s="123"/>
      <c r="C712" s="124"/>
      <c r="D712" s="124"/>
      <c r="E712" s="125"/>
      <c r="F712" s="123"/>
      <c r="G712" s="126"/>
      <c r="H712" s="127"/>
      <c r="I712" s="128">
        <f t="shared" si="92"/>
        <v>0</v>
      </c>
      <c r="J712" s="129"/>
      <c r="K712" s="127"/>
      <c r="L712" s="130">
        <f t="shared" si="93"/>
        <v>0</v>
      </c>
      <c r="M712" s="131"/>
      <c r="N712" s="130">
        <f t="shared" si="94"/>
        <v>0</v>
      </c>
      <c r="O712" s="130">
        <f t="shared" si="95"/>
        <v>0</v>
      </c>
      <c r="P712" s="129"/>
      <c r="Q712" s="127"/>
      <c r="R712" s="130">
        <f t="shared" si="96"/>
        <v>0</v>
      </c>
      <c r="S712" s="127"/>
      <c r="T712" s="130">
        <f t="shared" si="97"/>
        <v>0</v>
      </c>
      <c r="U712" s="128">
        <f t="shared" si="98"/>
        <v>0</v>
      </c>
      <c r="V712" s="5" t="str">
        <f>IF(COUNTBLANK(G712:H712)+COUNTBLANK(J712:K712)+COUNTBLANK(M712:M712)+COUNTBLANK(P712:Q712)+COUNTBLANK(S712:S712)=8,"",
IF(G712&lt;Limity!$C$5," Data gotowości zbyt wczesna lub nie uzupełniona.","")&amp;
IF(G712&gt;Limity!$D$5," Data gotowości zbyt późna lub wypełnona nieprawidłowo.","")&amp;
IF(OR(ROUND(K712,2)&lt;=0,ROUND(Q712,2)&lt;=0,ROUND(M712,2)&lt;=0,ROUND(S712,2)&lt;=0,ROUND(H712,2)&lt;=0)," Co najmniej jedna wartość nie jest większa od zera.","")&amp;
IF(K712&gt;Limity!$D$6," Abonament za Usługę TD w Wariancie A ponad limit.","")&amp;
IF(Q712&gt;Limity!$D$7," Abonament za Usługę TD w Wariancie B ponad limit.","")&amp;
IF(Q712-K712&gt;Limity!$D$8," Różnica wartości abonamentów za Usługę TD wariantów A i B ponad limit.","")&amp;
IF(M712&gt;Limity!$D$9," Abonament za zwiększenie przepustowości w Wariancie A ponad limit.","")&amp;
IF(S712&gt;Limity!$D$10," Abonament za zwiększenie przepustowości w Wariancie B ponad limit.","")&amp;
IF(J712=""," Nie wskazano PWR. ",IF(ISERROR(VLOOKUP(J712,'Listy punktów styku'!$B$11:$B$41,1,FALSE))," Nie wskazano PWR z listy.",""))&amp;
IF(P712=""," Nie wskazano FPS. ",IF(ISERROR(VLOOKUP(P712,'Listy punktów styku'!$B$44:$B$61,1,FALSE))," Nie wskazano FPS z listy.","")))</f>
        <v/>
      </c>
    </row>
    <row r="713" spans="1:22" x14ac:dyDescent="0.3">
      <c r="A713" s="122"/>
      <c r="B713" s="123"/>
      <c r="C713" s="124"/>
      <c r="D713" s="124"/>
      <c r="E713" s="125"/>
      <c r="F713" s="123"/>
      <c r="G713" s="126"/>
      <c r="H713" s="127"/>
      <c r="I713" s="128">
        <f t="shared" si="92"/>
        <v>0</v>
      </c>
      <c r="J713" s="129"/>
      <c r="K713" s="127"/>
      <c r="L713" s="130">
        <f t="shared" si="93"/>
        <v>0</v>
      </c>
      <c r="M713" s="131"/>
      <c r="N713" s="130">
        <f t="shared" si="94"/>
        <v>0</v>
      </c>
      <c r="O713" s="130">
        <f t="shared" si="95"/>
        <v>0</v>
      </c>
      <c r="P713" s="129"/>
      <c r="Q713" s="127"/>
      <c r="R713" s="130">
        <f t="shared" si="96"/>
        <v>0</v>
      </c>
      <c r="S713" s="127"/>
      <c r="T713" s="130">
        <f t="shared" si="97"/>
        <v>0</v>
      </c>
      <c r="U713" s="128">
        <f t="shared" si="98"/>
        <v>0</v>
      </c>
      <c r="V713" s="5" t="str">
        <f>IF(COUNTBLANK(G713:H713)+COUNTBLANK(J713:K713)+COUNTBLANK(M713:M713)+COUNTBLANK(P713:Q713)+COUNTBLANK(S713:S713)=8,"",
IF(G713&lt;Limity!$C$5," Data gotowości zbyt wczesna lub nie uzupełniona.","")&amp;
IF(G713&gt;Limity!$D$5," Data gotowości zbyt późna lub wypełnona nieprawidłowo.","")&amp;
IF(OR(ROUND(K713,2)&lt;=0,ROUND(Q713,2)&lt;=0,ROUND(M713,2)&lt;=0,ROUND(S713,2)&lt;=0,ROUND(H713,2)&lt;=0)," Co najmniej jedna wartość nie jest większa od zera.","")&amp;
IF(K713&gt;Limity!$D$6," Abonament za Usługę TD w Wariancie A ponad limit.","")&amp;
IF(Q713&gt;Limity!$D$7," Abonament za Usługę TD w Wariancie B ponad limit.","")&amp;
IF(Q713-K713&gt;Limity!$D$8," Różnica wartości abonamentów za Usługę TD wariantów A i B ponad limit.","")&amp;
IF(M713&gt;Limity!$D$9," Abonament za zwiększenie przepustowości w Wariancie A ponad limit.","")&amp;
IF(S713&gt;Limity!$D$10," Abonament za zwiększenie przepustowości w Wariancie B ponad limit.","")&amp;
IF(J713=""," Nie wskazano PWR. ",IF(ISERROR(VLOOKUP(J713,'Listy punktów styku'!$B$11:$B$41,1,FALSE))," Nie wskazano PWR z listy.",""))&amp;
IF(P713=""," Nie wskazano FPS. ",IF(ISERROR(VLOOKUP(P713,'Listy punktów styku'!$B$44:$B$61,1,FALSE))," Nie wskazano FPS z listy.","")))</f>
        <v/>
      </c>
    </row>
    <row r="714" spans="1:22" x14ac:dyDescent="0.3">
      <c r="A714" s="122"/>
      <c r="B714" s="123"/>
      <c r="C714" s="124"/>
      <c r="D714" s="124"/>
      <c r="E714" s="125"/>
      <c r="F714" s="123"/>
      <c r="G714" s="126"/>
      <c r="H714" s="127"/>
      <c r="I714" s="128">
        <f t="shared" si="92"/>
        <v>0</v>
      </c>
      <c r="J714" s="129"/>
      <c r="K714" s="127"/>
      <c r="L714" s="130">
        <f t="shared" si="93"/>
        <v>0</v>
      </c>
      <c r="M714" s="131"/>
      <c r="N714" s="130">
        <f t="shared" si="94"/>
        <v>0</v>
      </c>
      <c r="O714" s="130">
        <f t="shared" si="95"/>
        <v>0</v>
      </c>
      <c r="P714" s="129"/>
      <c r="Q714" s="127"/>
      <c r="R714" s="130">
        <f t="shared" si="96"/>
        <v>0</v>
      </c>
      <c r="S714" s="127"/>
      <c r="T714" s="130">
        <f t="shared" si="97"/>
        <v>0</v>
      </c>
      <c r="U714" s="128">
        <f t="shared" si="98"/>
        <v>0</v>
      </c>
      <c r="V714" s="5" t="str">
        <f>IF(COUNTBLANK(G714:H714)+COUNTBLANK(J714:K714)+COUNTBLANK(M714:M714)+COUNTBLANK(P714:Q714)+COUNTBLANK(S714:S714)=8,"",
IF(G714&lt;Limity!$C$5," Data gotowości zbyt wczesna lub nie uzupełniona.","")&amp;
IF(G714&gt;Limity!$D$5," Data gotowości zbyt późna lub wypełnona nieprawidłowo.","")&amp;
IF(OR(ROUND(K714,2)&lt;=0,ROUND(Q714,2)&lt;=0,ROUND(M714,2)&lt;=0,ROUND(S714,2)&lt;=0,ROUND(H714,2)&lt;=0)," Co najmniej jedna wartość nie jest większa od zera.","")&amp;
IF(K714&gt;Limity!$D$6," Abonament za Usługę TD w Wariancie A ponad limit.","")&amp;
IF(Q714&gt;Limity!$D$7," Abonament za Usługę TD w Wariancie B ponad limit.","")&amp;
IF(Q714-K714&gt;Limity!$D$8," Różnica wartości abonamentów za Usługę TD wariantów A i B ponad limit.","")&amp;
IF(M714&gt;Limity!$D$9," Abonament za zwiększenie przepustowości w Wariancie A ponad limit.","")&amp;
IF(S714&gt;Limity!$D$10," Abonament za zwiększenie przepustowości w Wariancie B ponad limit.","")&amp;
IF(J714=""," Nie wskazano PWR. ",IF(ISERROR(VLOOKUP(J714,'Listy punktów styku'!$B$11:$B$41,1,FALSE))," Nie wskazano PWR z listy.",""))&amp;
IF(P714=""," Nie wskazano FPS. ",IF(ISERROR(VLOOKUP(P714,'Listy punktów styku'!$B$44:$B$61,1,FALSE))," Nie wskazano FPS z listy.","")))</f>
        <v/>
      </c>
    </row>
    <row r="715" spans="1:22" x14ac:dyDescent="0.3">
      <c r="A715" s="122"/>
      <c r="B715" s="123"/>
      <c r="C715" s="124"/>
      <c r="D715" s="124"/>
      <c r="E715" s="125"/>
      <c r="F715" s="123"/>
      <c r="G715" s="126"/>
      <c r="H715" s="127"/>
      <c r="I715" s="128">
        <f t="shared" si="92"/>
        <v>0</v>
      </c>
      <c r="J715" s="129"/>
      <c r="K715" s="127"/>
      <c r="L715" s="130">
        <f t="shared" si="93"/>
        <v>0</v>
      </c>
      <c r="M715" s="131"/>
      <c r="N715" s="130">
        <f t="shared" si="94"/>
        <v>0</v>
      </c>
      <c r="O715" s="130">
        <f t="shared" si="95"/>
        <v>0</v>
      </c>
      <c r="P715" s="129"/>
      <c r="Q715" s="127"/>
      <c r="R715" s="130">
        <f t="shared" si="96"/>
        <v>0</v>
      </c>
      <c r="S715" s="127"/>
      <c r="T715" s="130">
        <f t="shared" si="97"/>
        <v>0</v>
      </c>
      <c r="U715" s="128">
        <f t="shared" si="98"/>
        <v>0</v>
      </c>
      <c r="V715" s="5" t="str">
        <f>IF(COUNTBLANK(G715:H715)+COUNTBLANK(J715:K715)+COUNTBLANK(M715:M715)+COUNTBLANK(P715:Q715)+COUNTBLANK(S715:S715)=8,"",
IF(G715&lt;Limity!$C$5," Data gotowości zbyt wczesna lub nie uzupełniona.","")&amp;
IF(G715&gt;Limity!$D$5," Data gotowości zbyt późna lub wypełnona nieprawidłowo.","")&amp;
IF(OR(ROUND(K715,2)&lt;=0,ROUND(Q715,2)&lt;=0,ROUND(M715,2)&lt;=0,ROUND(S715,2)&lt;=0,ROUND(H715,2)&lt;=0)," Co najmniej jedna wartość nie jest większa od zera.","")&amp;
IF(K715&gt;Limity!$D$6," Abonament za Usługę TD w Wariancie A ponad limit.","")&amp;
IF(Q715&gt;Limity!$D$7," Abonament za Usługę TD w Wariancie B ponad limit.","")&amp;
IF(Q715-K715&gt;Limity!$D$8," Różnica wartości abonamentów za Usługę TD wariantów A i B ponad limit.","")&amp;
IF(M715&gt;Limity!$D$9," Abonament za zwiększenie przepustowości w Wariancie A ponad limit.","")&amp;
IF(S715&gt;Limity!$D$10," Abonament za zwiększenie przepustowości w Wariancie B ponad limit.","")&amp;
IF(J715=""," Nie wskazano PWR. ",IF(ISERROR(VLOOKUP(J715,'Listy punktów styku'!$B$11:$B$41,1,FALSE))," Nie wskazano PWR z listy.",""))&amp;
IF(P715=""," Nie wskazano FPS. ",IF(ISERROR(VLOOKUP(P715,'Listy punktów styku'!$B$44:$B$61,1,FALSE))," Nie wskazano FPS z listy.","")))</f>
        <v/>
      </c>
    </row>
    <row r="716" spans="1:22" x14ac:dyDescent="0.3">
      <c r="A716" s="122"/>
      <c r="B716" s="123"/>
      <c r="C716" s="124"/>
      <c r="D716" s="124"/>
      <c r="E716" s="125"/>
      <c r="F716" s="123"/>
      <c r="G716" s="126"/>
      <c r="H716" s="127"/>
      <c r="I716" s="128">
        <f t="shared" si="92"/>
        <v>0</v>
      </c>
      <c r="J716" s="129"/>
      <c r="K716" s="127"/>
      <c r="L716" s="130">
        <f t="shared" si="93"/>
        <v>0</v>
      </c>
      <c r="M716" s="131"/>
      <c r="N716" s="130">
        <f t="shared" si="94"/>
        <v>0</v>
      </c>
      <c r="O716" s="130">
        <f t="shared" si="95"/>
        <v>0</v>
      </c>
      <c r="P716" s="129"/>
      <c r="Q716" s="127"/>
      <c r="R716" s="130">
        <f t="shared" si="96"/>
        <v>0</v>
      </c>
      <c r="S716" s="127"/>
      <c r="T716" s="130">
        <f t="shared" si="97"/>
        <v>0</v>
      </c>
      <c r="U716" s="128">
        <f t="shared" si="98"/>
        <v>0</v>
      </c>
      <c r="V716" s="5" t="str">
        <f>IF(COUNTBLANK(G716:H716)+COUNTBLANK(J716:K716)+COUNTBLANK(M716:M716)+COUNTBLANK(P716:Q716)+COUNTBLANK(S716:S716)=8,"",
IF(G716&lt;Limity!$C$5," Data gotowości zbyt wczesna lub nie uzupełniona.","")&amp;
IF(G716&gt;Limity!$D$5," Data gotowości zbyt późna lub wypełnona nieprawidłowo.","")&amp;
IF(OR(ROUND(K716,2)&lt;=0,ROUND(Q716,2)&lt;=0,ROUND(M716,2)&lt;=0,ROUND(S716,2)&lt;=0,ROUND(H716,2)&lt;=0)," Co najmniej jedna wartość nie jest większa od zera.","")&amp;
IF(K716&gt;Limity!$D$6," Abonament za Usługę TD w Wariancie A ponad limit.","")&amp;
IF(Q716&gt;Limity!$D$7," Abonament za Usługę TD w Wariancie B ponad limit.","")&amp;
IF(Q716-K716&gt;Limity!$D$8," Różnica wartości abonamentów za Usługę TD wariantów A i B ponad limit.","")&amp;
IF(M716&gt;Limity!$D$9," Abonament za zwiększenie przepustowości w Wariancie A ponad limit.","")&amp;
IF(S716&gt;Limity!$D$10," Abonament za zwiększenie przepustowości w Wariancie B ponad limit.","")&amp;
IF(J716=""," Nie wskazano PWR. ",IF(ISERROR(VLOOKUP(J716,'Listy punktów styku'!$B$11:$B$41,1,FALSE))," Nie wskazano PWR z listy.",""))&amp;
IF(P716=""," Nie wskazano FPS. ",IF(ISERROR(VLOOKUP(P716,'Listy punktów styku'!$B$44:$B$61,1,FALSE))," Nie wskazano FPS z listy.","")))</f>
        <v/>
      </c>
    </row>
    <row r="717" spans="1:22" x14ac:dyDescent="0.3">
      <c r="A717" s="122"/>
      <c r="B717" s="123"/>
      <c r="C717" s="124"/>
      <c r="D717" s="124"/>
      <c r="E717" s="125"/>
      <c r="F717" s="123"/>
      <c r="G717" s="126"/>
      <c r="H717" s="127"/>
      <c r="I717" s="128">
        <f t="shared" si="92"/>
        <v>0</v>
      </c>
      <c r="J717" s="129"/>
      <c r="K717" s="127"/>
      <c r="L717" s="130">
        <f t="shared" si="93"/>
        <v>0</v>
      </c>
      <c r="M717" s="131"/>
      <c r="N717" s="130">
        <f t="shared" si="94"/>
        <v>0</v>
      </c>
      <c r="O717" s="130">
        <f t="shared" si="95"/>
        <v>0</v>
      </c>
      <c r="P717" s="129"/>
      <c r="Q717" s="127"/>
      <c r="R717" s="130">
        <f t="shared" si="96"/>
        <v>0</v>
      </c>
      <c r="S717" s="127"/>
      <c r="T717" s="130">
        <f t="shared" si="97"/>
        <v>0</v>
      </c>
      <c r="U717" s="128">
        <f t="shared" si="98"/>
        <v>0</v>
      </c>
      <c r="V717" s="5" t="str">
        <f>IF(COUNTBLANK(G717:H717)+COUNTBLANK(J717:K717)+COUNTBLANK(M717:M717)+COUNTBLANK(P717:Q717)+COUNTBLANK(S717:S717)=8,"",
IF(G717&lt;Limity!$C$5," Data gotowości zbyt wczesna lub nie uzupełniona.","")&amp;
IF(G717&gt;Limity!$D$5," Data gotowości zbyt późna lub wypełnona nieprawidłowo.","")&amp;
IF(OR(ROUND(K717,2)&lt;=0,ROUND(Q717,2)&lt;=0,ROUND(M717,2)&lt;=0,ROUND(S717,2)&lt;=0,ROUND(H717,2)&lt;=0)," Co najmniej jedna wartość nie jest większa od zera.","")&amp;
IF(K717&gt;Limity!$D$6," Abonament za Usługę TD w Wariancie A ponad limit.","")&amp;
IF(Q717&gt;Limity!$D$7," Abonament za Usługę TD w Wariancie B ponad limit.","")&amp;
IF(Q717-K717&gt;Limity!$D$8," Różnica wartości abonamentów za Usługę TD wariantów A i B ponad limit.","")&amp;
IF(M717&gt;Limity!$D$9," Abonament za zwiększenie przepustowości w Wariancie A ponad limit.","")&amp;
IF(S717&gt;Limity!$D$10," Abonament za zwiększenie przepustowości w Wariancie B ponad limit.","")&amp;
IF(J717=""," Nie wskazano PWR. ",IF(ISERROR(VLOOKUP(J717,'Listy punktów styku'!$B$11:$B$41,1,FALSE))," Nie wskazano PWR z listy.",""))&amp;
IF(P717=""," Nie wskazano FPS. ",IF(ISERROR(VLOOKUP(P717,'Listy punktów styku'!$B$44:$B$61,1,FALSE))," Nie wskazano FPS z listy.","")))</f>
        <v/>
      </c>
    </row>
    <row r="718" spans="1:22" x14ac:dyDescent="0.3">
      <c r="A718" s="122"/>
      <c r="B718" s="123"/>
      <c r="C718" s="124"/>
      <c r="D718" s="124"/>
      <c r="E718" s="125"/>
      <c r="F718" s="123"/>
      <c r="G718" s="126"/>
      <c r="H718" s="127"/>
      <c r="I718" s="128">
        <f t="shared" si="92"/>
        <v>0</v>
      </c>
      <c r="J718" s="129"/>
      <c r="K718" s="127"/>
      <c r="L718" s="130">
        <f t="shared" si="93"/>
        <v>0</v>
      </c>
      <c r="M718" s="131"/>
      <c r="N718" s="130">
        <f t="shared" si="94"/>
        <v>0</v>
      </c>
      <c r="O718" s="130">
        <f t="shared" si="95"/>
        <v>0</v>
      </c>
      <c r="P718" s="129"/>
      <c r="Q718" s="127"/>
      <c r="R718" s="130">
        <f t="shared" si="96"/>
        <v>0</v>
      </c>
      <c r="S718" s="127"/>
      <c r="T718" s="130">
        <f t="shared" si="97"/>
        <v>0</v>
      </c>
      <c r="U718" s="128">
        <f t="shared" si="98"/>
        <v>0</v>
      </c>
      <c r="V718" s="5" t="str">
        <f>IF(COUNTBLANK(G718:H718)+COUNTBLANK(J718:K718)+COUNTBLANK(M718:M718)+COUNTBLANK(P718:Q718)+COUNTBLANK(S718:S718)=8,"",
IF(G718&lt;Limity!$C$5," Data gotowości zbyt wczesna lub nie uzupełniona.","")&amp;
IF(G718&gt;Limity!$D$5," Data gotowości zbyt późna lub wypełnona nieprawidłowo.","")&amp;
IF(OR(ROUND(K718,2)&lt;=0,ROUND(Q718,2)&lt;=0,ROUND(M718,2)&lt;=0,ROUND(S718,2)&lt;=0,ROUND(H718,2)&lt;=0)," Co najmniej jedna wartość nie jest większa od zera.","")&amp;
IF(K718&gt;Limity!$D$6," Abonament za Usługę TD w Wariancie A ponad limit.","")&amp;
IF(Q718&gt;Limity!$D$7," Abonament za Usługę TD w Wariancie B ponad limit.","")&amp;
IF(Q718-K718&gt;Limity!$D$8," Różnica wartości abonamentów za Usługę TD wariantów A i B ponad limit.","")&amp;
IF(M718&gt;Limity!$D$9," Abonament za zwiększenie przepustowości w Wariancie A ponad limit.","")&amp;
IF(S718&gt;Limity!$D$10," Abonament za zwiększenie przepustowości w Wariancie B ponad limit.","")&amp;
IF(J718=""," Nie wskazano PWR. ",IF(ISERROR(VLOOKUP(J718,'Listy punktów styku'!$B$11:$B$41,1,FALSE))," Nie wskazano PWR z listy.",""))&amp;
IF(P718=""," Nie wskazano FPS. ",IF(ISERROR(VLOOKUP(P718,'Listy punktów styku'!$B$44:$B$61,1,FALSE))," Nie wskazano FPS z listy.","")))</f>
        <v/>
      </c>
    </row>
    <row r="719" spans="1:22" x14ac:dyDescent="0.3">
      <c r="A719" s="122"/>
      <c r="B719" s="123"/>
      <c r="C719" s="124"/>
      <c r="D719" s="124"/>
      <c r="E719" s="125"/>
      <c r="F719" s="123"/>
      <c r="G719" s="126"/>
      <c r="H719" s="127"/>
      <c r="I719" s="128">
        <f t="shared" si="92"/>
        <v>0</v>
      </c>
      <c r="J719" s="129"/>
      <c r="K719" s="127"/>
      <c r="L719" s="130">
        <f t="shared" si="93"/>
        <v>0</v>
      </c>
      <c r="M719" s="131"/>
      <c r="N719" s="130">
        <f t="shared" si="94"/>
        <v>0</v>
      </c>
      <c r="O719" s="130">
        <f t="shared" si="95"/>
        <v>0</v>
      </c>
      <c r="P719" s="129"/>
      <c r="Q719" s="127"/>
      <c r="R719" s="130">
        <f t="shared" si="96"/>
        <v>0</v>
      </c>
      <c r="S719" s="127"/>
      <c r="T719" s="130">
        <f t="shared" si="97"/>
        <v>0</v>
      </c>
      <c r="U719" s="128">
        <f t="shared" si="98"/>
        <v>0</v>
      </c>
      <c r="V719" s="5" t="str">
        <f>IF(COUNTBLANK(G719:H719)+COUNTBLANK(J719:K719)+COUNTBLANK(M719:M719)+COUNTBLANK(P719:Q719)+COUNTBLANK(S719:S719)=8,"",
IF(G719&lt;Limity!$C$5," Data gotowości zbyt wczesna lub nie uzupełniona.","")&amp;
IF(G719&gt;Limity!$D$5," Data gotowości zbyt późna lub wypełnona nieprawidłowo.","")&amp;
IF(OR(ROUND(K719,2)&lt;=0,ROUND(Q719,2)&lt;=0,ROUND(M719,2)&lt;=0,ROUND(S719,2)&lt;=0,ROUND(H719,2)&lt;=0)," Co najmniej jedna wartość nie jest większa od zera.","")&amp;
IF(K719&gt;Limity!$D$6," Abonament za Usługę TD w Wariancie A ponad limit.","")&amp;
IF(Q719&gt;Limity!$D$7," Abonament za Usługę TD w Wariancie B ponad limit.","")&amp;
IF(Q719-K719&gt;Limity!$D$8," Różnica wartości abonamentów za Usługę TD wariantów A i B ponad limit.","")&amp;
IF(M719&gt;Limity!$D$9," Abonament za zwiększenie przepustowości w Wariancie A ponad limit.","")&amp;
IF(S719&gt;Limity!$D$10," Abonament za zwiększenie przepustowości w Wariancie B ponad limit.","")&amp;
IF(J719=""," Nie wskazano PWR. ",IF(ISERROR(VLOOKUP(J719,'Listy punktów styku'!$B$11:$B$41,1,FALSE))," Nie wskazano PWR z listy.",""))&amp;
IF(P719=""," Nie wskazano FPS. ",IF(ISERROR(VLOOKUP(P719,'Listy punktów styku'!$B$44:$B$61,1,FALSE))," Nie wskazano FPS z listy.","")))</f>
        <v/>
      </c>
    </row>
    <row r="720" spans="1:22" x14ac:dyDescent="0.3">
      <c r="A720" s="122"/>
      <c r="B720" s="123"/>
      <c r="C720" s="124"/>
      <c r="D720" s="124"/>
      <c r="E720" s="125"/>
      <c r="F720" s="123"/>
      <c r="G720" s="126"/>
      <c r="H720" s="127"/>
      <c r="I720" s="128">
        <f t="shared" si="92"/>
        <v>0</v>
      </c>
      <c r="J720" s="129"/>
      <c r="K720" s="127"/>
      <c r="L720" s="130">
        <f t="shared" si="93"/>
        <v>0</v>
      </c>
      <c r="M720" s="131"/>
      <c r="N720" s="130">
        <f t="shared" si="94"/>
        <v>0</v>
      </c>
      <c r="O720" s="130">
        <f t="shared" si="95"/>
        <v>0</v>
      </c>
      <c r="P720" s="129"/>
      <c r="Q720" s="127"/>
      <c r="R720" s="130">
        <f t="shared" si="96"/>
        <v>0</v>
      </c>
      <c r="S720" s="127"/>
      <c r="T720" s="130">
        <f t="shared" si="97"/>
        <v>0</v>
      </c>
      <c r="U720" s="128">
        <f t="shared" si="98"/>
        <v>0</v>
      </c>
      <c r="V720" s="5" t="str">
        <f>IF(COUNTBLANK(G720:H720)+COUNTBLANK(J720:K720)+COUNTBLANK(M720:M720)+COUNTBLANK(P720:Q720)+COUNTBLANK(S720:S720)=8,"",
IF(G720&lt;Limity!$C$5," Data gotowości zbyt wczesna lub nie uzupełniona.","")&amp;
IF(G720&gt;Limity!$D$5," Data gotowości zbyt późna lub wypełnona nieprawidłowo.","")&amp;
IF(OR(ROUND(K720,2)&lt;=0,ROUND(Q720,2)&lt;=0,ROUND(M720,2)&lt;=0,ROUND(S720,2)&lt;=0,ROUND(H720,2)&lt;=0)," Co najmniej jedna wartość nie jest większa od zera.","")&amp;
IF(K720&gt;Limity!$D$6," Abonament za Usługę TD w Wariancie A ponad limit.","")&amp;
IF(Q720&gt;Limity!$D$7," Abonament za Usługę TD w Wariancie B ponad limit.","")&amp;
IF(Q720-K720&gt;Limity!$D$8," Różnica wartości abonamentów za Usługę TD wariantów A i B ponad limit.","")&amp;
IF(M720&gt;Limity!$D$9," Abonament za zwiększenie przepustowości w Wariancie A ponad limit.","")&amp;
IF(S720&gt;Limity!$D$10," Abonament za zwiększenie przepustowości w Wariancie B ponad limit.","")&amp;
IF(J720=""," Nie wskazano PWR. ",IF(ISERROR(VLOOKUP(J720,'Listy punktów styku'!$B$11:$B$41,1,FALSE))," Nie wskazano PWR z listy.",""))&amp;
IF(P720=""," Nie wskazano FPS. ",IF(ISERROR(VLOOKUP(P720,'Listy punktów styku'!$B$44:$B$61,1,FALSE))," Nie wskazano FPS z listy.","")))</f>
        <v/>
      </c>
    </row>
    <row r="721" spans="1:22" x14ac:dyDescent="0.3">
      <c r="A721" s="122"/>
      <c r="B721" s="123"/>
      <c r="C721" s="124"/>
      <c r="D721" s="124"/>
      <c r="E721" s="125"/>
      <c r="F721" s="123"/>
      <c r="G721" s="126"/>
      <c r="H721" s="127"/>
      <c r="I721" s="128">
        <f t="shared" si="92"/>
        <v>0</v>
      </c>
      <c r="J721" s="129"/>
      <c r="K721" s="127"/>
      <c r="L721" s="130">
        <f t="shared" si="93"/>
        <v>0</v>
      </c>
      <c r="M721" s="131"/>
      <c r="N721" s="130">
        <f t="shared" si="94"/>
        <v>0</v>
      </c>
      <c r="O721" s="130">
        <f t="shared" si="95"/>
        <v>0</v>
      </c>
      <c r="P721" s="129"/>
      <c r="Q721" s="127"/>
      <c r="R721" s="130">
        <f t="shared" si="96"/>
        <v>0</v>
      </c>
      <c r="S721" s="127"/>
      <c r="T721" s="130">
        <f t="shared" si="97"/>
        <v>0</v>
      </c>
      <c r="U721" s="128">
        <f t="shared" si="98"/>
        <v>0</v>
      </c>
      <c r="V721" s="5" t="str">
        <f>IF(COUNTBLANK(G721:H721)+COUNTBLANK(J721:K721)+COUNTBLANK(M721:M721)+COUNTBLANK(P721:Q721)+COUNTBLANK(S721:S721)=8,"",
IF(G721&lt;Limity!$C$5," Data gotowości zbyt wczesna lub nie uzupełniona.","")&amp;
IF(G721&gt;Limity!$D$5," Data gotowości zbyt późna lub wypełnona nieprawidłowo.","")&amp;
IF(OR(ROUND(K721,2)&lt;=0,ROUND(Q721,2)&lt;=0,ROUND(M721,2)&lt;=0,ROUND(S721,2)&lt;=0,ROUND(H721,2)&lt;=0)," Co najmniej jedna wartość nie jest większa od zera.","")&amp;
IF(K721&gt;Limity!$D$6," Abonament za Usługę TD w Wariancie A ponad limit.","")&amp;
IF(Q721&gt;Limity!$D$7," Abonament za Usługę TD w Wariancie B ponad limit.","")&amp;
IF(Q721-K721&gt;Limity!$D$8," Różnica wartości abonamentów za Usługę TD wariantów A i B ponad limit.","")&amp;
IF(M721&gt;Limity!$D$9," Abonament za zwiększenie przepustowości w Wariancie A ponad limit.","")&amp;
IF(S721&gt;Limity!$D$10," Abonament za zwiększenie przepustowości w Wariancie B ponad limit.","")&amp;
IF(J721=""," Nie wskazano PWR. ",IF(ISERROR(VLOOKUP(J721,'Listy punktów styku'!$B$11:$B$41,1,FALSE))," Nie wskazano PWR z listy.",""))&amp;
IF(P721=""," Nie wskazano FPS. ",IF(ISERROR(VLOOKUP(P721,'Listy punktów styku'!$B$44:$B$61,1,FALSE))," Nie wskazano FPS z listy.","")))</f>
        <v/>
      </c>
    </row>
    <row r="722" spans="1:22" x14ac:dyDescent="0.3">
      <c r="A722" s="122"/>
      <c r="B722" s="123"/>
      <c r="C722" s="124"/>
      <c r="D722" s="124"/>
      <c r="E722" s="125"/>
      <c r="F722" s="123"/>
      <c r="G722" s="126"/>
      <c r="H722" s="127"/>
      <c r="I722" s="128">
        <f t="shared" si="92"/>
        <v>0</v>
      </c>
      <c r="J722" s="129"/>
      <c r="K722" s="127"/>
      <c r="L722" s="130">
        <f t="shared" si="93"/>
        <v>0</v>
      </c>
      <c r="M722" s="131"/>
      <c r="N722" s="130">
        <f t="shared" si="94"/>
        <v>0</v>
      </c>
      <c r="O722" s="130">
        <f t="shared" si="95"/>
        <v>0</v>
      </c>
      <c r="P722" s="129"/>
      <c r="Q722" s="127"/>
      <c r="R722" s="130">
        <f t="shared" si="96"/>
        <v>0</v>
      </c>
      <c r="S722" s="127"/>
      <c r="T722" s="130">
        <f t="shared" si="97"/>
        <v>0</v>
      </c>
      <c r="U722" s="128">
        <f t="shared" si="98"/>
        <v>0</v>
      </c>
      <c r="V722" s="5" t="str">
        <f>IF(COUNTBLANK(G722:H722)+COUNTBLANK(J722:K722)+COUNTBLANK(M722:M722)+COUNTBLANK(P722:Q722)+COUNTBLANK(S722:S722)=8,"",
IF(G722&lt;Limity!$C$5," Data gotowości zbyt wczesna lub nie uzupełniona.","")&amp;
IF(G722&gt;Limity!$D$5," Data gotowości zbyt późna lub wypełnona nieprawidłowo.","")&amp;
IF(OR(ROUND(K722,2)&lt;=0,ROUND(Q722,2)&lt;=0,ROUND(M722,2)&lt;=0,ROUND(S722,2)&lt;=0,ROUND(H722,2)&lt;=0)," Co najmniej jedna wartość nie jest większa od zera.","")&amp;
IF(K722&gt;Limity!$D$6," Abonament za Usługę TD w Wariancie A ponad limit.","")&amp;
IF(Q722&gt;Limity!$D$7," Abonament za Usługę TD w Wariancie B ponad limit.","")&amp;
IF(Q722-K722&gt;Limity!$D$8," Różnica wartości abonamentów za Usługę TD wariantów A i B ponad limit.","")&amp;
IF(M722&gt;Limity!$D$9," Abonament za zwiększenie przepustowości w Wariancie A ponad limit.","")&amp;
IF(S722&gt;Limity!$D$10," Abonament za zwiększenie przepustowości w Wariancie B ponad limit.","")&amp;
IF(J722=""," Nie wskazano PWR. ",IF(ISERROR(VLOOKUP(J722,'Listy punktów styku'!$B$11:$B$41,1,FALSE))," Nie wskazano PWR z listy.",""))&amp;
IF(P722=""," Nie wskazano FPS. ",IF(ISERROR(VLOOKUP(P722,'Listy punktów styku'!$B$44:$B$61,1,FALSE))," Nie wskazano FPS z listy.","")))</f>
        <v/>
      </c>
    </row>
    <row r="723" spans="1:22" x14ac:dyDescent="0.3">
      <c r="A723" s="122"/>
      <c r="B723" s="123"/>
      <c r="C723" s="124"/>
      <c r="D723" s="124"/>
      <c r="E723" s="125"/>
      <c r="F723" s="123"/>
      <c r="G723" s="126"/>
      <c r="H723" s="127"/>
      <c r="I723" s="128">
        <f t="shared" si="92"/>
        <v>0</v>
      </c>
      <c r="J723" s="129"/>
      <c r="K723" s="127"/>
      <c r="L723" s="130">
        <f t="shared" si="93"/>
        <v>0</v>
      </c>
      <c r="M723" s="131"/>
      <c r="N723" s="130">
        <f t="shared" si="94"/>
        <v>0</v>
      </c>
      <c r="O723" s="130">
        <f t="shared" si="95"/>
        <v>0</v>
      </c>
      <c r="P723" s="129"/>
      <c r="Q723" s="127"/>
      <c r="R723" s="130">
        <f t="shared" si="96"/>
        <v>0</v>
      </c>
      <c r="S723" s="127"/>
      <c r="T723" s="130">
        <f t="shared" si="97"/>
        <v>0</v>
      </c>
      <c r="U723" s="128">
        <f t="shared" si="98"/>
        <v>0</v>
      </c>
      <c r="V723" s="5" t="str">
        <f>IF(COUNTBLANK(G723:H723)+COUNTBLANK(J723:K723)+COUNTBLANK(M723:M723)+COUNTBLANK(P723:Q723)+COUNTBLANK(S723:S723)=8,"",
IF(G723&lt;Limity!$C$5," Data gotowości zbyt wczesna lub nie uzupełniona.","")&amp;
IF(G723&gt;Limity!$D$5," Data gotowości zbyt późna lub wypełnona nieprawidłowo.","")&amp;
IF(OR(ROUND(K723,2)&lt;=0,ROUND(Q723,2)&lt;=0,ROUND(M723,2)&lt;=0,ROUND(S723,2)&lt;=0,ROUND(H723,2)&lt;=0)," Co najmniej jedna wartość nie jest większa od zera.","")&amp;
IF(K723&gt;Limity!$D$6," Abonament za Usługę TD w Wariancie A ponad limit.","")&amp;
IF(Q723&gt;Limity!$D$7," Abonament za Usługę TD w Wariancie B ponad limit.","")&amp;
IF(Q723-K723&gt;Limity!$D$8," Różnica wartości abonamentów za Usługę TD wariantów A i B ponad limit.","")&amp;
IF(M723&gt;Limity!$D$9," Abonament za zwiększenie przepustowości w Wariancie A ponad limit.","")&amp;
IF(S723&gt;Limity!$D$10," Abonament za zwiększenie przepustowości w Wariancie B ponad limit.","")&amp;
IF(J723=""," Nie wskazano PWR. ",IF(ISERROR(VLOOKUP(J723,'Listy punktów styku'!$B$11:$B$41,1,FALSE))," Nie wskazano PWR z listy.",""))&amp;
IF(P723=""," Nie wskazano FPS. ",IF(ISERROR(VLOOKUP(P723,'Listy punktów styku'!$B$44:$B$61,1,FALSE))," Nie wskazano FPS z listy.","")))</f>
        <v/>
      </c>
    </row>
    <row r="724" spans="1:22" x14ac:dyDescent="0.3">
      <c r="A724" s="122"/>
      <c r="B724" s="123"/>
      <c r="C724" s="124"/>
      <c r="D724" s="124"/>
      <c r="E724" s="125"/>
      <c r="F724" s="123"/>
      <c r="G724" s="126"/>
      <c r="H724" s="127"/>
      <c r="I724" s="128">
        <f t="shared" si="92"/>
        <v>0</v>
      </c>
      <c r="J724" s="129"/>
      <c r="K724" s="127"/>
      <c r="L724" s="130">
        <f t="shared" si="93"/>
        <v>0</v>
      </c>
      <c r="M724" s="131"/>
      <c r="N724" s="130">
        <f t="shared" si="94"/>
        <v>0</v>
      </c>
      <c r="O724" s="130">
        <f t="shared" si="95"/>
        <v>0</v>
      </c>
      <c r="P724" s="129"/>
      <c r="Q724" s="127"/>
      <c r="R724" s="130">
        <f t="shared" si="96"/>
        <v>0</v>
      </c>
      <c r="S724" s="127"/>
      <c r="T724" s="130">
        <f t="shared" si="97"/>
        <v>0</v>
      </c>
      <c r="U724" s="128">
        <f t="shared" si="98"/>
        <v>0</v>
      </c>
      <c r="V724" s="5" t="str">
        <f>IF(COUNTBLANK(G724:H724)+COUNTBLANK(J724:K724)+COUNTBLANK(M724:M724)+COUNTBLANK(P724:Q724)+COUNTBLANK(S724:S724)=8,"",
IF(G724&lt;Limity!$C$5," Data gotowości zbyt wczesna lub nie uzupełniona.","")&amp;
IF(G724&gt;Limity!$D$5," Data gotowości zbyt późna lub wypełnona nieprawidłowo.","")&amp;
IF(OR(ROUND(K724,2)&lt;=0,ROUND(Q724,2)&lt;=0,ROUND(M724,2)&lt;=0,ROUND(S724,2)&lt;=0,ROUND(H724,2)&lt;=0)," Co najmniej jedna wartość nie jest większa od zera.","")&amp;
IF(K724&gt;Limity!$D$6," Abonament za Usługę TD w Wariancie A ponad limit.","")&amp;
IF(Q724&gt;Limity!$D$7," Abonament za Usługę TD w Wariancie B ponad limit.","")&amp;
IF(Q724-K724&gt;Limity!$D$8," Różnica wartości abonamentów za Usługę TD wariantów A i B ponad limit.","")&amp;
IF(M724&gt;Limity!$D$9," Abonament za zwiększenie przepustowości w Wariancie A ponad limit.","")&amp;
IF(S724&gt;Limity!$D$10," Abonament za zwiększenie przepustowości w Wariancie B ponad limit.","")&amp;
IF(J724=""," Nie wskazano PWR. ",IF(ISERROR(VLOOKUP(J724,'Listy punktów styku'!$B$11:$B$41,1,FALSE))," Nie wskazano PWR z listy.",""))&amp;
IF(P724=""," Nie wskazano FPS. ",IF(ISERROR(VLOOKUP(P724,'Listy punktów styku'!$B$44:$B$61,1,FALSE))," Nie wskazano FPS z listy.","")))</f>
        <v/>
      </c>
    </row>
    <row r="725" spans="1:22" x14ac:dyDescent="0.3">
      <c r="A725" s="122"/>
      <c r="B725" s="123"/>
      <c r="C725" s="124"/>
      <c r="D725" s="124"/>
      <c r="E725" s="125"/>
      <c r="F725" s="123"/>
      <c r="G725" s="126"/>
      <c r="H725" s="127"/>
      <c r="I725" s="128">
        <f t="shared" si="92"/>
        <v>0</v>
      </c>
      <c r="J725" s="129"/>
      <c r="K725" s="127"/>
      <c r="L725" s="130">
        <f t="shared" si="93"/>
        <v>0</v>
      </c>
      <c r="M725" s="131"/>
      <c r="N725" s="130">
        <f t="shared" si="94"/>
        <v>0</v>
      </c>
      <c r="O725" s="130">
        <f t="shared" si="95"/>
        <v>0</v>
      </c>
      <c r="P725" s="129"/>
      <c r="Q725" s="127"/>
      <c r="R725" s="130">
        <f t="shared" si="96"/>
        <v>0</v>
      </c>
      <c r="S725" s="127"/>
      <c r="T725" s="130">
        <f t="shared" si="97"/>
        <v>0</v>
      </c>
      <c r="U725" s="128">
        <f t="shared" si="98"/>
        <v>0</v>
      </c>
      <c r="V725" s="5" t="str">
        <f>IF(COUNTBLANK(G725:H725)+COUNTBLANK(J725:K725)+COUNTBLANK(M725:M725)+COUNTBLANK(P725:Q725)+COUNTBLANK(S725:S725)=8,"",
IF(G725&lt;Limity!$C$5," Data gotowości zbyt wczesna lub nie uzupełniona.","")&amp;
IF(G725&gt;Limity!$D$5," Data gotowości zbyt późna lub wypełnona nieprawidłowo.","")&amp;
IF(OR(ROUND(K725,2)&lt;=0,ROUND(Q725,2)&lt;=0,ROUND(M725,2)&lt;=0,ROUND(S725,2)&lt;=0,ROUND(H725,2)&lt;=0)," Co najmniej jedna wartość nie jest większa od zera.","")&amp;
IF(K725&gt;Limity!$D$6," Abonament za Usługę TD w Wariancie A ponad limit.","")&amp;
IF(Q725&gt;Limity!$D$7," Abonament za Usługę TD w Wariancie B ponad limit.","")&amp;
IF(Q725-K725&gt;Limity!$D$8," Różnica wartości abonamentów za Usługę TD wariantów A i B ponad limit.","")&amp;
IF(M725&gt;Limity!$D$9," Abonament za zwiększenie przepustowości w Wariancie A ponad limit.","")&amp;
IF(S725&gt;Limity!$D$10," Abonament za zwiększenie przepustowości w Wariancie B ponad limit.","")&amp;
IF(J725=""," Nie wskazano PWR. ",IF(ISERROR(VLOOKUP(J725,'Listy punktów styku'!$B$11:$B$41,1,FALSE))," Nie wskazano PWR z listy.",""))&amp;
IF(P725=""," Nie wskazano FPS. ",IF(ISERROR(VLOOKUP(P725,'Listy punktów styku'!$B$44:$B$61,1,FALSE))," Nie wskazano FPS z listy.","")))</f>
        <v/>
      </c>
    </row>
    <row r="726" spans="1:22" x14ac:dyDescent="0.3">
      <c r="A726" s="122"/>
      <c r="B726" s="123"/>
      <c r="C726" s="124"/>
      <c r="D726" s="124"/>
      <c r="E726" s="125"/>
      <c r="F726" s="123"/>
      <c r="G726" s="126"/>
      <c r="H726" s="127"/>
      <c r="I726" s="128">
        <f t="shared" si="92"/>
        <v>0</v>
      </c>
      <c r="J726" s="129"/>
      <c r="K726" s="127"/>
      <c r="L726" s="130">
        <f t="shared" si="93"/>
        <v>0</v>
      </c>
      <c r="M726" s="131"/>
      <c r="N726" s="130">
        <f t="shared" si="94"/>
        <v>0</v>
      </c>
      <c r="O726" s="130">
        <f t="shared" si="95"/>
        <v>0</v>
      </c>
      <c r="P726" s="129"/>
      <c r="Q726" s="127"/>
      <c r="R726" s="130">
        <f t="shared" si="96"/>
        <v>0</v>
      </c>
      <c r="S726" s="127"/>
      <c r="T726" s="130">
        <f t="shared" si="97"/>
        <v>0</v>
      </c>
      <c r="U726" s="128">
        <f t="shared" si="98"/>
        <v>0</v>
      </c>
      <c r="V726" s="5" t="str">
        <f>IF(COUNTBLANK(G726:H726)+COUNTBLANK(J726:K726)+COUNTBLANK(M726:M726)+COUNTBLANK(P726:Q726)+COUNTBLANK(S726:S726)=8,"",
IF(G726&lt;Limity!$C$5," Data gotowości zbyt wczesna lub nie uzupełniona.","")&amp;
IF(G726&gt;Limity!$D$5," Data gotowości zbyt późna lub wypełnona nieprawidłowo.","")&amp;
IF(OR(ROUND(K726,2)&lt;=0,ROUND(Q726,2)&lt;=0,ROUND(M726,2)&lt;=0,ROUND(S726,2)&lt;=0,ROUND(H726,2)&lt;=0)," Co najmniej jedna wartość nie jest większa od zera.","")&amp;
IF(K726&gt;Limity!$D$6," Abonament za Usługę TD w Wariancie A ponad limit.","")&amp;
IF(Q726&gt;Limity!$D$7," Abonament za Usługę TD w Wariancie B ponad limit.","")&amp;
IF(Q726-K726&gt;Limity!$D$8," Różnica wartości abonamentów za Usługę TD wariantów A i B ponad limit.","")&amp;
IF(M726&gt;Limity!$D$9," Abonament za zwiększenie przepustowości w Wariancie A ponad limit.","")&amp;
IF(S726&gt;Limity!$D$10," Abonament za zwiększenie przepustowości w Wariancie B ponad limit.","")&amp;
IF(J726=""," Nie wskazano PWR. ",IF(ISERROR(VLOOKUP(J726,'Listy punktów styku'!$B$11:$B$41,1,FALSE))," Nie wskazano PWR z listy.",""))&amp;
IF(P726=""," Nie wskazano FPS. ",IF(ISERROR(VLOOKUP(P726,'Listy punktów styku'!$B$44:$B$61,1,FALSE))," Nie wskazano FPS z listy.","")))</f>
        <v/>
      </c>
    </row>
    <row r="727" spans="1:22" x14ac:dyDescent="0.3">
      <c r="A727" s="122"/>
      <c r="B727" s="123"/>
      <c r="C727" s="124"/>
      <c r="D727" s="124"/>
      <c r="E727" s="125"/>
      <c r="F727" s="123"/>
      <c r="G727" s="126"/>
      <c r="H727" s="127"/>
      <c r="I727" s="128">
        <f t="shared" si="92"/>
        <v>0</v>
      </c>
      <c r="J727" s="129"/>
      <c r="K727" s="127"/>
      <c r="L727" s="130">
        <f t="shared" si="93"/>
        <v>0</v>
      </c>
      <c r="M727" s="131"/>
      <c r="N727" s="130">
        <f t="shared" si="94"/>
        <v>0</v>
      </c>
      <c r="O727" s="130">
        <f t="shared" si="95"/>
        <v>0</v>
      </c>
      <c r="P727" s="129"/>
      <c r="Q727" s="127"/>
      <c r="R727" s="130">
        <f t="shared" si="96"/>
        <v>0</v>
      </c>
      <c r="S727" s="127"/>
      <c r="T727" s="130">
        <f t="shared" si="97"/>
        <v>0</v>
      </c>
      <c r="U727" s="128">
        <f t="shared" si="98"/>
        <v>0</v>
      </c>
      <c r="V727" s="5" t="str">
        <f>IF(COUNTBLANK(G727:H727)+COUNTBLANK(J727:K727)+COUNTBLANK(M727:M727)+COUNTBLANK(P727:Q727)+COUNTBLANK(S727:S727)=8,"",
IF(G727&lt;Limity!$C$5," Data gotowości zbyt wczesna lub nie uzupełniona.","")&amp;
IF(G727&gt;Limity!$D$5," Data gotowości zbyt późna lub wypełnona nieprawidłowo.","")&amp;
IF(OR(ROUND(K727,2)&lt;=0,ROUND(Q727,2)&lt;=0,ROUND(M727,2)&lt;=0,ROUND(S727,2)&lt;=0,ROUND(H727,2)&lt;=0)," Co najmniej jedna wartość nie jest większa od zera.","")&amp;
IF(K727&gt;Limity!$D$6," Abonament za Usługę TD w Wariancie A ponad limit.","")&amp;
IF(Q727&gt;Limity!$D$7," Abonament za Usługę TD w Wariancie B ponad limit.","")&amp;
IF(Q727-K727&gt;Limity!$D$8," Różnica wartości abonamentów za Usługę TD wariantów A i B ponad limit.","")&amp;
IF(M727&gt;Limity!$D$9," Abonament za zwiększenie przepustowości w Wariancie A ponad limit.","")&amp;
IF(S727&gt;Limity!$D$10," Abonament za zwiększenie przepustowości w Wariancie B ponad limit.","")&amp;
IF(J727=""," Nie wskazano PWR. ",IF(ISERROR(VLOOKUP(J727,'Listy punktów styku'!$B$11:$B$41,1,FALSE))," Nie wskazano PWR z listy.",""))&amp;
IF(P727=""," Nie wskazano FPS. ",IF(ISERROR(VLOOKUP(P727,'Listy punktów styku'!$B$44:$B$61,1,FALSE))," Nie wskazano FPS z listy.","")))</f>
        <v/>
      </c>
    </row>
    <row r="728" spans="1:22" x14ac:dyDescent="0.3">
      <c r="A728" s="122"/>
      <c r="B728" s="123"/>
      <c r="C728" s="124"/>
      <c r="D728" s="124"/>
      <c r="E728" s="125"/>
      <c r="F728" s="123"/>
      <c r="G728" s="126"/>
      <c r="H728" s="127"/>
      <c r="I728" s="128">
        <f t="shared" si="92"/>
        <v>0</v>
      </c>
      <c r="J728" s="129"/>
      <c r="K728" s="127"/>
      <c r="L728" s="130">
        <f t="shared" si="93"/>
        <v>0</v>
      </c>
      <c r="M728" s="131"/>
      <c r="N728" s="130">
        <f t="shared" si="94"/>
        <v>0</v>
      </c>
      <c r="O728" s="130">
        <f t="shared" si="95"/>
        <v>0</v>
      </c>
      <c r="P728" s="129"/>
      <c r="Q728" s="127"/>
      <c r="R728" s="130">
        <f t="shared" si="96"/>
        <v>0</v>
      </c>
      <c r="S728" s="127"/>
      <c r="T728" s="130">
        <f t="shared" si="97"/>
        <v>0</v>
      </c>
      <c r="U728" s="128">
        <f t="shared" si="98"/>
        <v>0</v>
      </c>
      <c r="V728" s="5" t="str">
        <f>IF(COUNTBLANK(G728:H728)+COUNTBLANK(J728:K728)+COUNTBLANK(M728:M728)+COUNTBLANK(P728:Q728)+COUNTBLANK(S728:S728)=8,"",
IF(G728&lt;Limity!$C$5," Data gotowości zbyt wczesna lub nie uzupełniona.","")&amp;
IF(G728&gt;Limity!$D$5," Data gotowości zbyt późna lub wypełnona nieprawidłowo.","")&amp;
IF(OR(ROUND(K728,2)&lt;=0,ROUND(Q728,2)&lt;=0,ROUND(M728,2)&lt;=0,ROUND(S728,2)&lt;=0,ROUND(H728,2)&lt;=0)," Co najmniej jedna wartość nie jest większa od zera.","")&amp;
IF(K728&gt;Limity!$D$6," Abonament za Usługę TD w Wariancie A ponad limit.","")&amp;
IF(Q728&gt;Limity!$D$7," Abonament za Usługę TD w Wariancie B ponad limit.","")&amp;
IF(Q728-K728&gt;Limity!$D$8," Różnica wartości abonamentów za Usługę TD wariantów A i B ponad limit.","")&amp;
IF(M728&gt;Limity!$D$9," Abonament za zwiększenie przepustowości w Wariancie A ponad limit.","")&amp;
IF(S728&gt;Limity!$D$10," Abonament za zwiększenie przepustowości w Wariancie B ponad limit.","")&amp;
IF(J728=""," Nie wskazano PWR. ",IF(ISERROR(VLOOKUP(J728,'Listy punktów styku'!$B$11:$B$41,1,FALSE))," Nie wskazano PWR z listy.",""))&amp;
IF(P728=""," Nie wskazano FPS. ",IF(ISERROR(VLOOKUP(P728,'Listy punktów styku'!$B$44:$B$61,1,FALSE))," Nie wskazano FPS z listy.","")))</f>
        <v/>
      </c>
    </row>
    <row r="729" spans="1:22" x14ac:dyDescent="0.3">
      <c r="A729" s="122"/>
      <c r="B729" s="123"/>
      <c r="C729" s="124"/>
      <c r="D729" s="124"/>
      <c r="E729" s="125"/>
      <c r="F729" s="123"/>
      <c r="G729" s="126"/>
      <c r="H729" s="127"/>
      <c r="I729" s="128">
        <f t="shared" si="92"/>
        <v>0</v>
      </c>
      <c r="J729" s="129"/>
      <c r="K729" s="127"/>
      <c r="L729" s="130">
        <f t="shared" si="93"/>
        <v>0</v>
      </c>
      <c r="M729" s="131"/>
      <c r="N729" s="130">
        <f t="shared" si="94"/>
        <v>0</v>
      </c>
      <c r="O729" s="130">
        <f t="shared" si="95"/>
        <v>0</v>
      </c>
      <c r="P729" s="129"/>
      <c r="Q729" s="127"/>
      <c r="R729" s="130">
        <f t="shared" si="96"/>
        <v>0</v>
      </c>
      <c r="S729" s="127"/>
      <c r="T729" s="130">
        <f t="shared" si="97"/>
        <v>0</v>
      </c>
      <c r="U729" s="128">
        <f t="shared" si="98"/>
        <v>0</v>
      </c>
      <c r="V729" s="5" t="str">
        <f>IF(COUNTBLANK(G729:H729)+COUNTBLANK(J729:K729)+COUNTBLANK(M729:M729)+COUNTBLANK(P729:Q729)+COUNTBLANK(S729:S729)=8,"",
IF(G729&lt;Limity!$C$5," Data gotowości zbyt wczesna lub nie uzupełniona.","")&amp;
IF(G729&gt;Limity!$D$5," Data gotowości zbyt późna lub wypełnona nieprawidłowo.","")&amp;
IF(OR(ROUND(K729,2)&lt;=0,ROUND(Q729,2)&lt;=0,ROUND(M729,2)&lt;=0,ROUND(S729,2)&lt;=0,ROUND(H729,2)&lt;=0)," Co najmniej jedna wartość nie jest większa od zera.","")&amp;
IF(K729&gt;Limity!$D$6," Abonament za Usługę TD w Wariancie A ponad limit.","")&amp;
IF(Q729&gt;Limity!$D$7," Abonament za Usługę TD w Wariancie B ponad limit.","")&amp;
IF(Q729-K729&gt;Limity!$D$8," Różnica wartości abonamentów za Usługę TD wariantów A i B ponad limit.","")&amp;
IF(M729&gt;Limity!$D$9," Abonament za zwiększenie przepustowości w Wariancie A ponad limit.","")&amp;
IF(S729&gt;Limity!$D$10," Abonament za zwiększenie przepustowości w Wariancie B ponad limit.","")&amp;
IF(J729=""," Nie wskazano PWR. ",IF(ISERROR(VLOOKUP(J729,'Listy punktów styku'!$B$11:$B$41,1,FALSE))," Nie wskazano PWR z listy.",""))&amp;
IF(P729=""," Nie wskazano FPS. ",IF(ISERROR(VLOOKUP(P729,'Listy punktów styku'!$B$44:$B$61,1,FALSE))," Nie wskazano FPS z listy.","")))</f>
        <v/>
      </c>
    </row>
    <row r="730" spans="1:22" x14ac:dyDescent="0.3">
      <c r="A730" s="122"/>
      <c r="B730" s="123"/>
      <c r="C730" s="124"/>
      <c r="D730" s="124"/>
      <c r="E730" s="125"/>
      <c r="F730" s="123"/>
      <c r="G730" s="126"/>
      <c r="H730" s="127"/>
      <c r="I730" s="128">
        <f t="shared" si="92"/>
        <v>0</v>
      </c>
      <c r="J730" s="129"/>
      <c r="K730" s="127"/>
      <c r="L730" s="130">
        <f t="shared" si="93"/>
        <v>0</v>
      </c>
      <c r="M730" s="131"/>
      <c r="N730" s="130">
        <f t="shared" si="94"/>
        <v>0</v>
      </c>
      <c r="O730" s="130">
        <f t="shared" si="95"/>
        <v>0</v>
      </c>
      <c r="P730" s="129"/>
      <c r="Q730" s="127"/>
      <c r="R730" s="130">
        <f t="shared" si="96"/>
        <v>0</v>
      </c>
      <c r="S730" s="127"/>
      <c r="T730" s="130">
        <f t="shared" si="97"/>
        <v>0</v>
      </c>
      <c r="U730" s="128">
        <f t="shared" si="98"/>
        <v>0</v>
      </c>
      <c r="V730" s="5" t="str">
        <f>IF(COUNTBLANK(G730:H730)+COUNTBLANK(J730:K730)+COUNTBLANK(M730:M730)+COUNTBLANK(P730:Q730)+COUNTBLANK(S730:S730)=8,"",
IF(G730&lt;Limity!$C$5," Data gotowości zbyt wczesna lub nie uzupełniona.","")&amp;
IF(G730&gt;Limity!$D$5," Data gotowości zbyt późna lub wypełnona nieprawidłowo.","")&amp;
IF(OR(ROUND(K730,2)&lt;=0,ROUND(Q730,2)&lt;=0,ROUND(M730,2)&lt;=0,ROUND(S730,2)&lt;=0,ROUND(H730,2)&lt;=0)," Co najmniej jedna wartość nie jest większa od zera.","")&amp;
IF(K730&gt;Limity!$D$6," Abonament za Usługę TD w Wariancie A ponad limit.","")&amp;
IF(Q730&gt;Limity!$D$7," Abonament za Usługę TD w Wariancie B ponad limit.","")&amp;
IF(Q730-K730&gt;Limity!$D$8," Różnica wartości abonamentów za Usługę TD wariantów A i B ponad limit.","")&amp;
IF(M730&gt;Limity!$D$9," Abonament za zwiększenie przepustowości w Wariancie A ponad limit.","")&amp;
IF(S730&gt;Limity!$D$10," Abonament za zwiększenie przepustowości w Wariancie B ponad limit.","")&amp;
IF(J730=""," Nie wskazano PWR. ",IF(ISERROR(VLOOKUP(J730,'Listy punktów styku'!$B$11:$B$41,1,FALSE))," Nie wskazano PWR z listy.",""))&amp;
IF(P730=""," Nie wskazano FPS. ",IF(ISERROR(VLOOKUP(P730,'Listy punktów styku'!$B$44:$B$61,1,FALSE))," Nie wskazano FPS z listy.","")))</f>
        <v/>
      </c>
    </row>
    <row r="731" spans="1:22" x14ac:dyDescent="0.3">
      <c r="A731" s="122"/>
      <c r="B731" s="123"/>
      <c r="C731" s="124"/>
      <c r="D731" s="124"/>
      <c r="E731" s="125"/>
      <c r="F731" s="123"/>
      <c r="G731" s="126"/>
      <c r="H731" s="127"/>
      <c r="I731" s="128">
        <f t="shared" si="92"/>
        <v>0</v>
      </c>
      <c r="J731" s="129"/>
      <c r="K731" s="127"/>
      <c r="L731" s="130">
        <f t="shared" si="93"/>
        <v>0</v>
      </c>
      <c r="M731" s="131"/>
      <c r="N731" s="130">
        <f t="shared" si="94"/>
        <v>0</v>
      </c>
      <c r="O731" s="130">
        <f t="shared" si="95"/>
        <v>0</v>
      </c>
      <c r="P731" s="129"/>
      <c r="Q731" s="127"/>
      <c r="R731" s="130">
        <f t="shared" si="96"/>
        <v>0</v>
      </c>
      <c r="S731" s="127"/>
      <c r="T731" s="130">
        <f t="shared" si="97"/>
        <v>0</v>
      </c>
      <c r="U731" s="128">
        <f t="shared" si="98"/>
        <v>0</v>
      </c>
      <c r="V731" s="5" t="str">
        <f>IF(COUNTBLANK(G731:H731)+COUNTBLANK(J731:K731)+COUNTBLANK(M731:M731)+COUNTBLANK(P731:Q731)+COUNTBLANK(S731:S731)=8,"",
IF(G731&lt;Limity!$C$5," Data gotowości zbyt wczesna lub nie uzupełniona.","")&amp;
IF(G731&gt;Limity!$D$5," Data gotowości zbyt późna lub wypełnona nieprawidłowo.","")&amp;
IF(OR(ROUND(K731,2)&lt;=0,ROUND(Q731,2)&lt;=0,ROUND(M731,2)&lt;=0,ROUND(S731,2)&lt;=0,ROUND(H731,2)&lt;=0)," Co najmniej jedna wartość nie jest większa od zera.","")&amp;
IF(K731&gt;Limity!$D$6," Abonament za Usługę TD w Wariancie A ponad limit.","")&amp;
IF(Q731&gt;Limity!$D$7," Abonament za Usługę TD w Wariancie B ponad limit.","")&amp;
IF(Q731-K731&gt;Limity!$D$8," Różnica wartości abonamentów za Usługę TD wariantów A i B ponad limit.","")&amp;
IF(M731&gt;Limity!$D$9," Abonament za zwiększenie przepustowości w Wariancie A ponad limit.","")&amp;
IF(S731&gt;Limity!$D$10," Abonament za zwiększenie przepustowości w Wariancie B ponad limit.","")&amp;
IF(J731=""," Nie wskazano PWR. ",IF(ISERROR(VLOOKUP(J731,'Listy punktów styku'!$B$11:$B$41,1,FALSE))," Nie wskazano PWR z listy.",""))&amp;
IF(P731=""," Nie wskazano FPS. ",IF(ISERROR(VLOOKUP(P731,'Listy punktów styku'!$B$44:$B$61,1,FALSE))," Nie wskazano FPS z listy.","")))</f>
        <v/>
      </c>
    </row>
    <row r="732" spans="1:22" x14ac:dyDescent="0.3">
      <c r="A732" s="122"/>
      <c r="B732" s="123"/>
      <c r="C732" s="124"/>
      <c r="D732" s="124"/>
      <c r="E732" s="125"/>
      <c r="F732" s="123"/>
      <c r="G732" s="126"/>
      <c r="H732" s="127"/>
      <c r="I732" s="128">
        <f t="shared" si="92"/>
        <v>0</v>
      </c>
      <c r="J732" s="129"/>
      <c r="K732" s="127"/>
      <c r="L732" s="130">
        <f t="shared" si="93"/>
        <v>0</v>
      </c>
      <c r="M732" s="131"/>
      <c r="N732" s="130">
        <f t="shared" si="94"/>
        <v>0</v>
      </c>
      <c r="O732" s="130">
        <f t="shared" si="95"/>
        <v>0</v>
      </c>
      <c r="P732" s="129"/>
      <c r="Q732" s="127"/>
      <c r="R732" s="130">
        <f t="shared" si="96"/>
        <v>0</v>
      </c>
      <c r="S732" s="127"/>
      <c r="T732" s="130">
        <f t="shared" si="97"/>
        <v>0</v>
      </c>
      <c r="U732" s="128">
        <f t="shared" si="98"/>
        <v>0</v>
      </c>
      <c r="V732" s="5" t="str">
        <f>IF(COUNTBLANK(G732:H732)+COUNTBLANK(J732:K732)+COUNTBLANK(M732:M732)+COUNTBLANK(P732:Q732)+COUNTBLANK(S732:S732)=8,"",
IF(G732&lt;Limity!$C$5," Data gotowości zbyt wczesna lub nie uzupełniona.","")&amp;
IF(G732&gt;Limity!$D$5," Data gotowości zbyt późna lub wypełnona nieprawidłowo.","")&amp;
IF(OR(ROUND(K732,2)&lt;=0,ROUND(Q732,2)&lt;=0,ROUND(M732,2)&lt;=0,ROUND(S732,2)&lt;=0,ROUND(H732,2)&lt;=0)," Co najmniej jedna wartość nie jest większa od zera.","")&amp;
IF(K732&gt;Limity!$D$6," Abonament za Usługę TD w Wariancie A ponad limit.","")&amp;
IF(Q732&gt;Limity!$D$7," Abonament za Usługę TD w Wariancie B ponad limit.","")&amp;
IF(Q732-K732&gt;Limity!$D$8," Różnica wartości abonamentów za Usługę TD wariantów A i B ponad limit.","")&amp;
IF(M732&gt;Limity!$D$9," Abonament za zwiększenie przepustowości w Wariancie A ponad limit.","")&amp;
IF(S732&gt;Limity!$D$10," Abonament za zwiększenie przepustowości w Wariancie B ponad limit.","")&amp;
IF(J732=""," Nie wskazano PWR. ",IF(ISERROR(VLOOKUP(J732,'Listy punktów styku'!$B$11:$B$41,1,FALSE))," Nie wskazano PWR z listy.",""))&amp;
IF(P732=""," Nie wskazano FPS. ",IF(ISERROR(VLOOKUP(P732,'Listy punktów styku'!$B$44:$B$61,1,FALSE))," Nie wskazano FPS z listy.","")))</f>
        <v/>
      </c>
    </row>
    <row r="733" spans="1:22" x14ac:dyDescent="0.3">
      <c r="A733" s="122"/>
      <c r="B733" s="123"/>
      <c r="C733" s="124"/>
      <c r="D733" s="124"/>
      <c r="E733" s="125"/>
      <c r="F733" s="123"/>
      <c r="G733" s="126"/>
      <c r="H733" s="127"/>
      <c r="I733" s="128">
        <f t="shared" si="92"/>
        <v>0</v>
      </c>
      <c r="J733" s="129"/>
      <c r="K733" s="127"/>
      <c r="L733" s="130">
        <f t="shared" si="93"/>
        <v>0</v>
      </c>
      <c r="M733" s="131"/>
      <c r="N733" s="130">
        <f t="shared" si="94"/>
        <v>0</v>
      </c>
      <c r="O733" s="130">
        <f t="shared" si="95"/>
        <v>0</v>
      </c>
      <c r="P733" s="129"/>
      <c r="Q733" s="127"/>
      <c r="R733" s="130">
        <f t="shared" si="96"/>
        <v>0</v>
      </c>
      <c r="S733" s="127"/>
      <c r="T733" s="130">
        <f t="shared" si="97"/>
        <v>0</v>
      </c>
      <c r="U733" s="128">
        <f t="shared" si="98"/>
        <v>0</v>
      </c>
      <c r="V733" s="5" t="str">
        <f>IF(COUNTBLANK(G733:H733)+COUNTBLANK(J733:K733)+COUNTBLANK(M733:M733)+COUNTBLANK(P733:Q733)+COUNTBLANK(S733:S733)=8,"",
IF(G733&lt;Limity!$C$5," Data gotowości zbyt wczesna lub nie uzupełniona.","")&amp;
IF(G733&gt;Limity!$D$5," Data gotowości zbyt późna lub wypełnona nieprawidłowo.","")&amp;
IF(OR(ROUND(K733,2)&lt;=0,ROUND(Q733,2)&lt;=0,ROUND(M733,2)&lt;=0,ROUND(S733,2)&lt;=0,ROUND(H733,2)&lt;=0)," Co najmniej jedna wartość nie jest większa od zera.","")&amp;
IF(K733&gt;Limity!$D$6," Abonament za Usługę TD w Wariancie A ponad limit.","")&amp;
IF(Q733&gt;Limity!$D$7," Abonament za Usługę TD w Wariancie B ponad limit.","")&amp;
IF(Q733-K733&gt;Limity!$D$8," Różnica wartości abonamentów za Usługę TD wariantów A i B ponad limit.","")&amp;
IF(M733&gt;Limity!$D$9," Abonament za zwiększenie przepustowości w Wariancie A ponad limit.","")&amp;
IF(S733&gt;Limity!$D$10," Abonament za zwiększenie przepustowości w Wariancie B ponad limit.","")&amp;
IF(J733=""," Nie wskazano PWR. ",IF(ISERROR(VLOOKUP(J733,'Listy punktów styku'!$B$11:$B$41,1,FALSE))," Nie wskazano PWR z listy.",""))&amp;
IF(P733=""," Nie wskazano FPS. ",IF(ISERROR(VLOOKUP(P733,'Listy punktów styku'!$B$44:$B$61,1,FALSE))," Nie wskazano FPS z listy.","")))</f>
        <v/>
      </c>
    </row>
    <row r="734" spans="1:22" x14ac:dyDescent="0.3">
      <c r="A734" s="122"/>
      <c r="B734" s="123"/>
      <c r="C734" s="124"/>
      <c r="D734" s="124"/>
      <c r="E734" s="125"/>
      <c r="F734" s="123"/>
      <c r="G734" s="126"/>
      <c r="H734" s="127"/>
      <c r="I734" s="128">
        <f t="shared" si="92"/>
        <v>0</v>
      </c>
      <c r="J734" s="129"/>
      <c r="K734" s="127"/>
      <c r="L734" s="130">
        <f t="shared" si="93"/>
        <v>0</v>
      </c>
      <c r="M734" s="131"/>
      <c r="N734" s="130">
        <f t="shared" si="94"/>
        <v>0</v>
      </c>
      <c r="O734" s="130">
        <f t="shared" si="95"/>
        <v>0</v>
      </c>
      <c r="P734" s="129"/>
      <c r="Q734" s="127"/>
      <c r="R734" s="130">
        <f t="shared" si="96"/>
        <v>0</v>
      </c>
      <c r="S734" s="127"/>
      <c r="T734" s="130">
        <f t="shared" si="97"/>
        <v>0</v>
      </c>
      <c r="U734" s="128">
        <f t="shared" si="98"/>
        <v>0</v>
      </c>
      <c r="V734" s="5" t="str">
        <f>IF(COUNTBLANK(G734:H734)+COUNTBLANK(J734:K734)+COUNTBLANK(M734:M734)+COUNTBLANK(P734:Q734)+COUNTBLANK(S734:S734)=8,"",
IF(G734&lt;Limity!$C$5," Data gotowości zbyt wczesna lub nie uzupełniona.","")&amp;
IF(G734&gt;Limity!$D$5," Data gotowości zbyt późna lub wypełnona nieprawidłowo.","")&amp;
IF(OR(ROUND(K734,2)&lt;=0,ROUND(Q734,2)&lt;=0,ROUND(M734,2)&lt;=0,ROUND(S734,2)&lt;=0,ROUND(H734,2)&lt;=0)," Co najmniej jedna wartość nie jest większa od zera.","")&amp;
IF(K734&gt;Limity!$D$6," Abonament za Usługę TD w Wariancie A ponad limit.","")&amp;
IF(Q734&gt;Limity!$D$7," Abonament za Usługę TD w Wariancie B ponad limit.","")&amp;
IF(Q734-K734&gt;Limity!$D$8," Różnica wartości abonamentów za Usługę TD wariantów A i B ponad limit.","")&amp;
IF(M734&gt;Limity!$D$9," Abonament za zwiększenie przepustowości w Wariancie A ponad limit.","")&amp;
IF(S734&gt;Limity!$D$10," Abonament za zwiększenie przepustowości w Wariancie B ponad limit.","")&amp;
IF(J734=""," Nie wskazano PWR. ",IF(ISERROR(VLOOKUP(J734,'Listy punktów styku'!$B$11:$B$41,1,FALSE))," Nie wskazano PWR z listy.",""))&amp;
IF(P734=""," Nie wskazano FPS. ",IF(ISERROR(VLOOKUP(P734,'Listy punktów styku'!$B$44:$B$61,1,FALSE))," Nie wskazano FPS z listy.","")))</f>
        <v/>
      </c>
    </row>
    <row r="735" spans="1:22" x14ac:dyDescent="0.3">
      <c r="A735" s="122"/>
      <c r="B735" s="123"/>
      <c r="C735" s="124"/>
      <c r="D735" s="124"/>
      <c r="E735" s="125"/>
      <c r="F735" s="123"/>
      <c r="G735" s="126"/>
      <c r="H735" s="127"/>
      <c r="I735" s="128">
        <f t="shared" si="92"/>
        <v>0</v>
      </c>
      <c r="J735" s="129"/>
      <c r="K735" s="127"/>
      <c r="L735" s="130">
        <f t="shared" si="93"/>
        <v>0</v>
      </c>
      <c r="M735" s="131"/>
      <c r="N735" s="130">
        <f t="shared" si="94"/>
        <v>0</v>
      </c>
      <c r="O735" s="130">
        <f t="shared" si="95"/>
        <v>0</v>
      </c>
      <c r="P735" s="129"/>
      <c r="Q735" s="127"/>
      <c r="R735" s="130">
        <f t="shared" si="96"/>
        <v>0</v>
      </c>
      <c r="S735" s="127"/>
      <c r="T735" s="130">
        <f t="shared" si="97"/>
        <v>0</v>
      </c>
      <c r="U735" s="128">
        <f t="shared" si="98"/>
        <v>0</v>
      </c>
      <c r="V735" s="5" t="str">
        <f>IF(COUNTBLANK(G735:H735)+COUNTBLANK(J735:K735)+COUNTBLANK(M735:M735)+COUNTBLANK(P735:Q735)+COUNTBLANK(S735:S735)=8,"",
IF(G735&lt;Limity!$C$5," Data gotowości zbyt wczesna lub nie uzupełniona.","")&amp;
IF(G735&gt;Limity!$D$5," Data gotowości zbyt późna lub wypełnona nieprawidłowo.","")&amp;
IF(OR(ROUND(K735,2)&lt;=0,ROUND(Q735,2)&lt;=0,ROUND(M735,2)&lt;=0,ROUND(S735,2)&lt;=0,ROUND(H735,2)&lt;=0)," Co najmniej jedna wartość nie jest większa od zera.","")&amp;
IF(K735&gt;Limity!$D$6," Abonament za Usługę TD w Wariancie A ponad limit.","")&amp;
IF(Q735&gt;Limity!$D$7," Abonament za Usługę TD w Wariancie B ponad limit.","")&amp;
IF(Q735-K735&gt;Limity!$D$8," Różnica wartości abonamentów za Usługę TD wariantów A i B ponad limit.","")&amp;
IF(M735&gt;Limity!$D$9," Abonament za zwiększenie przepustowości w Wariancie A ponad limit.","")&amp;
IF(S735&gt;Limity!$D$10," Abonament za zwiększenie przepustowości w Wariancie B ponad limit.","")&amp;
IF(J735=""," Nie wskazano PWR. ",IF(ISERROR(VLOOKUP(J735,'Listy punktów styku'!$B$11:$B$41,1,FALSE))," Nie wskazano PWR z listy.",""))&amp;
IF(P735=""," Nie wskazano FPS. ",IF(ISERROR(VLOOKUP(P735,'Listy punktów styku'!$B$44:$B$61,1,FALSE))," Nie wskazano FPS z listy.","")))</f>
        <v/>
      </c>
    </row>
    <row r="736" spans="1:22" x14ac:dyDescent="0.3">
      <c r="A736" s="122"/>
      <c r="B736" s="123"/>
      <c r="C736" s="124"/>
      <c r="D736" s="124"/>
      <c r="E736" s="125"/>
      <c r="F736" s="123"/>
      <c r="G736" s="126"/>
      <c r="H736" s="127"/>
      <c r="I736" s="128">
        <f t="shared" si="92"/>
        <v>0</v>
      </c>
      <c r="J736" s="129"/>
      <c r="K736" s="127"/>
      <c r="L736" s="130">
        <f t="shared" si="93"/>
        <v>0</v>
      </c>
      <c r="M736" s="131"/>
      <c r="N736" s="130">
        <f t="shared" si="94"/>
        <v>0</v>
      </c>
      <c r="O736" s="130">
        <f t="shared" si="95"/>
        <v>0</v>
      </c>
      <c r="P736" s="129"/>
      <c r="Q736" s="127"/>
      <c r="R736" s="130">
        <f t="shared" si="96"/>
        <v>0</v>
      </c>
      <c r="S736" s="127"/>
      <c r="T736" s="130">
        <f t="shared" si="97"/>
        <v>0</v>
      </c>
      <c r="U736" s="128">
        <f t="shared" si="98"/>
        <v>0</v>
      </c>
      <c r="V736" s="5" t="str">
        <f>IF(COUNTBLANK(G736:H736)+COUNTBLANK(J736:K736)+COUNTBLANK(M736:M736)+COUNTBLANK(P736:Q736)+COUNTBLANK(S736:S736)=8,"",
IF(G736&lt;Limity!$C$5," Data gotowości zbyt wczesna lub nie uzupełniona.","")&amp;
IF(G736&gt;Limity!$D$5," Data gotowości zbyt późna lub wypełnona nieprawidłowo.","")&amp;
IF(OR(ROUND(K736,2)&lt;=0,ROUND(Q736,2)&lt;=0,ROUND(M736,2)&lt;=0,ROUND(S736,2)&lt;=0,ROUND(H736,2)&lt;=0)," Co najmniej jedna wartość nie jest większa od zera.","")&amp;
IF(K736&gt;Limity!$D$6," Abonament za Usługę TD w Wariancie A ponad limit.","")&amp;
IF(Q736&gt;Limity!$D$7," Abonament za Usługę TD w Wariancie B ponad limit.","")&amp;
IF(Q736-K736&gt;Limity!$D$8," Różnica wartości abonamentów za Usługę TD wariantów A i B ponad limit.","")&amp;
IF(M736&gt;Limity!$D$9," Abonament za zwiększenie przepustowości w Wariancie A ponad limit.","")&amp;
IF(S736&gt;Limity!$D$10," Abonament za zwiększenie przepustowości w Wariancie B ponad limit.","")&amp;
IF(J736=""," Nie wskazano PWR. ",IF(ISERROR(VLOOKUP(J736,'Listy punktów styku'!$B$11:$B$41,1,FALSE))," Nie wskazano PWR z listy.",""))&amp;
IF(P736=""," Nie wskazano FPS. ",IF(ISERROR(VLOOKUP(P736,'Listy punktów styku'!$B$44:$B$61,1,FALSE))," Nie wskazano FPS z listy.","")))</f>
        <v/>
      </c>
    </row>
    <row r="737" spans="1:22" x14ac:dyDescent="0.3">
      <c r="A737" s="122"/>
      <c r="B737" s="123"/>
      <c r="C737" s="124"/>
      <c r="D737" s="124"/>
      <c r="E737" s="125"/>
      <c r="F737" s="123"/>
      <c r="G737" s="126"/>
      <c r="H737" s="127"/>
      <c r="I737" s="128">
        <f t="shared" si="92"/>
        <v>0</v>
      </c>
      <c r="J737" s="129"/>
      <c r="K737" s="127"/>
      <c r="L737" s="130">
        <f t="shared" si="93"/>
        <v>0</v>
      </c>
      <c r="M737" s="131"/>
      <c r="N737" s="130">
        <f t="shared" si="94"/>
        <v>0</v>
      </c>
      <c r="O737" s="130">
        <f t="shared" si="95"/>
        <v>0</v>
      </c>
      <c r="P737" s="129"/>
      <c r="Q737" s="127"/>
      <c r="R737" s="130">
        <f t="shared" si="96"/>
        <v>0</v>
      </c>
      <c r="S737" s="127"/>
      <c r="T737" s="130">
        <f t="shared" si="97"/>
        <v>0</v>
      </c>
      <c r="U737" s="128">
        <f t="shared" si="98"/>
        <v>0</v>
      </c>
      <c r="V737" s="5" t="str">
        <f>IF(COUNTBLANK(G737:H737)+COUNTBLANK(J737:K737)+COUNTBLANK(M737:M737)+COUNTBLANK(P737:Q737)+COUNTBLANK(S737:S737)=8,"",
IF(G737&lt;Limity!$C$5," Data gotowości zbyt wczesna lub nie uzupełniona.","")&amp;
IF(G737&gt;Limity!$D$5," Data gotowości zbyt późna lub wypełnona nieprawidłowo.","")&amp;
IF(OR(ROUND(K737,2)&lt;=0,ROUND(Q737,2)&lt;=0,ROUND(M737,2)&lt;=0,ROUND(S737,2)&lt;=0,ROUND(H737,2)&lt;=0)," Co najmniej jedna wartość nie jest większa od zera.","")&amp;
IF(K737&gt;Limity!$D$6," Abonament za Usługę TD w Wariancie A ponad limit.","")&amp;
IF(Q737&gt;Limity!$D$7," Abonament za Usługę TD w Wariancie B ponad limit.","")&amp;
IF(Q737-K737&gt;Limity!$D$8," Różnica wartości abonamentów za Usługę TD wariantów A i B ponad limit.","")&amp;
IF(M737&gt;Limity!$D$9," Abonament za zwiększenie przepustowości w Wariancie A ponad limit.","")&amp;
IF(S737&gt;Limity!$D$10," Abonament za zwiększenie przepustowości w Wariancie B ponad limit.","")&amp;
IF(J737=""," Nie wskazano PWR. ",IF(ISERROR(VLOOKUP(J737,'Listy punktów styku'!$B$11:$B$41,1,FALSE))," Nie wskazano PWR z listy.",""))&amp;
IF(P737=""," Nie wskazano FPS. ",IF(ISERROR(VLOOKUP(P737,'Listy punktów styku'!$B$44:$B$61,1,FALSE))," Nie wskazano FPS z listy.","")))</f>
        <v/>
      </c>
    </row>
    <row r="738" spans="1:22" x14ac:dyDescent="0.3">
      <c r="A738" s="122"/>
      <c r="B738" s="123"/>
      <c r="C738" s="124"/>
      <c r="D738" s="124"/>
      <c r="E738" s="125"/>
      <c r="F738" s="123"/>
      <c r="G738" s="126"/>
      <c r="H738" s="127"/>
      <c r="I738" s="128">
        <f t="shared" si="92"/>
        <v>0</v>
      </c>
      <c r="J738" s="129"/>
      <c r="K738" s="127"/>
      <c r="L738" s="130">
        <f t="shared" si="93"/>
        <v>0</v>
      </c>
      <c r="M738" s="131"/>
      <c r="N738" s="130">
        <f t="shared" si="94"/>
        <v>0</v>
      </c>
      <c r="O738" s="130">
        <f t="shared" si="95"/>
        <v>0</v>
      </c>
      <c r="P738" s="129"/>
      <c r="Q738" s="127"/>
      <c r="R738" s="130">
        <f t="shared" si="96"/>
        <v>0</v>
      </c>
      <c r="S738" s="127"/>
      <c r="T738" s="130">
        <f t="shared" si="97"/>
        <v>0</v>
      </c>
      <c r="U738" s="128">
        <f t="shared" si="98"/>
        <v>0</v>
      </c>
      <c r="V738" s="5" t="str">
        <f>IF(COUNTBLANK(G738:H738)+COUNTBLANK(J738:K738)+COUNTBLANK(M738:M738)+COUNTBLANK(P738:Q738)+COUNTBLANK(S738:S738)=8,"",
IF(G738&lt;Limity!$C$5," Data gotowości zbyt wczesna lub nie uzupełniona.","")&amp;
IF(G738&gt;Limity!$D$5," Data gotowości zbyt późna lub wypełnona nieprawidłowo.","")&amp;
IF(OR(ROUND(K738,2)&lt;=0,ROUND(Q738,2)&lt;=0,ROUND(M738,2)&lt;=0,ROUND(S738,2)&lt;=0,ROUND(H738,2)&lt;=0)," Co najmniej jedna wartość nie jest większa od zera.","")&amp;
IF(K738&gt;Limity!$D$6," Abonament za Usługę TD w Wariancie A ponad limit.","")&amp;
IF(Q738&gt;Limity!$D$7," Abonament za Usługę TD w Wariancie B ponad limit.","")&amp;
IF(Q738-K738&gt;Limity!$D$8," Różnica wartości abonamentów za Usługę TD wariantów A i B ponad limit.","")&amp;
IF(M738&gt;Limity!$D$9," Abonament za zwiększenie przepustowości w Wariancie A ponad limit.","")&amp;
IF(S738&gt;Limity!$D$10," Abonament za zwiększenie przepustowości w Wariancie B ponad limit.","")&amp;
IF(J738=""," Nie wskazano PWR. ",IF(ISERROR(VLOOKUP(J738,'Listy punktów styku'!$B$11:$B$41,1,FALSE))," Nie wskazano PWR z listy.",""))&amp;
IF(P738=""," Nie wskazano FPS. ",IF(ISERROR(VLOOKUP(P738,'Listy punktów styku'!$B$44:$B$61,1,FALSE))," Nie wskazano FPS z listy.","")))</f>
        <v/>
      </c>
    </row>
    <row r="739" spans="1:22" x14ac:dyDescent="0.3">
      <c r="A739" s="122"/>
      <c r="B739" s="123"/>
      <c r="C739" s="124"/>
      <c r="D739" s="124"/>
      <c r="E739" s="125"/>
      <c r="F739" s="123"/>
      <c r="G739" s="126"/>
      <c r="H739" s="127"/>
      <c r="I739" s="128">
        <f t="shared" si="92"/>
        <v>0</v>
      </c>
      <c r="J739" s="129"/>
      <c r="K739" s="127"/>
      <c r="L739" s="130">
        <f t="shared" si="93"/>
        <v>0</v>
      </c>
      <c r="M739" s="131"/>
      <c r="N739" s="130">
        <f t="shared" si="94"/>
        <v>0</v>
      </c>
      <c r="O739" s="130">
        <f t="shared" si="95"/>
        <v>0</v>
      </c>
      <c r="P739" s="129"/>
      <c r="Q739" s="127"/>
      <c r="R739" s="130">
        <f t="shared" si="96"/>
        <v>0</v>
      </c>
      <c r="S739" s="127"/>
      <c r="T739" s="130">
        <f t="shared" si="97"/>
        <v>0</v>
      </c>
      <c r="U739" s="128">
        <f t="shared" si="98"/>
        <v>0</v>
      </c>
      <c r="V739" s="5" t="str">
        <f>IF(COUNTBLANK(G739:H739)+COUNTBLANK(J739:K739)+COUNTBLANK(M739:M739)+COUNTBLANK(P739:Q739)+COUNTBLANK(S739:S739)=8,"",
IF(G739&lt;Limity!$C$5," Data gotowości zbyt wczesna lub nie uzupełniona.","")&amp;
IF(G739&gt;Limity!$D$5," Data gotowości zbyt późna lub wypełnona nieprawidłowo.","")&amp;
IF(OR(ROUND(K739,2)&lt;=0,ROUND(Q739,2)&lt;=0,ROUND(M739,2)&lt;=0,ROUND(S739,2)&lt;=0,ROUND(H739,2)&lt;=0)," Co najmniej jedna wartość nie jest większa od zera.","")&amp;
IF(K739&gt;Limity!$D$6," Abonament za Usługę TD w Wariancie A ponad limit.","")&amp;
IF(Q739&gt;Limity!$D$7," Abonament za Usługę TD w Wariancie B ponad limit.","")&amp;
IF(Q739-K739&gt;Limity!$D$8," Różnica wartości abonamentów za Usługę TD wariantów A i B ponad limit.","")&amp;
IF(M739&gt;Limity!$D$9," Abonament za zwiększenie przepustowości w Wariancie A ponad limit.","")&amp;
IF(S739&gt;Limity!$D$10," Abonament za zwiększenie przepustowości w Wariancie B ponad limit.","")&amp;
IF(J739=""," Nie wskazano PWR. ",IF(ISERROR(VLOOKUP(J739,'Listy punktów styku'!$B$11:$B$41,1,FALSE))," Nie wskazano PWR z listy.",""))&amp;
IF(P739=""," Nie wskazano FPS. ",IF(ISERROR(VLOOKUP(P739,'Listy punktów styku'!$B$44:$B$61,1,FALSE))," Nie wskazano FPS z listy.","")))</f>
        <v/>
      </c>
    </row>
    <row r="740" spans="1:22" x14ac:dyDescent="0.3">
      <c r="A740" s="122"/>
      <c r="B740" s="123"/>
      <c r="C740" s="124"/>
      <c r="D740" s="124"/>
      <c r="E740" s="125"/>
      <c r="F740" s="123"/>
      <c r="G740" s="126"/>
      <c r="H740" s="127"/>
      <c r="I740" s="128">
        <f t="shared" si="92"/>
        <v>0</v>
      </c>
      <c r="J740" s="129"/>
      <c r="K740" s="127"/>
      <c r="L740" s="130">
        <f t="shared" si="93"/>
        <v>0</v>
      </c>
      <c r="M740" s="131"/>
      <c r="N740" s="130">
        <f t="shared" si="94"/>
        <v>0</v>
      </c>
      <c r="O740" s="130">
        <f t="shared" si="95"/>
        <v>0</v>
      </c>
      <c r="P740" s="129"/>
      <c r="Q740" s="127"/>
      <c r="R740" s="130">
        <f t="shared" si="96"/>
        <v>0</v>
      </c>
      <c r="S740" s="127"/>
      <c r="T740" s="130">
        <f t="shared" si="97"/>
        <v>0</v>
      </c>
      <c r="U740" s="128">
        <f t="shared" si="98"/>
        <v>0</v>
      </c>
      <c r="V740" s="5" t="str">
        <f>IF(COUNTBLANK(G740:H740)+COUNTBLANK(J740:K740)+COUNTBLANK(M740:M740)+COUNTBLANK(P740:Q740)+COUNTBLANK(S740:S740)=8,"",
IF(G740&lt;Limity!$C$5," Data gotowości zbyt wczesna lub nie uzupełniona.","")&amp;
IF(G740&gt;Limity!$D$5," Data gotowości zbyt późna lub wypełnona nieprawidłowo.","")&amp;
IF(OR(ROUND(K740,2)&lt;=0,ROUND(Q740,2)&lt;=0,ROUND(M740,2)&lt;=0,ROUND(S740,2)&lt;=0,ROUND(H740,2)&lt;=0)," Co najmniej jedna wartość nie jest większa od zera.","")&amp;
IF(K740&gt;Limity!$D$6," Abonament za Usługę TD w Wariancie A ponad limit.","")&amp;
IF(Q740&gt;Limity!$D$7," Abonament za Usługę TD w Wariancie B ponad limit.","")&amp;
IF(Q740-K740&gt;Limity!$D$8," Różnica wartości abonamentów za Usługę TD wariantów A i B ponad limit.","")&amp;
IF(M740&gt;Limity!$D$9," Abonament za zwiększenie przepustowości w Wariancie A ponad limit.","")&amp;
IF(S740&gt;Limity!$D$10," Abonament za zwiększenie przepustowości w Wariancie B ponad limit.","")&amp;
IF(J740=""," Nie wskazano PWR. ",IF(ISERROR(VLOOKUP(J740,'Listy punktów styku'!$B$11:$B$41,1,FALSE))," Nie wskazano PWR z listy.",""))&amp;
IF(P740=""," Nie wskazano FPS. ",IF(ISERROR(VLOOKUP(P740,'Listy punktów styku'!$B$44:$B$61,1,FALSE))," Nie wskazano FPS z listy.","")))</f>
        <v/>
      </c>
    </row>
    <row r="741" spans="1:22" x14ac:dyDescent="0.3">
      <c r="A741" s="122"/>
      <c r="B741" s="123"/>
      <c r="C741" s="124"/>
      <c r="D741" s="124"/>
      <c r="E741" s="125"/>
      <c r="F741" s="123"/>
      <c r="G741" s="126"/>
      <c r="H741" s="127"/>
      <c r="I741" s="128">
        <f t="shared" si="92"/>
        <v>0</v>
      </c>
      <c r="J741" s="129"/>
      <c r="K741" s="127"/>
      <c r="L741" s="130">
        <f t="shared" si="93"/>
        <v>0</v>
      </c>
      <c r="M741" s="131"/>
      <c r="N741" s="130">
        <f t="shared" si="94"/>
        <v>0</v>
      </c>
      <c r="O741" s="130">
        <f t="shared" si="95"/>
        <v>0</v>
      </c>
      <c r="P741" s="129"/>
      <c r="Q741" s="127"/>
      <c r="R741" s="130">
        <f t="shared" si="96"/>
        <v>0</v>
      </c>
      <c r="S741" s="127"/>
      <c r="T741" s="130">
        <f t="shared" si="97"/>
        <v>0</v>
      </c>
      <c r="U741" s="128">
        <f t="shared" si="98"/>
        <v>0</v>
      </c>
      <c r="V741" s="5" t="str">
        <f>IF(COUNTBLANK(G741:H741)+COUNTBLANK(J741:K741)+COUNTBLANK(M741:M741)+COUNTBLANK(P741:Q741)+COUNTBLANK(S741:S741)=8,"",
IF(G741&lt;Limity!$C$5," Data gotowości zbyt wczesna lub nie uzupełniona.","")&amp;
IF(G741&gt;Limity!$D$5," Data gotowości zbyt późna lub wypełnona nieprawidłowo.","")&amp;
IF(OR(ROUND(K741,2)&lt;=0,ROUND(Q741,2)&lt;=0,ROUND(M741,2)&lt;=0,ROUND(S741,2)&lt;=0,ROUND(H741,2)&lt;=0)," Co najmniej jedna wartość nie jest większa od zera.","")&amp;
IF(K741&gt;Limity!$D$6," Abonament za Usługę TD w Wariancie A ponad limit.","")&amp;
IF(Q741&gt;Limity!$D$7," Abonament za Usługę TD w Wariancie B ponad limit.","")&amp;
IF(Q741-K741&gt;Limity!$D$8," Różnica wartości abonamentów za Usługę TD wariantów A i B ponad limit.","")&amp;
IF(M741&gt;Limity!$D$9," Abonament za zwiększenie przepustowości w Wariancie A ponad limit.","")&amp;
IF(S741&gt;Limity!$D$10," Abonament za zwiększenie przepustowości w Wariancie B ponad limit.","")&amp;
IF(J741=""," Nie wskazano PWR. ",IF(ISERROR(VLOOKUP(J741,'Listy punktów styku'!$B$11:$B$41,1,FALSE))," Nie wskazano PWR z listy.",""))&amp;
IF(P741=""," Nie wskazano FPS. ",IF(ISERROR(VLOOKUP(P741,'Listy punktów styku'!$B$44:$B$61,1,FALSE))," Nie wskazano FPS z listy.","")))</f>
        <v/>
      </c>
    </row>
    <row r="742" spans="1:22" x14ac:dyDescent="0.3">
      <c r="A742" s="122"/>
      <c r="B742" s="123"/>
      <c r="C742" s="124"/>
      <c r="D742" s="124"/>
      <c r="E742" s="125"/>
      <c r="F742" s="123"/>
      <c r="G742" s="126"/>
      <c r="H742" s="127"/>
      <c r="I742" s="128">
        <f t="shared" si="92"/>
        <v>0</v>
      </c>
      <c r="J742" s="129"/>
      <c r="K742" s="127"/>
      <c r="L742" s="130">
        <f t="shared" si="93"/>
        <v>0</v>
      </c>
      <c r="M742" s="131"/>
      <c r="N742" s="130">
        <f t="shared" si="94"/>
        <v>0</v>
      </c>
      <c r="O742" s="130">
        <f t="shared" si="95"/>
        <v>0</v>
      </c>
      <c r="P742" s="129"/>
      <c r="Q742" s="127"/>
      <c r="R742" s="130">
        <f t="shared" si="96"/>
        <v>0</v>
      </c>
      <c r="S742" s="127"/>
      <c r="T742" s="130">
        <f t="shared" si="97"/>
        <v>0</v>
      </c>
      <c r="U742" s="128">
        <f t="shared" si="98"/>
        <v>0</v>
      </c>
      <c r="V742" s="5" t="str">
        <f>IF(COUNTBLANK(G742:H742)+COUNTBLANK(J742:K742)+COUNTBLANK(M742:M742)+COUNTBLANK(P742:Q742)+COUNTBLANK(S742:S742)=8,"",
IF(G742&lt;Limity!$C$5," Data gotowości zbyt wczesna lub nie uzupełniona.","")&amp;
IF(G742&gt;Limity!$D$5," Data gotowości zbyt późna lub wypełnona nieprawidłowo.","")&amp;
IF(OR(ROUND(K742,2)&lt;=0,ROUND(Q742,2)&lt;=0,ROUND(M742,2)&lt;=0,ROUND(S742,2)&lt;=0,ROUND(H742,2)&lt;=0)," Co najmniej jedna wartość nie jest większa od zera.","")&amp;
IF(K742&gt;Limity!$D$6," Abonament za Usługę TD w Wariancie A ponad limit.","")&amp;
IF(Q742&gt;Limity!$D$7," Abonament za Usługę TD w Wariancie B ponad limit.","")&amp;
IF(Q742-K742&gt;Limity!$D$8," Różnica wartości abonamentów za Usługę TD wariantów A i B ponad limit.","")&amp;
IF(M742&gt;Limity!$D$9," Abonament za zwiększenie przepustowości w Wariancie A ponad limit.","")&amp;
IF(S742&gt;Limity!$D$10," Abonament za zwiększenie przepustowości w Wariancie B ponad limit.","")&amp;
IF(J742=""," Nie wskazano PWR. ",IF(ISERROR(VLOOKUP(J742,'Listy punktów styku'!$B$11:$B$41,1,FALSE))," Nie wskazano PWR z listy.",""))&amp;
IF(P742=""," Nie wskazano FPS. ",IF(ISERROR(VLOOKUP(P742,'Listy punktów styku'!$B$44:$B$61,1,FALSE))," Nie wskazano FPS z listy.","")))</f>
        <v/>
      </c>
    </row>
    <row r="743" spans="1:22" x14ac:dyDescent="0.3">
      <c r="A743" s="122"/>
      <c r="B743" s="123"/>
      <c r="C743" s="124"/>
      <c r="D743" s="124"/>
      <c r="E743" s="125"/>
      <c r="F743" s="123"/>
      <c r="G743" s="126"/>
      <c r="H743" s="127"/>
      <c r="I743" s="128">
        <f t="shared" si="92"/>
        <v>0</v>
      </c>
      <c r="J743" s="129"/>
      <c r="K743" s="127"/>
      <c r="L743" s="130">
        <f t="shared" si="93"/>
        <v>0</v>
      </c>
      <c r="M743" s="131"/>
      <c r="N743" s="130">
        <f t="shared" si="94"/>
        <v>0</v>
      </c>
      <c r="O743" s="130">
        <f t="shared" si="95"/>
        <v>0</v>
      </c>
      <c r="P743" s="129"/>
      <c r="Q743" s="127"/>
      <c r="R743" s="130">
        <f t="shared" si="96"/>
        <v>0</v>
      </c>
      <c r="S743" s="127"/>
      <c r="T743" s="130">
        <f t="shared" si="97"/>
        <v>0</v>
      </c>
      <c r="U743" s="128">
        <f t="shared" si="98"/>
        <v>0</v>
      </c>
      <c r="V743" s="5" t="str">
        <f>IF(COUNTBLANK(G743:H743)+COUNTBLANK(J743:K743)+COUNTBLANK(M743:M743)+COUNTBLANK(P743:Q743)+COUNTBLANK(S743:S743)=8,"",
IF(G743&lt;Limity!$C$5," Data gotowości zbyt wczesna lub nie uzupełniona.","")&amp;
IF(G743&gt;Limity!$D$5," Data gotowości zbyt późna lub wypełnona nieprawidłowo.","")&amp;
IF(OR(ROUND(K743,2)&lt;=0,ROUND(Q743,2)&lt;=0,ROUND(M743,2)&lt;=0,ROUND(S743,2)&lt;=0,ROUND(H743,2)&lt;=0)," Co najmniej jedna wartość nie jest większa od zera.","")&amp;
IF(K743&gt;Limity!$D$6," Abonament za Usługę TD w Wariancie A ponad limit.","")&amp;
IF(Q743&gt;Limity!$D$7," Abonament za Usługę TD w Wariancie B ponad limit.","")&amp;
IF(Q743-K743&gt;Limity!$D$8," Różnica wartości abonamentów za Usługę TD wariantów A i B ponad limit.","")&amp;
IF(M743&gt;Limity!$D$9," Abonament za zwiększenie przepustowości w Wariancie A ponad limit.","")&amp;
IF(S743&gt;Limity!$D$10," Abonament za zwiększenie przepustowości w Wariancie B ponad limit.","")&amp;
IF(J743=""," Nie wskazano PWR. ",IF(ISERROR(VLOOKUP(J743,'Listy punktów styku'!$B$11:$B$41,1,FALSE))," Nie wskazano PWR z listy.",""))&amp;
IF(P743=""," Nie wskazano FPS. ",IF(ISERROR(VLOOKUP(P743,'Listy punktów styku'!$B$44:$B$61,1,FALSE))," Nie wskazano FPS z listy.","")))</f>
        <v/>
      </c>
    </row>
    <row r="744" spans="1:22" x14ac:dyDescent="0.3">
      <c r="A744" s="122"/>
      <c r="B744" s="123"/>
      <c r="C744" s="124"/>
      <c r="D744" s="124"/>
      <c r="E744" s="125"/>
      <c r="F744" s="123"/>
      <c r="G744" s="126"/>
      <c r="H744" s="127"/>
      <c r="I744" s="128">
        <f t="shared" si="92"/>
        <v>0</v>
      </c>
      <c r="J744" s="129"/>
      <c r="K744" s="127"/>
      <c r="L744" s="130">
        <f t="shared" si="93"/>
        <v>0</v>
      </c>
      <c r="M744" s="131"/>
      <c r="N744" s="130">
        <f t="shared" si="94"/>
        <v>0</v>
      </c>
      <c r="O744" s="130">
        <f t="shared" si="95"/>
        <v>0</v>
      </c>
      <c r="P744" s="129"/>
      <c r="Q744" s="127"/>
      <c r="R744" s="130">
        <f t="shared" si="96"/>
        <v>0</v>
      </c>
      <c r="S744" s="127"/>
      <c r="T744" s="130">
        <f t="shared" si="97"/>
        <v>0</v>
      </c>
      <c r="U744" s="128">
        <f t="shared" si="98"/>
        <v>0</v>
      </c>
      <c r="V744" s="5" t="str">
        <f>IF(COUNTBLANK(G744:H744)+COUNTBLANK(J744:K744)+COUNTBLANK(M744:M744)+COUNTBLANK(P744:Q744)+COUNTBLANK(S744:S744)=8,"",
IF(G744&lt;Limity!$C$5," Data gotowości zbyt wczesna lub nie uzupełniona.","")&amp;
IF(G744&gt;Limity!$D$5," Data gotowości zbyt późna lub wypełnona nieprawidłowo.","")&amp;
IF(OR(ROUND(K744,2)&lt;=0,ROUND(Q744,2)&lt;=0,ROUND(M744,2)&lt;=0,ROUND(S744,2)&lt;=0,ROUND(H744,2)&lt;=0)," Co najmniej jedna wartość nie jest większa od zera.","")&amp;
IF(K744&gt;Limity!$D$6," Abonament za Usługę TD w Wariancie A ponad limit.","")&amp;
IF(Q744&gt;Limity!$D$7," Abonament za Usługę TD w Wariancie B ponad limit.","")&amp;
IF(Q744-K744&gt;Limity!$D$8," Różnica wartości abonamentów za Usługę TD wariantów A i B ponad limit.","")&amp;
IF(M744&gt;Limity!$D$9," Abonament za zwiększenie przepustowości w Wariancie A ponad limit.","")&amp;
IF(S744&gt;Limity!$D$10," Abonament za zwiększenie przepustowości w Wariancie B ponad limit.","")&amp;
IF(J744=""," Nie wskazano PWR. ",IF(ISERROR(VLOOKUP(J744,'Listy punktów styku'!$B$11:$B$41,1,FALSE))," Nie wskazano PWR z listy.",""))&amp;
IF(P744=""," Nie wskazano FPS. ",IF(ISERROR(VLOOKUP(P744,'Listy punktów styku'!$B$44:$B$61,1,FALSE))," Nie wskazano FPS z listy.","")))</f>
        <v/>
      </c>
    </row>
    <row r="745" spans="1:22" x14ac:dyDescent="0.3">
      <c r="A745" s="122"/>
      <c r="B745" s="123"/>
      <c r="C745" s="124"/>
      <c r="D745" s="124"/>
      <c r="E745" s="125"/>
      <c r="F745" s="123"/>
      <c r="G745" s="126"/>
      <c r="H745" s="127"/>
      <c r="I745" s="128">
        <f t="shared" si="92"/>
        <v>0</v>
      </c>
      <c r="J745" s="129"/>
      <c r="K745" s="127"/>
      <c r="L745" s="130">
        <f t="shared" si="93"/>
        <v>0</v>
      </c>
      <c r="M745" s="131"/>
      <c r="N745" s="130">
        <f t="shared" si="94"/>
        <v>0</v>
      </c>
      <c r="O745" s="130">
        <f t="shared" si="95"/>
        <v>0</v>
      </c>
      <c r="P745" s="129"/>
      <c r="Q745" s="127"/>
      <c r="R745" s="130">
        <f t="shared" si="96"/>
        <v>0</v>
      </c>
      <c r="S745" s="127"/>
      <c r="T745" s="130">
        <f t="shared" si="97"/>
        <v>0</v>
      </c>
      <c r="U745" s="128">
        <f t="shared" si="98"/>
        <v>0</v>
      </c>
      <c r="V745" s="5" t="str">
        <f>IF(COUNTBLANK(G745:H745)+COUNTBLANK(J745:K745)+COUNTBLANK(M745:M745)+COUNTBLANK(P745:Q745)+COUNTBLANK(S745:S745)=8,"",
IF(G745&lt;Limity!$C$5," Data gotowości zbyt wczesna lub nie uzupełniona.","")&amp;
IF(G745&gt;Limity!$D$5," Data gotowości zbyt późna lub wypełnona nieprawidłowo.","")&amp;
IF(OR(ROUND(K745,2)&lt;=0,ROUND(Q745,2)&lt;=0,ROUND(M745,2)&lt;=0,ROUND(S745,2)&lt;=0,ROUND(H745,2)&lt;=0)," Co najmniej jedna wartość nie jest większa od zera.","")&amp;
IF(K745&gt;Limity!$D$6," Abonament za Usługę TD w Wariancie A ponad limit.","")&amp;
IF(Q745&gt;Limity!$D$7," Abonament za Usługę TD w Wariancie B ponad limit.","")&amp;
IF(Q745-K745&gt;Limity!$D$8," Różnica wartości abonamentów za Usługę TD wariantów A i B ponad limit.","")&amp;
IF(M745&gt;Limity!$D$9," Abonament za zwiększenie przepustowości w Wariancie A ponad limit.","")&amp;
IF(S745&gt;Limity!$D$10," Abonament za zwiększenie przepustowości w Wariancie B ponad limit.","")&amp;
IF(J745=""," Nie wskazano PWR. ",IF(ISERROR(VLOOKUP(J745,'Listy punktów styku'!$B$11:$B$41,1,FALSE))," Nie wskazano PWR z listy.",""))&amp;
IF(P745=""," Nie wskazano FPS. ",IF(ISERROR(VLOOKUP(P745,'Listy punktów styku'!$B$44:$B$61,1,FALSE))," Nie wskazano FPS z listy.","")))</f>
        <v/>
      </c>
    </row>
    <row r="746" spans="1:22" x14ac:dyDescent="0.3">
      <c r="A746" s="122"/>
      <c r="B746" s="123"/>
      <c r="C746" s="124"/>
      <c r="D746" s="124"/>
      <c r="E746" s="125"/>
      <c r="F746" s="123"/>
      <c r="G746" s="126"/>
      <c r="H746" s="127"/>
      <c r="I746" s="128">
        <f t="shared" si="92"/>
        <v>0</v>
      </c>
      <c r="J746" s="129"/>
      <c r="K746" s="127"/>
      <c r="L746" s="130">
        <f t="shared" si="93"/>
        <v>0</v>
      </c>
      <c r="M746" s="131"/>
      <c r="N746" s="130">
        <f t="shared" si="94"/>
        <v>0</v>
      </c>
      <c r="O746" s="130">
        <f t="shared" si="95"/>
        <v>0</v>
      </c>
      <c r="P746" s="129"/>
      <c r="Q746" s="127"/>
      <c r="R746" s="130">
        <f t="shared" si="96"/>
        <v>0</v>
      </c>
      <c r="S746" s="127"/>
      <c r="T746" s="130">
        <f t="shared" si="97"/>
        <v>0</v>
      </c>
      <c r="U746" s="128">
        <f t="shared" si="98"/>
        <v>0</v>
      </c>
      <c r="V746" s="5" t="str">
        <f>IF(COUNTBLANK(G746:H746)+COUNTBLANK(J746:K746)+COUNTBLANK(M746:M746)+COUNTBLANK(P746:Q746)+COUNTBLANK(S746:S746)=8,"",
IF(G746&lt;Limity!$C$5," Data gotowości zbyt wczesna lub nie uzupełniona.","")&amp;
IF(G746&gt;Limity!$D$5," Data gotowości zbyt późna lub wypełnona nieprawidłowo.","")&amp;
IF(OR(ROUND(K746,2)&lt;=0,ROUND(Q746,2)&lt;=0,ROUND(M746,2)&lt;=0,ROUND(S746,2)&lt;=0,ROUND(H746,2)&lt;=0)," Co najmniej jedna wartość nie jest większa od zera.","")&amp;
IF(K746&gt;Limity!$D$6," Abonament za Usługę TD w Wariancie A ponad limit.","")&amp;
IF(Q746&gt;Limity!$D$7," Abonament za Usługę TD w Wariancie B ponad limit.","")&amp;
IF(Q746-K746&gt;Limity!$D$8," Różnica wartości abonamentów za Usługę TD wariantów A i B ponad limit.","")&amp;
IF(M746&gt;Limity!$D$9," Abonament za zwiększenie przepustowości w Wariancie A ponad limit.","")&amp;
IF(S746&gt;Limity!$D$10," Abonament za zwiększenie przepustowości w Wariancie B ponad limit.","")&amp;
IF(J746=""," Nie wskazano PWR. ",IF(ISERROR(VLOOKUP(J746,'Listy punktów styku'!$B$11:$B$41,1,FALSE))," Nie wskazano PWR z listy.",""))&amp;
IF(P746=""," Nie wskazano FPS. ",IF(ISERROR(VLOOKUP(P746,'Listy punktów styku'!$B$44:$B$61,1,FALSE))," Nie wskazano FPS z listy.","")))</f>
        <v/>
      </c>
    </row>
    <row r="747" spans="1:22" x14ac:dyDescent="0.3">
      <c r="A747" s="122"/>
      <c r="B747" s="123"/>
      <c r="C747" s="124"/>
      <c r="D747" s="124"/>
      <c r="E747" s="125"/>
      <c r="F747" s="123"/>
      <c r="G747" s="126"/>
      <c r="H747" s="127"/>
      <c r="I747" s="128">
        <f t="shared" si="92"/>
        <v>0</v>
      </c>
      <c r="J747" s="129"/>
      <c r="K747" s="127"/>
      <c r="L747" s="130">
        <f t="shared" si="93"/>
        <v>0</v>
      </c>
      <c r="M747" s="131"/>
      <c r="N747" s="130">
        <f t="shared" si="94"/>
        <v>0</v>
      </c>
      <c r="O747" s="130">
        <f t="shared" si="95"/>
        <v>0</v>
      </c>
      <c r="P747" s="129"/>
      <c r="Q747" s="127"/>
      <c r="R747" s="130">
        <f t="shared" si="96"/>
        <v>0</v>
      </c>
      <c r="S747" s="127"/>
      <c r="T747" s="130">
        <f t="shared" si="97"/>
        <v>0</v>
      </c>
      <c r="U747" s="128">
        <f t="shared" si="98"/>
        <v>0</v>
      </c>
      <c r="V747" s="5" t="str">
        <f>IF(COUNTBLANK(G747:H747)+COUNTBLANK(J747:K747)+COUNTBLANK(M747:M747)+COUNTBLANK(P747:Q747)+COUNTBLANK(S747:S747)=8,"",
IF(G747&lt;Limity!$C$5," Data gotowości zbyt wczesna lub nie uzupełniona.","")&amp;
IF(G747&gt;Limity!$D$5," Data gotowości zbyt późna lub wypełnona nieprawidłowo.","")&amp;
IF(OR(ROUND(K747,2)&lt;=0,ROUND(Q747,2)&lt;=0,ROUND(M747,2)&lt;=0,ROUND(S747,2)&lt;=0,ROUND(H747,2)&lt;=0)," Co najmniej jedna wartość nie jest większa od zera.","")&amp;
IF(K747&gt;Limity!$D$6," Abonament za Usługę TD w Wariancie A ponad limit.","")&amp;
IF(Q747&gt;Limity!$D$7," Abonament za Usługę TD w Wariancie B ponad limit.","")&amp;
IF(Q747-K747&gt;Limity!$D$8," Różnica wartości abonamentów za Usługę TD wariantów A i B ponad limit.","")&amp;
IF(M747&gt;Limity!$D$9," Abonament za zwiększenie przepustowości w Wariancie A ponad limit.","")&amp;
IF(S747&gt;Limity!$D$10," Abonament za zwiększenie przepustowości w Wariancie B ponad limit.","")&amp;
IF(J747=""," Nie wskazano PWR. ",IF(ISERROR(VLOOKUP(J747,'Listy punktów styku'!$B$11:$B$41,1,FALSE))," Nie wskazano PWR z listy.",""))&amp;
IF(P747=""," Nie wskazano FPS. ",IF(ISERROR(VLOOKUP(P747,'Listy punktów styku'!$B$44:$B$61,1,FALSE))," Nie wskazano FPS z listy.","")))</f>
        <v/>
      </c>
    </row>
    <row r="748" spans="1:22" x14ac:dyDescent="0.3">
      <c r="A748" s="122"/>
      <c r="B748" s="123"/>
      <c r="C748" s="124"/>
      <c r="D748" s="124"/>
      <c r="E748" s="125"/>
      <c r="F748" s="123"/>
      <c r="G748" s="126"/>
      <c r="H748" s="127"/>
      <c r="I748" s="128">
        <f t="shared" si="92"/>
        <v>0</v>
      </c>
      <c r="J748" s="129"/>
      <c r="K748" s="127"/>
      <c r="L748" s="130">
        <f t="shared" si="93"/>
        <v>0</v>
      </c>
      <c r="M748" s="131"/>
      <c r="N748" s="130">
        <f t="shared" si="94"/>
        <v>0</v>
      </c>
      <c r="O748" s="130">
        <f t="shared" si="95"/>
        <v>0</v>
      </c>
      <c r="P748" s="129"/>
      <c r="Q748" s="127"/>
      <c r="R748" s="130">
        <f t="shared" si="96"/>
        <v>0</v>
      </c>
      <c r="S748" s="127"/>
      <c r="T748" s="130">
        <f t="shared" si="97"/>
        <v>0</v>
      </c>
      <c r="U748" s="128">
        <f t="shared" si="98"/>
        <v>0</v>
      </c>
      <c r="V748" s="5" t="str">
        <f>IF(COUNTBLANK(G748:H748)+COUNTBLANK(J748:K748)+COUNTBLANK(M748:M748)+COUNTBLANK(P748:Q748)+COUNTBLANK(S748:S748)=8,"",
IF(G748&lt;Limity!$C$5," Data gotowości zbyt wczesna lub nie uzupełniona.","")&amp;
IF(G748&gt;Limity!$D$5," Data gotowości zbyt późna lub wypełnona nieprawidłowo.","")&amp;
IF(OR(ROUND(K748,2)&lt;=0,ROUND(Q748,2)&lt;=0,ROUND(M748,2)&lt;=0,ROUND(S748,2)&lt;=0,ROUND(H748,2)&lt;=0)," Co najmniej jedna wartość nie jest większa od zera.","")&amp;
IF(K748&gt;Limity!$D$6," Abonament za Usługę TD w Wariancie A ponad limit.","")&amp;
IF(Q748&gt;Limity!$D$7," Abonament za Usługę TD w Wariancie B ponad limit.","")&amp;
IF(Q748-K748&gt;Limity!$D$8," Różnica wartości abonamentów za Usługę TD wariantów A i B ponad limit.","")&amp;
IF(M748&gt;Limity!$D$9," Abonament za zwiększenie przepustowości w Wariancie A ponad limit.","")&amp;
IF(S748&gt;Limity!$D$10," Abonament za zwiększenie przepustowości w Wariancie B ponad limit.","")&amp;
IF(J748=""," Nie wskazano PWR. ",IF(ISERROR(VLOOKUP(J748,'Listy punktów styku'!$B$11:$B$41,1,FALSE))," Nie wskazano PWR z listy.",""))&amp;
IF(P748=""," Nie wskazano FPS. ",IF(ISERROR(VLOOKUP(P748,'Listy punktów styku'!$B$44:$B$61,1,FALSE))," Nie wskazano FPS z listy.","")))</f>
        <v/>
      </c>
    </row>
    <row r="749" spans="1:22" x14ac:dyDescent="0.3">
      <c r="A749" s="122"/>
      <c r="B749" s="123"/>
      <c r="C749" s="124"/>
      <c r="D749" s="124"/>
      <c r="E749" s="125"/>
      <c r="F749" s="123"/>
      <c r="G749" s="126"/>
      <c r="H749" s="127"/>
      <c r="I749" s="128">
        <f t="shared" si="92"/>
        <v>0</v>
      </c>
      <c r="J749" s="129"/>
      <c r="K749" s="127"/>
      <c r="L749" s="130">
        <f t="shared" si="93"/>
        <v>0</v>
      </c>
      <c r="M749" s="131"/>
      <c r="N749" s="130">
        <f t="shared" si="94"/>
        <v>0</v>
      </c>
      <c r="O749" s="130">
        <f t="shared" si="95"/>
        <v>0</v>
      </c>
      <c r="P749" s="129"/>
      <c r="Q749" s="127"/>
      <c r="R749" s="130">
        <f t="shared" si="96"/>
        <v>0</v>
      </c>
      <c r="S749" s="127"/>
      <c r="T749" s="130">
        <f t="shared" si="97"/>
        <v>0</v>
      </c>
      <c r="U749" s="128">
        <f t="shared" si="98"/>
        <v>0</v>
      </c>
      <c r="V749" s="5" t="str">
        <f>IF(COUNTBLANK(G749:H749)+COUNTBLANK(J749:K749)+COUNTBLANK(M749:M749)+COUNTBLANK(P749:Q749)+COUNTBLANK(S749:S749)=8,"",
IF(G749&lt;Limity!$C$5," Data gotowości zbyt wczesna lub nie uzupełniona.","")&amp;
IF(G749&gt;Limity!$D$5," Data gotowości zbyt późna lub wypełnona nieprawidłowo.","")&amp;
IF(OR(ROUND(K749,2)&lt;=0,ROUND(Q749,2)&lt;=0,ROUND(M749,2)&lt;=0,ROUND(S749,2)&lt;=0,ROUND(H749,2)&lt;=0)," Co najmniej jedna wartość nie jest większa od zera.","")&amp;
IF(K749&gt;Limity!$D$6," Abonament za Usługę TD w Wariancie A ponad limit.","")&amp;
IF(Q749&gt;Limity!$D$7," Abonament za Usługę TD w Wariancie B ponad limit.","")&amp;
IF(Q749-K749&gt;Limity!$D$8," Różnica wartości abonamentów za Usługę TD wariantów A i B ponad limit.","")&amp;
IF(M749&gt;Limity!$D$9," Abonament za zwiększenie przepustowości w Wariancie A ponad limit.","")&amp;
IF(S749&gt;Limity!$D$10," Abonament za zwiększenie przepustowości w Wariancie B ponad limit.","")&amp;
IF(J749=""," Nie wskazano PWR. ",IF(ISERROR(VLOOKUP(J749,'Listy punktów styku'!$B$11:$B$41,1,FALSE))," Nie wskazano PWR z listy.",""))&amp;
IF(P749=""," Nie wskazano FPS. ",IF(ISERROR(VLOOKUP(P749,'Listy punktów styku'!$B$44:$B$61,1,FALSE))," Nie wskazano FPS z listy.","")))</f>
        <v/>
      </c>
    </row>
    <row r="750" spans="1:22" x14ac:dyDescent="0.3">
      <c r="A750" s="122"/>
      <c r="B750" s="123"/>
      <c r="C750" s="124"/>
      <c r="D750" s="124"/>
      <c r="E750" s="125"/>
      <c r="F750" s="123"/>
      <c r="G750" s="126"/>
      <c r="H750" s="127"/>
      <c r="I750" s="128">
        <f t="shared" si="92"/>
        <v>0</v>
      </c>
      <c r="J750" s="129"/>
      <c r="K750" s="127"/>
      <c r="L750" s="130">
        <f t="shared" si="93"/>
        <v>0</v>
      </c>
      <c r="M750" s="131"/>
      <c r="N750" s="130">
        <f t="shared" si="94"/>
        <v>0</v>
      </c>
      <c r="O750" s="130">
        <f t="shared" si="95"/>
        <v>0</v>
      </c>
      <c r="P750" s="129"/>
      <c r="Q750" s="127"/>
      <c r="R750" s="130">
        <f t="shared" si="96"/>
        <v>0</v>
      </c>
      <c r="S750" s="127"/>
      <c r="T750" s="130">
        <f t="shared" si="97"/>
        <v>0</v>
      </c>
      <c r="U750" s="128">
        <f t="shared" si="98"/>
        <v>0</v>
      </c>
      <c r="V750" s="5" t="str">
        <f>IF(COUNTBLANK(G750:H750)+COUNTBLANK(J750:K750)+COUNTBLANK(M750:M750)+COUNTBLANK(P750:Q750)+COUNTBLANK(S750:S750)=8,"",
IF(G750&lt;Limity!$C$5," Data gotowości zbyt wczesna lub nie uzupełniona.","")&amp;
IF(G750&gt;Limity!$D$5," Data gotowości zbyt późna lub wypełnona nieprawidłowo.","")&amp;
IF(OR(ROUND(K750,2)&lt;=0,ROUND(Q750,2)&lt;=0,ROUND(M750,2)&lt;=0,ROUND(S750,2)&lt;=0,ROUND(H750,2)&lt;=0)," Co najmniej jedna wartość nie jest większa od zera.","")&amp;
IF(K750&gt;Limity!$D$6," Abonament za Usługę TD w Wariancie A ponad limit.","")&amp;
IF(Q750&gt;Limity!$D$7," Abonament za Usługę TD w Wariancie B ponad limit.","")&amp;
IF(Q750-K750&gt;Limity!$D$8," Różnica wartości abonamentów za Usługę TD wariantów A i B ponad limit.","")&amp;
IF(M750&gt;Limity!$D$9," Abonament za zwiększenie przepustowości w Wariancie A ponad limit.","")&amp;
IF(S750&gt;Limity!$D$10," Abonament za zwiększenie przepustowości w Wariancie B ponad limit.","")&amp;
IF(J750=""," Nie wskazano PWR. ",IF(ISERROR(VLOOKUP(J750,'Listy punktów styku'!$B$11:$B$41,1,FALSE))," Nie wskazano PWR z listy.",""))&amp;
IF(P750=""," Nie wskazano FPS. ",IF(ISERROR(VLOOKUP(P750,'Listy punktów styku'!$B$44:$B$61,1,FALSE))," Nie wskazano FPS z listy.","")))</f>
        <v/>
      </c>
    </row>
    <row r="751" spans="1:22" x14ac:dyDescent="0.3">
      <c r="A751" s="122"/>
      <c r="B751" s="123"/>
      <c r="C751" s="124"/>
      <c r="D751" s="124"/>
      <c r="E751" s="125"/>
      <c r="F751" s="123"/>
      <c r="G751" s="126"/>
      <c r="H751" s="127"/>
      <c r="I751" s="128">
        <f t="shared" si="92"/>
        <v>0</v>
      </c>
      <c r="J751" s="129"/>
      <c r="K751" s="127"/>
      <c r="L751" s="130">
        <f t="shared" si="93"/>
        <v>0</v>
      </c>
      <c r="M751" s="131"/>
      <c r="N751" s="130">
        <f t="shared" si="94"/>
        <v>0</v>
      </c>
      <c r="O751" s="130">
        <f t="shared" si="95"/>
        <v>0</v>
      </c>
      <c r="P751" s="129"/>
      <c r="Q751" s="127"/>
      <c r="R751" s="130">
        <f t="shared" si="96"/>
        <v>0</v>
      </c>
      <c r="S751" s="127"/>
      <c r="T751" s="130">
        <f t="shared" si="97"/>
        <v>0</v>
      </c>
      <c r="U751" s="128">
        <f t="shared" si="98"/>
        <v>0</v>
      </c>
      <c r="V751" s="5" t="str">
        <f>IF(COUNTBLANK(G751:H751)+COUNTBLANK(J751:K751)+COUNTBLANK(M751:M751)+COUNTBLANK(P751:Q751)+COUNTBLANK(S751:S751)=8,"",
IF(G751&lt;Limity!$C$5," Data gotowości zbyt wczesna lub nie uzupełniona.","")&amp;
IF(G751&gt;Limity!$D$5," Data gotowości zbyt późna lub wypełnona nieprawidłowo.","")&amp;
IF(OR(ROUND(K751,2)&lt;=0,ROUND(Q751,2)&lt;=0,ROUND(M751,2)&lt;=0,ROUND(S751,2)&lt;=0,ROUND(H751,2)&lt;=0)," Co najmniej jedna wartość nie jest większa od zera.","")&amp;
IF(K751&gt;Limity!$D$6," Abonament za Usługę TD w Wariancie A ponad limit.","")&amp;
IF(Q751&gt;Limity!$D$7," Abonament za Usługę TD w Wariancie B ponad limit.","")&amp;
IF(Q751-K751&gt;Limity!$D$8," Różnica wartości abonamentów za Usługę TD wariantów A i B ponad limit.","")&amp;
IF(M751&gt;Limity!$D$9," Abonament za zwiększenie przepustowości w Wariancie A ponad limit.","")&amp;
IF(S751&gt;Limity!$D$10," Abonament za zwiększenie przepustowości w Wariancie B ponad limit.","")&amp;
IF(J751=""," Nie wskazano PWR. ",IF(ISERROR(VLOOKUP(J751,'Listy punktów styku'!$B$11:$B$41,1,FALSE))," Nie wskazano PWR z listy.",""))&amp;
IF(P751=""," Nie wskazano FPS. ",IF(ISERROR(VLOOKUP(P751,'Listy punktów styku'!$B$44:$B$61,1,FALSE))," Nie wskazano FPS z listy.","")))</f>
        <v/>
      </c>
    </row>
    <row r="752" spans="1:22" x14ac:dyDescent="0.3">
      <c r="A752" s="122"/>
      <c r="B752" s="123"/>
      <c r="C752" s="124"/>
      <c r="D752" s="124"/>
      <c r="E752" s="125"/>
      <c r="F752" s="123"/>
      <c r="G752" s="126"/>
      <c r="H752" s="127"/>
      <c r="I752" s="128">
        <f t="shared" si="92"/>
        <v>0</v>
      </c>
      <c r="J752" s="129"/>
      <c r="K752" s="127"/>
      <c r="L752" s="130">
        <f t="shared" si="93"/>
        <v>0</v>
      </c>
      <c r="M752" s="131"/>
      <c r="N752" s="130">
        <f t="shared" si="94"/>
        <v>0</v>
      </c>
      <c r="O752" s="130">
        <f t="shared" si="95"/>
        <v>0</v>
      </c>
      <c r="P752" s="129"/>
      <c r="Q752" s="127"/>
      <c r="R752" s="130">
        <f t="shared" si="96"/>
        <v>0</v>
      </c>
      <c r="S752" s="127"/>
      <c r="T752" s="130">
        <f t="shared" si="97"/>
        <v>0</v>
      </c>
      <c r="U752" s="128">
        <f t="shared" si="98"/>
        <v>0</v>
      </c>
      <c r="V752" s="5" t="str">
        <f>IF(COUNTBLANK(G752:H752)+COUNTBLANK(J752:K752)+COUNTBLANK(M752:M752)+COUNTBLANK(P752:Q752)+COUNTBLANK(S752:S752)=8,"",
IF(G752&lt;Limity!$C$5," Data gotowości zbyt wczesna lub nie uzupełniona.","")&amp;
IF(G752&gt;Limity!$D$5," Data gotowości zbyt późna lub wypełnona nieprawidłowo.","")&amp;
IF(OR(ROUND(K752,2)&lt;=0,ROUND(Q752,2)&lt;=0,ROUND(M752,2)&lt;=0,ROUND(S752,2)&lt;=0,ROUND(H752,2)&lt;=0)," Co najmniej jedna wartość nie jest większa od zera.","")&amp;
IF(K752&gt;Limity!$D$6," Abonament za Usługę TD w Wariancie A ponad limit.","")&amp;
IF(Q752&gt;Limity!$D$7," Abonament za Usługę TD w Wariancie B ponad limit.","")&amp;
IF(Q752-K752&gt;Limity!$D$8," Różnica wartości abonamentów za Usługę TD wariantów A i B ponad limit.","")&amp;
IF(M752&gt;Limity!$D$9," Abonament za zwiększenie przepustowości w Wariancie A ponad limit.","")&amp;
IF(S752&gt;Limity!$D$10," Abonament za zwiększenie przepustowości w Wariancie B ponad limit.","")&amp;
IF(J752=""," Nie wskazano PWR. ",IF(ISERROR(VLOOKUP(J752,'Listy punktów styku'!$B$11:$B$41,1,FALSE))," Nie wskazano PWR z listy.",""))&amp;
IF(P752=""," Nie wskazano FPS. ",IF(ISERROR(VLOOKUP(P752,'Listy punktów styku'!$B$44:$B$61,1,FALSE))," Nie wskazano FPS z listy.","")))</f>
        <v/>
      </c>
    </row>
    <row r="753" spans="1:22" x14ac:dyDescent="0.3">
      <c r="A753" s="122"/>
      <c r="B753" s="123"/>
      <c r="C753" s="124"/>
      <c r="D753" s="124"/>
      <c r="E753" s="125"/>
      <c r="F753" s="123"/>
      <c r="G753" s="126"/>
      <c r="H753" s="127"/>
      <c r="I753" s="128">
        <f t="shared" si="92"/>
        <v>0</v>
      </c>
      <c r="J753" s="129"/>
      <c r="K753" s="127"/>
      <c r="L753" s="130">
        <f t="shared" si="93"/>
        <v>0</v>
      </c>
      <c r="M753" s="131"/>
      <c r="N753" s="130">
        <f t="shared" si="94"/>
        <v>0</v>
      </c>
      <c r="O753" s="130">
        <f t="shared" si="95"/>
        <v>0</v>
      </c>
      <c r="P753" s="129"/>
      <c r="Q753" s="127"/>
      <c r="R753" s="130">
        <f t="shared" si="96"/>
        <v>0</v>
      </c>
      <c r="S753" s="127"/>
      <c r="T753" s="130">
        <f t="shared" si="97"/>
        <v>0</v>
      </c>
      <c r="U753" s="128">
        <f t="shared" si="98"/>
        <v>0</v>
      </c>
      <c r="V753" s="5" t="str">
        <f>IF(COUNTBLANK(G753:H753)+COUNTBLANK(J753:K753)+COUNTBLANK(M753:M753)+COUNTBLANK(P753:Q753)+COUNTBLANK(S753:S753)=8,"",
IF(G753&lt;Limity!$C$5," Data gotowości zbyt wczesna lub nie uzupełniona.","")&amp;
IF(G753&gt;Limity!$D$5," Data gotowości zbyt późna lub wypełnona nieprawidłowo.","")&amp;
IF(OR(ROUND(K753,2)&lt;=0,ROUND(Q753,2)&lt;=0,ROUND(M753,2)&lt;=0,ROUND(S753,2)&lt;=0,ROUND(H753,2)&lt;=0)," Co najmniej jedna wartość nie jest większa od zera.","")&amp;
IF(K753&gt;Limity!$D$6," Abonament za Usługę TD w Wariancie A ponad limit.","")&amp;
IF(Q753&gt;Limity!$D$7," Abonament za Usługę TD w Wariancie B ponad limit.","")&amp;
IF(Q753-K753&gt;Limity!$D$8," Różnica wartości abonamentów za Usługę TD wariantów A i B ponad limit.","")&amp;
IF(M753&gt;Limity!$D$9," Abonament za zwiększenie przepustowości w Wariancie A ponad limit.","")&amp;
IF(S753&gt;Limity!$D$10," Abonament za zwiększenie przepustowości w Wariancie B ponad limit.","")&amp;
IF(J753=""," Nie wskazano PWR. ",IF(ISERROR(VLOOKUP(J753,'Listy punktów styku'!$B$11:$B$41,1,FALSE))," Nie wskazano PWR z listy.",""))&amp;
IF(P753=""," Nie wskazano FPS. ",IF(ISERROR(VLOOKUP(P753,'Listy punktów styku'!$B$44:$B$61,1,FALSE))," Nie wskazano FPS z listy.","")))</f>
        <v/>
      </c>
    </row>
    <row r="754" spans="1:22" x14ac:dyDescent="0.3">
      <c r="A754" s="122"/>
      <c r="B754" s="123"/>
      <c r="C754" s="124"/>
      <c r="D754" s="124"/>
      <c r="E754" s="125"/>
      <c r="F754" s="123"/>
      <c r="G754" s="126"/>
      <c r="H754" s="127"/>
      <c r="I754" s="128">
        <f t="shared" si="92"/>
        <v>0</v>
      </c>
      <c r="J754" s="129"/>
      <c r="K754" s="127"/>
      <c r="L754" s="130">
        <f t="shared" si="93"/>
        <v>0</v>
      </c>
      <c r="M754" s="131"/>
      <c r="N754" s="130">
        <f t="shared" si="94"/>
        <v>0</v>
      </c>
      <c r="O754" s="130">
        <f t="shared" si="95"/>
        <v>0</v>
      </c>
      <c r="P754" s="129"/>
      <c r="Q754" s="127"/>
      <c r="R754" s="130">
        <f t="shared" si="96"/>
        <v>0</v>
      </c>
      <c r="S754" s="127"/>
      <c r="T754" s="130">
        <f t="shared" si="97"/>
        <v>0</v>
      </c>
      <c r="U754" s="128">
        <f t="shared" si="98"/>
        <v>0</v>
      </c>
      <c r="V754" s="5" t="str">
        <f>IF(COUNTBLANK(G754:H754)+COUNTBLANK(J754:K754)+COUNTBLANK(M754:M754)+COUNTBLANK(P754:Q754)+COUNTBLANK(S754:S754)=8,"",
IF(G754&lt;Limity!$C$5," Data gotowości zbyt wczesna lub nie uzupełniona.","")&amp;
IF(G754&gt;Limity!$D$5," Data gotowości zbyt późna lub wypełnona nieprawidłowo.","")&amp;
IF(OR(ROUND(K754,2)&lt;=0,ROUND(Q754,2)&lt;=0,ROUND(M754,2)&lt;=0,ROUND(S754,2)&lt;=0,ROUND(H754,2)&lt;=0)," Co najmniej jedna wartość nie jest większa od zera.","")&amp;
IF(K754&gt;Limity!$D$6," Abonament za Usługę TD w Wariancie A ponad limit.","")&amp;
IF(Q754&gt;Limity!$D$7," Abonament za Usługę TD w Wariancie B ponad limit.","")&amp;
IF(Q754-K754&gt;Limity!$D$8," Różnica wartości abonamentów za Usługę TD wariantów A i B ponad limit.","")&amp;
IF(M754&gt;Limity!$D$9," Abonament za zwiększenie przepustowości w Wariancie A ponad limit.","")&amp;
IF(S754&gt;Limity!$D$10," Abonament za zwiększenie przepustowości w Wariancie B ponad limit.","")&amp;
IF(J754=""," Nie wskazano PWR. ",IF(ISERROR(VLOOKUP(J754,'Listy punktów styku'!$B$11:$B$41,1,FALSE))," Nie wskazano PWR z listy.",""))&amp;
IF(P754=""," Nie wskazano FPS. ",IF(ISERROR(VLOOKUP(P754,'Listy punktów styku'!$B$44:$B$61,1,FALSE))," Nie wskazano FPS z listy.","")))</f>
        <v/>
      </c>
    </row>
    <row r="755" spans="1:22" x14ac:dyDescent="0.3">
      <c r="A755" s="122"/>
      <c r="B755" s="123"/>
      <c r="C755" s="124"/>
      <c r="D755" s="124"/>
      <c r="E755" s="125"/>
      <c r="F755" s="123"/>
      <c r="G755" s="126"/>
      <c r="H755" s="127"/>
      <c r="I755" s="128">
        <f t="shared" si="92"/>
        <v>0</v>
      </c>
      <c r="J755" s="129"/>
      <c r="K755" s="127"/>
      <c r="L755" s="130">
        <f t="shared" si="93"/>
        <v>0</v>
      </c>
      <c r="M755" s="131"/>
      <c r="N755" s="130">
        <f t="shared" si="94"/>
        <v>0</v>
      </c>
      <c r="O755" s="130">
        <f t="shared" si="95"/>
        <v>0</v>
      </c>
      <c r="P755" s="129"/>
      <c r="Q755" s="127"/>
      <c r="R755" s="130">
        <f t="shared" si="96"/>
        <v>0</v>
      </c>
      <c r="S755" s="127"/>
      <c r="T755" s="130">
        <f t="shared" si="97"/>
        <v>0</v>
      </c>
      <c r="U755" s="128">
        <f t="shared" si="98"/>
        <v>0</v>
      </c>
      <c r="V755" s="5" t="str">
        <f>IF(COUNTBLANK(G755:H755)+COUNTBLANK(J755:K755)+COUNTBLANK(M755:M755)+COUNTBLANK(P755:Q755)+COUNTBLANK(S755:S755)=8,"",
IF(G755&lt;Limity!$C$5," Data gotowości zbyt wczesna lub nie uzupełniona.","")&amp;
IF(G755&gt;Limity!$D$5," Data gotowości zbyt późna lub wypełnona nieprawidłowo.","")&amp;
IF(OR(ROUND(K755,2)&lt;=0,ROUND(Q755,2)&lt;=0,ROUND(M755,2)&lt;=0,ROUND(S755,2)&lt;=0,ROUND(H755,2)&lt;=0)," Co najmniej jedna wartość nie jest większa od zera.","")&amp;
IF(K755&gt;Limity!$D$6," Abonament za Usługę TD w Wariancie A ponad limit.","")&amp;
IF(Q755&gt;Limity!$D$7," Abonament za Usługę TD w Wariancie B ponad limit.","")&amp;
IF(Q755-K755&gt;Limity!$D$8," Różnica wartości abonamentów za Usługę TD wariantów A i B ponad limit.","")&amp;
IF(M755&gt;Limity!$D$9," Abonament za zwiększenie przepustowości w Wariancie A ponad limit.","")&amp;
IF(S755&gt;Limity!$D$10," Abonament za zwiększenie przepustowości w Wariancie B ponad limit.","")&amp;
IF(J755=""," Nie wskazano PWR. ",IF(ISERROR(VLOOKUP(J755,'Listy punktów styku'!$B$11:$B$41,1,FALSE))," Nie wskazano PWR z listy.",""))&amp;
IF(P755=""," Nie wskazano FPS. ",IF(ISERROR(VLOOKUP(P755,'Listy punktów styku'!$B$44:$B$61,1,FALSE))," Nie wskazano FPS z listy.","")))</f>
        <v/>
      </c>
    </row>
    <row r="756" spans="1:22" x14ac:dyDescent="0.3">
      <c r="A756" s="122"/>
      <c r="B756" s="123"/>
      <c r="C756" s="124"/>
      <c r="D756" s="124"/>
      <c r="E756" s="125"/>
      <c r="F756" s="123"/>
      <c r="G756" s="126"/>
      <c r="H756" s="127"/>
      <c r="I756" s="128">
        <f t="shared" si="92"/>
        <v>0</v>
      </c>
      <c r="J756" s="129"/>
      <c r="K756" s="127"/>
      <c r="L756" s="130">
        <f t="shared" si="93"/>
        <v>0</v>
      </c>
      <c r="M756" s="131"/>
      <c r="N756" s="130">
        <f t="shared" si="94"/>
        <v>0</v>
      </c>
      <c r="O756" s="130">
        <f t="shared" si="95"/>
        <v>0</v>
      </c>
      <c r="P756" s="129"/>
      <c r="Q756" s="127"/>
      <c r="R756" s="130">
        <f t="shared" si="96"/>
        <v>0</v>
      </c>
      <c r="S756" s="127"/>
      <c r="T756" s="130">
        <f t="shared" si="97"/>
        <v>0</v>
      </c>
      <c r="U756" s="128">
        <f t="shared" si="98"/>
        <v>0</v>
      </c>
      <c r="V756" s="5" t="str">
        <f>IF(COUNTBLANK(G756:H756)+COUNTBLANK(J756:K756)+COUNTBLANK(M756:M756)+COUNTBLANK(P756:Q756)+COUNTBLANK(S756:S756)=8,"",
IF(G756&lt;Limity!$C$5," Data gotowości zbyt wczesna lub nie uzupełniona.","")&amp;
IF(G756&gt;Limity!$D$5," Data gotowości zbyt późna lub wypełnona nieprawidłowo.","")&amp;
IF(OR(ROUND(K756,2)&lt;=0,ROUND(Q756,2)&lt;=0,ROUND(M756,2)&lt;=0,ROUND(S756,2)&lt;=0,ROUND(H756,2)&lt;=0)," Co najmniej jedna wartość nie jest większa od zera.","")&amp;
IF(K756&gt;Limity!$D$6," Abonament za Usługę TD w Wariancie A ponad limit.","")&amp;
IF(Q756&gt;Limity!$D$7," Abonament za Usługę TD w Wariancie B ponad limit.","")&amp;
IF(Q756-K756&gt;Limity!$D$8," Różnica wartości abonamentów za Usługę TD wariantów A i B ponad limit.","")&amp;
IF(M756&gt;Limity!$D$9," Abonament za zwiększenie przepustowości w Wariancie A ponad limit.","")&amp;
IF(S756&gt;Limity!$D$10," Abonament za zwiększenie przepustowości w Wariancie B ponad limit.","")&amp;
IF(J756=""," Nie wskazano PWR. ",IF(ISERROR(VLOOKUP(J756,'Listy punktów styku'!$B$11:$B$41,1,FALSE))," Nie wskazano PWR z listy.",""))&amp;
IF(P756=""," Nie wskazano FPS. ",IF(ISERROR(VLOOKUP(P756,'Listy punktów styku'!$B$44:$B$61,1,FALSE))," Nie wskazano FPS z listy.","")))</f>
        <v/>
      </c>
    </row>
    <row r="757" spans="1:22" x14ac:dyDescent="0.3">
      <c r="A757" s="122"/>
      <c r="B757" s="123"/>
      <c r="C757" s="124"/>
      <c r="D757" s="124"/>
      <c r="E757" s="125"/>
      <c r="F757" s="123"/>
      <c r="G757" s="126"/>
      <c r="H757" s="127"/>
      <c r="I757" s="128">
        <f t="shared" si="92"/>
        <v>0</v>
      </c>
      <c r="J757" s="129"/>
      <c r="K757" s="127"/>
      <c r="L757" s="130">
        <f t="shared" si="93"/>
        <v>0</v>
      </c>
      <c r="M757" s="131"/>
      <c r="N757" s="130">
        <f t="shared" si="94"/>
        <v>0</v>
      </c>
      <c r="O757" s="130">
        <f t="shared" si="95"/>
        <v>0</v>
      </c>
      <c r="P757" s="129"/>
      <c r="Q757" s="127"/>
      <c r="R757" s="130">
        <f t="shared" si="96"/>
        <v>0</v>
      </c>
      <c r="S757" s="127"/>
      <c r="T757" s="130">
        <f t="shared" si="97"/>
        <v>0</v>
      </c>
      <c r="U757" s="128">
        <f t="shared" si="98"/>
        <v>0</v>
      </c>
      <c r="V757" s="5" t="str">
        <f>IF(COUNTBLANK(G757:H757)+COUNTBLANK(J757:K757)+COUNTBLANK(M757:M757)+COUNTBLANK(P757:Q757)+COUNTBLANK(S757:S757)=8,"",
IF(G757&lt;Limity!$C$5," Data gotowości zbyt wczesna lub nie uzupełniona.","")&amp;
IF(G757&gt;Limity!$D$5," Data gotowości zbyt późna lub wypełnona nieprawidłowo.","")&amp;
IF(OR(ROUND(K757,2)&lt;=0,ROUND(Q757,2)&lt;=0,ROUND(M757,2)&lt;=0,ROUND(S757,2)&lt;=0,ROUND(H757,2)&lt;=0)," Co najmniej jedna wartość nie jest większa od zera.","")&amp;
IF(K757&gt;Limity!$D$6," Abonament za Usługę TD w Wariancie A ponad limit.","")&amp;
IF(Q757&gt;Limity!$D$7," Abonament za Usługę TD w Wariancie B ponad limit.","")&amp;
IF(Q757-K757&gt;Limity!$D$8," Różnica wartości abonamentów za Usługę TD wariantów A i B ponad limit.","")&amp;
IF(M757&gt;Limity!$D$9," Abonament za zwiększenie przepustowości w Wariancie A ponad limit.","")&amp;
IF(S757&gt;Limity!$D$10," Abonament za zwiększenie przepustowości w Wariancie B ponad limit.","")&amp;
IF(J757=""," Nie wskazano PWR. ",IF(ISERROR(VLOOKUP(J757,'Listy punktów styku'!$B$11:$B$41,1,FALSE))," Nie wskazano PWR z listy.",""))&amp;
IF(P757=""," Nie wskazano FPS. ",IF(ISERROR(VLOOKUP(P757,'Listy punktów styku'!$B$44:$B$61,1,FALSE))," Nie wskazano FPS z listy.","")))</f>
        <v/>
      </c>
    </row>
    <row r="758" spans="1:22" x14ac:dyDescent="0.3">
      <c r="A758" s="122"/>
      <c r="B758" s="123"/>
      <c r="C758" s="124"/>
      <c r="D758" s="124"/>
      <c r="E758" s="125"/>
      <c r="F758" s="123"/>
      <c r="G758" s="126"/>
      <c r="H758" s="127"/>
      <c r="I758" s="128">
        <f t="shared" si="92"/>
        <v>0</v>
      </c>
      <c r="J758" s="129"/>
      <c r="K758" s="127"/>
      <c r="L758" s="130">
        <f t="shared" si="93"/>
        <v>0</v>
      </c>
      <c r="M758" s="131"/>
      <c r="N758" s="130">
        <f t="shared" si="94"/>
        <v>0</v>
      </c>
      <c r="O758" s="130">
        <f t="shared" si="95"/>
        <v>0</v>
      </c>
      <c r="P758" s="129"/>
      <c r="Q758" s="127"/>
      <c r="R758" s="130">
        <f t="shared" si="96"/>
        <v>0</v>
      </c>
      <c r="S758" s="127"/>
      <c r="T758" s="130">
        <f t="shared" si="97"/>
        <v>0</v>
      </c>
      <c r="U758" s="128">
        <f t="shared" si="98"/>
        <v>0</v>
      </c>
      <c r="V758" s="5" t="str">
        <f>IF(COUNTBLANK(G758:H758)+COUNTBLANK(J758:K758)+COUNTBLANK(M758:M758)+COUNTBLANK(P758:Q758)+COUNTBLANK(S758:S758)=8,"",
IF(G758&lt;Limity!$C$5," Data gotowości zbyt wczesna lub nie uzupełniona.","")&amp;
IF(G758&gt;Limity!$D$5," Data gotowości zbyt późna lub wypełnona nieprawidłowo.","")&amp;
IF(OR(ROUND(K758,2)&lt;=0,ROUND(Q758,2)&lt;=0,ROUND(M758,2)&lt;=0,ROUND(S758,2)&lt;=0,ROUND(H758,2)&lt;=0)," Co najmniej jedna wartość nie jest większa od zera.","")&amp;
IF(K758&gt;Limity!$D$6," Abonament za Usługę TD w Wariancie A ponad limit.","")&amp;
IF(Q758&gt;Limity!$D$7," Abonament za Usługę TD w Wariancie B ponad limit.","")&amp;
IF(Q758-K758&gt;Limity!$D$8," Różnica wartości abonamentów za Usługę TD wariantów A i B ponad limit.","")&amp;
IF(M758&gt;Limity!$D$9," Abonament za zwiększenie przepustowości w Wariancie A ponad limit.","")&amp;
IF(S758&gt;Limity!$D$10," Abonament za zwiększenie przepustowości w Wariancie B ponad limit.","")&amp;
IF(J758=""," Nie wskazano PWR. ",IF(ISERROR(VLOOKUP(J758,'Listy punktów styku'!$B$11:$B$41,1,FALSE))," Nie wskazano PWR z listy.",""))&amp;
IF(P758=""," Nie wskazano FPS. ",IF(ISERROR(VLOOKUP(P758,'Listy punktów styku'!$B$44:$B$61,1,FALSE))," Nie wskazano FPS z listy.","")))</f>
        <v/>
      </c>
    </row>
    <row r="759" spans="1:22" x14ac:dyDescent="0.3">
      <c r="A759" s="122"/>
      <c r="B759" s="123"/>
      <c r="C759" s="124"/>
      <c r="D759" s="124"/>
      <c r="E759" s="125"/>
      <c r="F759" s="123"/>
      <c r="G759" s="126"/>
      <c r="H759" s="127"/>
      <c r="I759" s="128">
        <f t="shared" si="92"/>
        <v>0</v>
      </c>
      <c r="J759" s="129"/>
      <c r="K759" s="127"/>
      <c r="L759" s="130">
        <f t="shared" si="93"/>
        <v>0</v>
      </c>
      <c r="M759" s="131"/>
      <c r="N759" s="130">
        <f t="shared" si="94"/>
        <v>0</v>
      </c>
      <c r="O759" s="130">
        <f t="shared" si="95"/>
        <v>0</v>
      </c>
      <c r="P759" s="129"/>
      <c r="Q759" s="127"/>
      <c r="R759" s="130">
        <f t="shared" si="96"/>
        <v>0</v>
      </c>
      <c r="S759" s="127"/>
      <c r="T759" s="130">
        <f t="shared" si="97"/>
        <v>0</v>
      </c>
      <c r="U759" s="128">
        <f t="shared" si="98"/>
        <v>0</v>
      </c>
      <c r="V759" s="5" t="str">
        <f>IF(COUNTBLANK(G759:H759)+COUNTBLANK(J759:K759)+COUNTBLANK(M759:M759)+COUNTBLANK(P759:Q759)+COUNTBLANK(S759:S759)=8,"",
IF(G759&lt;Limity!$C$5," Data gotowości zbyt wczesna lub nie uzupełniona.","")&amp;
IF(G759&gt;Limity!$D$5," Data gotowości zbyt późna lub wypełnona nieprawidłowo.","")&amp;
IF(OR(ROUND(K759,2)&lt;=0,ROUND(Q759,2)&lt;=0,ROUND(M759,2)&lt;=0,ROUND(S759,2)&lt;=0,ROUND(H759,2)&lt;=0)," Co najmniej jedna wartość nie jest większa od zera.","")&amp;
IF(K759&gt;Limity!$D$6," Abonament za Usługę TD w Wariancie A ponad limit.","")&amp;
IF(Q759&gt;Limity!$D$7," Abonament za Usługę TD w Wariancie B ponad limit.","")&amp;
IF(Q759-K759&gt;Limity!$D$8," Różnica wartości abonamentów za Usługę TD wariantów A i B ponad limit.","")&amp;
IF(M759&gt;Limity!$D$9," Abonament za zwiększenie przepustowości w Wariancie A ponad limit.","")&amp;
IF(S759&gt;Limity!$D$10," Abonament za zwiększenie przepustowości w Wariancie B ponad limit.","")&amp;
IF(J759=""," Nie wskazano PWR. ",IF(ISERROR(VLOOKUP(J759,'Listy punktów styku'!$B$11:$B$41,1,FALSE))," Nie wskazano PWR z listy.",""))&amp;
IF(P759=""," Nie wskazano FPS. ",IF(ISERROR(VLOOKUP(P759,'Listy punktów styku'!$B$44:$B$61,1,FALSE))," Nie wskazano FPS z listy.","")))</f>
        <v/>
      </c>
    </row>
    <row r="760" spans="1:22" x14ac:dyDescent="0.3">
      <c r="A760" s="122"/>
      <c r="B760" s="123"/>
      <c r="C760" s="124"/>
      <c r="D760" s="124"/>
      <c r="E760" s="125"/>
      <c r="F760" s="123"/>
      <c r="G760" s="126"/>
      <c r="H760" s="127"/>
      <c r="I760" s="128">
        <f t="shared" si="92"/>
        <v>0</v>
      </c>
      <c r="J760" s="129"/>
      <c r="K760" s="127"/>
      <c r="L760" s="130">
        <f t="shared" si="93"/>
        <v>0</v>
      </c>
      <c r="M760" s="131"/>
      <c r="N760" s="130">
        <f t="shared" si="94"/>
        <v>0</v>
      </c>
      <c r="O760" s="130">
        <f t="shared" si="95"/>
        <v>0</v>
      </c>
      <c r="P760" s="129"/>
      <c r="Q760" s="127"/>
      <c r="R760" s="130">
        <f t="shared" si="96"/>
        <v>0</v>
      </c>
      <c r="S760" s="127"/>
      <c r="T760" s="130">
        <f t="shared" si="97"/>
        <v>0</v>
      </c>
      <c r="U760" s="128">
        <f t="shared" si="98"/>
        <v>0</v>
      </c>
      <c r="V760" s="5" t="str">
        <f>IF(COUNTBLANK(G760:H760)+COUNTBLANK(J760:K760)+COUNTBLANK(M760:M760)+COUNTBLANK(P760:Q760)+COUNTBLANK(S760:S760)=8,"",
IF(G760&lt;Limity!$C$5," Data gotowości zbyt wczesna lub nie uzupełniona.","")&amp;
IF(G760&gt;Limity!$D$5," Data gotowości zbyt późna lub wypełnona nieprawidłowo.","")&amp;
IF(OR(ROUND(K760,2)&lt;=0,ROUND(Q760,2)&lt;=0,ROUND(M760,2)&lt;=0,ROUND(S760,2)&lt;=0,ROUND(H760,2)&lt;=0)," Co najmniej jedna wartość nie jest większa od zera.","")&amp;
IF(K760&gt;Limity!$D$6," Abonament za Usługę TD w Wariancie A ponad limit.","")&amp;
IF(Q760&gt;Limity!$D$7," Abonament za Usługę TD w Wariancie B ponad limit.","")&amp;
IF(Q760-K760&gt;Limity!$D$8," Różnica wartości abonamentów za Usługę TD wariantów A i B ponad limit.","")&amp;
IF(M760&gt;Limity!$D$9," Abonament za zwiększenie przepustowości w Wariancie A ponad limit.","")&amp;
IF(S760&gt;Limity!$D$10," Abonament za zwiększenie przepustowości w Wariancie B ponad limit.","")&amp;
IF(J760=""," Nie wskazano PWR. ",IF(ISERROR(VLOOKUP(J760,'Listy punktów styku'!$B$11:$B$41,1,FALSE))," Nie wskazano PWR z listy.",""))&amp;
IF(P760=""," Nie wskazano FPS. ",IF(ISERROR(VLOOKUP(P760,'Listy punktów styku'!$B$44:$B$61,1,FALSE))," Nie wskazano FPS z listy.","")))</f>
        <v/>
      </c>
    </row>
    <row r="761" spans="1:22" x14ac:dyDescent="0.3">
      <c r="A761" s="122"/>
      <c r="B761" s="123"/>
      <c r="C761" s="124"/>
      <c r="D761" s="124"/>
      <c r="E761" s="125"/>
      <c r="F761" s="123"/>
      <c r="G761" s="126"/>
      <c r="H761" s="127"/>
      <c r="I761" s="128">
        <f t="shared" si="92"/>
        <v>0</v>
      </c>
      <c r="J761" s="129"/>
      <c r="K761" s="127"/>
      <c r="L761" s="130">
        <f t="shared" si="93"/>
        <v>0</v>
      </c>
      <c r="M761" s="131"/>
      <c r="N761" s="130">
        <f t="shared" si="94"/>
        <v>0</v>
      </c>
      <c r="O761" s="130">
        <f t="shared" si="95"/>
        <v>0</v>
      </c>
      <c r="P761" s="129"/>
      <c r="Q761" s="127"/>
      <c r="R761" s="130">
        <f t="shared" si="96"/>
        <v>0</v>
      </c>
      <c r="S761" s="127"/>
      <c r="T761" s="130">
        <f t="shared" si="97"/>
        <v>0</v>
      </c>
      <c r="U761" s="128">
        <f t="shared" si="98"/>
        <v>0</v>
      </c>
      <c r="V761" s="5" t="str">
        <f>IF(COUNTBLANK(G761:H761)+COUNTBLANK(J761:K761)+COUNTBLANK(M761:M761)+COUNTBLANK(P761:Q761)+COUNTBLANK(S761:S761)=8,"",
IF(G761&lt;Limity!$C$5," Data gotowości zbyt wczesna lub nie uzupełniona.","")&amp;
IF(G761&gt;Limity!$D$5," Data gotowości zbyt późna lub wypełnona nieprawidłowo.","")&amp;
IF(OR(ROUND(K761,2)&lt;=0,ROUND(Q761,2)&lt;=0,ROUND(M761,2)&lt;=0,ROUND(S761,2)&lt;=0,ROUND(H761,2)&lt;=0)," Co najmniej jedna wartość nie jest większa od zera.","")&amp;
IF(K761&gt;Limity!$D$6," Abonament za Usługę TD w Wariancie A ponad limit.","")&amp;
IF(Q761&gt;Limity!$D$7," Abonament za Usługę TD w Wariancie B ponad limit.","")&amp;
IF(Q761-K761&gt;Limity!$D$8," Różnica wartości abonamentów za Usługę TD wariantów A i B ponad limit.","")&amp;
IF(M761&gt;Limity!$D$9," Abonament za zwiększenie przepustowości w Wariancie A ponad limit.","")&amp;
IF(S761&gt;Limity!$D$10," Abonament za zwiększenie przepustowości w Wariancie B ponad limit.","")&amp;
IF(J761=""," Nie wskazano PWR. ",IF(ISERROR(VLOOKUP(J761,'Listy punktów styku'!$B$11:$B$41,1,FALSE))," Nie wskazano PWR z listy.",""))&amp;
IF(P761=""," Nie wskazano FPS. ",IF(ISERROR(VLOOKUP(P761,'Listy punktów styku'!$B$44:$B$61,1,FALSE))," Nie wskazano FPS z listy.","")))</f>
        <v/>
      </c>
    </row>
    <row r="762" spans="1:22" x14ac:dyDescent="0.3">
      <c r="A762" s="122"/>
      <c r="B762" s="123"/>
      <c r="C762" s="124"/>
      <c r="D762" s="124"/>
      <c r="E762" s="125"/>
      <c r="F762" s="123"/>
      <c r="G762" s="126"/>
      <c r="H762" s="127"/>
      <c r="I762" s="128">
        <f t="shared" si="92"/>
        <v>0</v>
      </c>
      <c r="J762" s="129"/>
      <c r="K762" s="127"/>
      <c r="L762" s="130">
        <f t="shared" si="93"/>
        <v>0</v>
      </c>
      <c r="M762" s="131"/>
      <c r="N762" s="130">
        <f t="shared" si="94"/>
        <v>0</v>
      </c>
      <c r="O762" s="130">
        <f t="shared" si="95"/>
        <v>0</v>
      </c>
      <c r="P762" s="129"/>
      <c r="Q762" s="127"/>
      <c r="R762" s="130">
        <f t="shared" si="96"/>
        <v>0</v>
      </c>
      <c r="S762" s="127"/>
      <c r="T762" s="130">
        <f t="shared" si="97"/>
        <v>0</v>
      </c>
      <c r="U762" s="128">
        <f t="shared" si="98"/>
        <v>0</v>
      </c>
      <c r="V762" s="5" t="str">
        <f>IF(COUNTBLANK(G762:H762)+COUNTBLANK(J762:K762)+COUNTBLANK(M762:M762)+COUNTBLANK(P762:Q762)+COUNTBLANK(S762:S762)=8,"",
IF(G762&lt;Limity!$C$5," Data gotowości zbyt wczesna lub nie uzupełniona.","")&amp;
IF(G762&gt;Limity!$D$5," Data gotowości zbyt późna lub wypełnona nieprawidłowo.","")&amp;
IF(OR(ROUND(K762,2)&lt;=0,ROUND(Q762,2)&lt;=0,ROUND(M762,2)&lt;=0,ROUND(S762,2)&lt;=0,ROUND(H762,2)&lt;=0)," Co najmniej jedna wartość nie jest większa od zera.","")&amp;
IF(K762&gt;Limity!$D$6," Abonament za Usługę TD w Wariancie A ponad limit.","")&amp;
IF(Q762&gt;Limity!$D$7," Abonament za Usługę TD w Wariancie B ponad limit.","")&amp;
IF(Q762-K762&gt;Limity!$D$8," Różnica wartości abonamentów za Usługę TD wariantów A i B ponad limit.","")&amp;
IF(M762&gt;Limity!$D$9," Abonament za zwiększenie przepustowości w Wariancie A ponad limit.","")&amp;
IF(S762&gt;Limity!$D$10," Abonament za zwiększenie przepustowości w Wariancie B ponad limit.","")&amp;
IF(J762=""," Nie wskazano PWR. ",IF(ISERROR(VLOOKUP(J762,'Listy punktów styku'!$B$11:$B$41,1,FALSE))," Nie wskazano PWR z listy.",""))&amp;
IF(P762=""," Nie wskazano FPS. ",IF(ISERROR(VLOOKUP(P762,'Listy punktów styku'!$B$44:$B$61,1,FALSE))," Nie wskazano FPS z listy.","")))</f>
        <v/>
      </c>
    </row>
    <row r="763" spans="1:22" x14ac:dyDescent="0.3">
      <c r="A763" s="122"/>
      <c r="B763" s="123"/>
      <c r="C763" s="124"/>
      <c r="D763" s="124"/>
      <c r="E763" s="125"/>
      <c r="F763" s="123"/>
      <c r="G763" s="126"/>
      <c r="H763" s="127"/>
      <c r="I763" s="128">
        <f t="shared" si="92"/>
        <v>0</v>
      </c>
      <c r="J763" s="129"/>
      <c r="K763" s="127"/>
      <c r="L763" s="130">
        <f t="shared" ref="L763:L824" si="99">ROUND(K763*(1+$C$10),2)</f>
        <v>0</v>
      </c>
      <c r="M763" s="131"/>
      <c r="N763" s="130">
        <f t="shared" ref="N763:N824" si="100">ROUND(M763*(1+$C$10),2)</f>
        <v>0</v>
      </c>
      <c r="O763" s="130">
        <f t="shared" ref="O763:O824" si="101">60*ROUND(K763*(1+$C$10),2)</f>
        <v>0</v>
      </c>
      <c r="P763" s="129"/>
      <c r="Q763" s="127"/>
      <c r="R763" s="130">
        <f t="shared" ref="R763:R824" si="102">ROUND(Q763*(1+$C$10),2)</f>
        <v>0</v>
      </c>
      <c r="S763" s="127"/>
      <c r="T763" s="130">
        <f t="shared" si="97"/>
        <v>0</v>
      </c>
      <c r="U763" s="128">
        <f t="shared" si="98"/>
        <v>0</v>
      </c>
      <c r="V763" s="5" t="str">
        <f>IF(COUNTBLANK(G763:H763)+COUNTBLANK(J763:K763)+COUNTBLANK(M763:M763)+COUNTBLANK(P763:Q763)+COUNTBLANK(S763:S763)=8,"",
IF(G763&lt;Limity!$C$5," Data gotowości zbyt wczesna lub nie uzupełniona.","")&amp;
IF(G763&gt;Limity!$D$5," Data gotowości zbyt późna lub wypełnona nieprawidłowo.","")&amp;
IF(OR(ROUND(K763,2)&lt;=0,ROUND(Q763,2)&lt;=0,ROUND(M763,2)&lt;=0,ROUND(S763,2)&lt;=0,ROUND(H763,2)&lt;=0)," Co najmniej jedna wartość nie jest większa od zera.","")&amp;
IF(K763&gt;Limity!$D$6," Abonament za Usługę TD w Wariancie A ponad limit.","")&amp;
IF(Q763&gt;Limity!$D$7," Abonament za Usługę TD w Wariancie B ponad limit.","")&amp;
IF(Q763-K763&gt;Limity!$D$8," Różnica wartości abonamentów za Usługę TD wariantów A i B ponad limit.","")&amp;
IF(M763&gt;Limity!$D$9," Abonament za zwiększenie przepustowości w Wariancie A ponad limit.","")&amp;
IF(S763&gt;Limity!$D$10," Abonament za zwiększenie przepustowości w Wariancie B ponad limit.","")&amp;
IF(J763=""," Nie wskazano PWR. ",IF(ISERROR(VLOOKUP(J763,'Listy punktów styku'!$B$11:$B$41,1,FALSE))," Nie wskazano PWR z listy.",""))&amp;
IF(P763=""," Nie wskazano FPS. ",IF(ISERROR(VLOOKUP(P763,'Listy punktów styku'!$B$44:$B$61,1,FALSE))," Nie wskazano FPS z listy.","")))</f>
        <v/>
      </c>
    </row>
    <row r="764" spans="1:22" x14ac:dyDescent="0.3">
      <c r="A764" s="122"/>
      <c r="B764" s="123"/>
      <c r="C764" s="124"/>
      <c r="D764" s="124"/>
      <c r="E764" s="125"/>
      <c r="F764" s="123"/>
      <c r="G764" s="126"/>
      <c r="H764" s="127"/>
      <c r="I764" s="128">
        <f t="shared" si="92"/>
        <v>0</v>
      </c>
      <c r="J764" s="129"/>
      <c r="K764" s="127"/>
      <c r="L764" s="130">
        <f t="shared" si="99"/>
        <v>0</v>
      </c>
      <c r="M764" s="131"/>
      <c r="N764" s="130">
        <f t="shared" si="100"/>
        <v>0</v>
      </c>
      <c r="O764" s="130">
        <f t="shared" si="101"/>
        <v>0</v>
      </c>
      <c r="P764" s="129"/>
      <c r="Q764" s="127"/>
      <c r="R764" s="130">
        <f t="shared" si="102"/>
        <v>0</v>
      </c>
      <c r="S764" s="127"/>
      <c r="T764" s="130">
        <f t="shared" ref="T764:T825" si="103">ROUND(S764*(1+$C$10),2)</f>
        <v>0</v>
      </c>
      <c r="U764" s="128">
        <f t="shared" ref="U764:U825" si="104">60*ROUND(Q764*(1+$C$10),2)</f>
        <v>0</v>
      </c>
      <c r="V764" s="5" t="str">
        <f>IF(COUNTBLANK(G764:H764)+COUNTBLANK(J764:K764)+COUNTBLANK(M764:M764)+COUNTBLANK(P764:Q764)+COUNTBLANK(S764:S764)=8,"",
IF(G764&lt;Limity!$C$5," Data gotowości zbyt wczesna lub nie uzupełniona.","")&amp;
IF(G764&gt;Limity!$D$5," Data gotowości zbyt późna lub wypełnona nieprawidłowo.","")&amp;
IF(OR(ROUND(K764,2)&lt;=0,ROUND(Q764,2)&lt;=0,ROUND(M764,2)&lt;=0,ROUND(S764,2)&lt;=0,ROUND(H764,2)&lt;=0)," Co najmniej jedna wartość nie jest większa od zera.","")&amp;
IF(K764&gt;Limity!$D$6," Abonament za Usługę TD w Wariancie A ponad limit.","")&amp;
IF(Q764&gt;Limity!$D$7," Abonament za Usługę TD w Wariancie B ponad limit.","")&amp;
IF(Q764-K764&gt;Limity!$D$8," Różnica wartości abonamentów za Usługę TD wariantów A i B ponad limit.","")&amp;
IF(M764&gt;Limity!$D$9," Abonament za zwiększenie przepustowości w Wariancie A ponad limit.","")&amp;
IF(S764&gt;Limity!$D$10," Abonament za zwiększenie przepustowości w Wariancie B ponad limit.","")&amp;
IF(J764=""," Nie wskazano PWR. ",IF(ISERROR(VLOOKUP(J764,'Listy punktów styku'!$B$11:$B$41,1,FALSE))," Nie wskazano PWR z listy.",""))&amp;
IF(P764=""," Nie wskazano FPS. ",IF(ISERROR(VLOOKUP(P764,'Listy punktów styku'!$B$44:$B$61,1,FALSE))," Nie wskazano FPS z listy.","")))</f>
        <v/>
      </c>
    </row>
    <row r="765" spans="1:22" x14ac:dyDescent="0.3">
      <c r="A765" s="122"/>
      <c r="B765" s="123"/>
      <c r="C765" s="124"/>
      <c r="D765" s="124"/>
      <c r="E765" s="125"/>
      <c r="F765" s="123"/>
      <c r="G765" s="126"/>
      <c r="H765" s="127"/>
      <c r="I765" s="128">
        <f t="shared" ref="I765:I826" si="105">ROUND(H765*(1+$C$10),2)</f>
        <v>0</v>
      </c>
      <c r="J765" s="129"/>
      <c r="K765" s="127"/>
      <c r="L765" s="130">
        <f t="shared" si="99"/>
        <v>0</v>
      </c>
      <c r="M765" s="131"/>
      <c r="N765" s="130">
        <f t="shared" si="100"/>
        <v>0</v>
      </c>
      <c r="O765" s="130">
        <f t="shared" si="101"/>
        <v>0</v>
      </c>
      <c r="P765" s="129"/>
      <c r="Q765" s="127"/>
      <c r="R765" s="130">
        <f t="shared" si="102"/>
        <v>0</v>
      </c>
      <c r="S765" s="127"/>
      <c r="T765" s="130">
        <f t="shared" si="103"/>
        <v>0</v>
      </c>
      <c r="U765" s="128">
        <f t="shared" si="104"/>
        <v>0</v>
      </c>
      <c r="V765" s="5" t="str">
        <f>IF(COUNTBLANK(G765:H765)+COUNTBLANK(J765:K765)+COUNTBLANK(M765:M765)+COUNTBLANK(P765:Q765)+COUNTBLANK(S765:S765)=8,"",
IF(G765&lt;Limity!$C$5," Data gotowości zbyt wczesna lub nie uzupełniona.","")&amp;
IF(G765&gt;Limity!$D$5," Data gotowości zbyt późna lub wypełnona nieprawidłowo.","")&amp;
IF(OR(ROUND(K765,2)&lt;=0,ROUND(Q765,2)&lt;=0,ROUND(M765,2)&lt;=0,ROUND(S765,2)&lt;=0,ROUND(H765,2)&lt;=0)," Co najmniej jedna wartość nie jest większa od zera.","")&amp;
IF(K765&gt;Limity!$D$6," Abonament za Usługę TD w Wariancie A ponad limit.","")&amp;
IF(Q765&gt;Limity!$D$7," Abonament za Usługę TD w Wariancie B ponad limit.","")&amp;
IF(Q765-K765&gt;Limity!$D$8," Różnica wartości abonamentów za Usługę TD wariantów A i B ponad limit.","")&amp;
IF(M765&gt;Limity!$D$9," Abonament za zwiększenie przepustowości w Wariancie A ponad limit.","")&amp;
IF(S765&gt;Limity!$D$10," Abonament za zwiększenie przepustowości w Wariancie B ponad limit.","")&amp;
IF(J765=""," Nie wskazano PWR. ",IF(ISERROR(VLOOKUP(J765,'Listy punktów styku'!$B$11:$B$41,1,FALSE))," Nie wskazano PWR z listy.",""))&amp;
IF(P765=""," Nie wskazano FPS. ",IF(ISERROR(VLOOKUP(P765,'Listy punktów styku'!$B$44:$B$61,1,FALSE))," Nie wskazano FPS z listy.","")))</f>
        <v/>
      </c>
    </row>
    <row r="766" spans="1:22" x14ac:dyDescent="0.3">
      <c r="A766" s="122"/>
      <c r="B766" s="123"/>
      <c r="C766" s="124"/>
      <c r="D766" s="124"/>
      <c r="E766" s="125"/>
      <c r="F766" s="123"/>
      <c r="G766" s="126"/>
      <c r="H766" s="127"/>
      <c r="I766" s="128">
        <f t="shared" si="105"/>
        <v>0</v>
      </c>
      <c r="J766" s="129"/>
      <c r="K766" s="127"/>
      <c r="L766" s="130">
        <f t="shared" si="99"/>
        <v>0</v>
      </c>
      <c r="M766" s="131"/>
      <c r="N766" s="130">
        <f t="shared" si="100"/>
        <v>0</v>
      </c>
      <c r="O766" s="130">
        <f t="shared" si="101"/>
        <v>0</v>
      </c>
      <c r="P766" s="129"/>
      <c r="Q766" s="127"/>
      <c r="R766" s="130">
        <f t="shared" si="102"/>
        <v>0</v>
      </c>
      <c r="S766" s="127"/>
      <c r="T766" s="130">
        <f t="shared" si="103"/>
        <v>0</v>
      </c>
      <c r="U766" s="128">
        <f t="shared" si="104"/>
        <v>0</v>
      </c>
      <c r="V766" s="5" t="str">
        <f>IF(COUNTBLANK(G766:H766)+COUNTBLANK(J766:K766)+COUNTBLANK(M766:M766)+COUNTBLANK(P766:Q766)+COUNTBLANK(S766:S766)=8,"",
IF(G766&lt;Limity!$C$5," Data gotowości zbyt wczesna lub nie uzupełniona.","")&amp;
IF(G766&gt;Limity!$D$5," Data gotowości zbyt późna lub wypełnona nieprawidłowo.","")&amp;
IF(OR(ROUND(K766,2)&lt;=0,ROUND(Q766,2)&lt;=0,ROUND(M766,2)&lt;=0,ROUND(S766,2)&lt;=0,ROUND(H766,2)&lt;=0)," Co najmniej jedna wartość nie jest większa od zera.","")&amp;
IF(K766&gt;Limity!$D$6," Abonament za Usługę TD w Wariancie A ponad limit.","")&amp;
IF(Q766&gt;Limity!$D$7," Abonament za Usługę TD w Wariancie B ponad limit.","")&amp;
IF(Q766-K766&gt;Limity!$D$8," Różnica wartości abonamentów za Usługę TD wariantów A i B ponad limit.","")&amp;
IF(M766&gt;Limity!$D$9," Abonament za zwiększenie przepustowości w Wariancie A ponad limit.","")&amp;
IF(S766&gt;Limity!$D$10," Abonament za zwiększenie przepustowości w Wariancie B ponad limit.","")&amp;
IF(J766=""," Nie wskazano PWR. ",IF(ISERROR(VLOOKUP(J766,'Listy punktów styku'!$B$11:$B$41,1,FALSE))," Nie wskazano PWR z listy.",""))&amp;
IF(P766=""," Nie wskazano FPS. ",IF(ISERROR(VLOOKUP(P766,'Listy punktów styku'!$B$44:$B$61,1,FALSE))," Nie wskazano FPS z listy.","")))</f>
        <v/>
      </c>
    </row>
    <row r="767" spans="1:22" x14ac:dyDescent="0.3">
      <c r="A767" s="122"/>
      <c r="B767" s="123"/>
      <c r="C767" s="124"/>
      <c r="D767" s="124"/>
      <c r="E767" s="125"/>
      <c r="F767" s="123"/>
      <c r="G767" s="126"/>
      <c r="H767" s="127"/>
      <c r="I767" s="128">
        <f t="shared" si="105"/>
        <v>0</v>
      </c>
      <c r="J767" s="129"/>
      <c r="K767" s="127"/>
      <c r="L767" s="130">
        <f t="shared" si="99"/>
        <v>0</v>
      </c>
      <c r="M767" s="131"/>
      <c r="N767" s="130">
        <f t="shared" si="100"/>
        <v>0</v>
      </c>
      <c r="O767" s="130">
        <f t="shared" si="101"/>
        <v>0</v>
      </c>
      <c r="P767" s="129"/>
      <c r="Q767" s="127"/>
      <c r="R767" s="130">
        <f t="shared" si="102"/>
        <v>0</v>
      </c>
      <c r="S767" s="127"/>
      <c r="T767" s="130">
        <f t="shared" si="103"/>
        <v>0</v>
      </c>
      <c r="U767" s="128">
        <f t="shared" si="104"/>
        <v>0</v>
      </c>
      <c r="V767" s="5" t="str">
        <f>IF(COUNTBLANK(G767:H767)+COUNTBLANK(J767:K767)+COUNTBLANK(M767:M767)+COUNTBLANK(P767:Q767)+COUNTBLANK(S767:S767)=8,"",
IF(G767&lt;Limity!$C$5," Data gotowości zbyt wczesna lub nie uzupełniona.","")&amp;
IF(G767&gt;Limity!$D$5," Data gotowości zbyt późna lub wypełnona nieprawidłowo.","")&amp;
IF(OR(ROUND(K767,2)&lt;=0,ROUND(Q767,2)&lt;=0,ROUND(M767,2)&lt;=0,ROUND(S767,2)&lt;=0,ROUND(H767,2)&lt;=0)," Co najmniej jedna wartość nie jest większa od zera.","")&amp;
IF(K767&gt;Limity!$D$6," Abonament za Usługę TD w Wariancie A ponad limit.","")&amp;
IF(Q767&gt;Limity!$D$7," Abonament za Usługę TD w Wariancie B ponad limit.","")&amp;
IF(Q767-K767&gt;Limity!$D$8," Różnica wartości abonamentów za Usługę TD wariantów A i B ponad limit.","")&amp;
IF(M767&gt;Limity!$D$9," Abonament za zwiększenie przepustowości w Wariancie A ponad limit.","")&amp;
IF(S767&gt;Limity!$D$10," Abonament za zwiększenie przepustowości w Wariancie B ponad limit.","")&amp;
IF(J767=""," Nie wskazano PWR. ",IF(ISERROR(VLOOKUP(J767,'Listy punktów styku'!$B$11:$B$41,1,FALSE))," Nie wskazano PWR z listy.",""))&amp;
IF(P767=""," Nie wskazano FPS. ",IF(ISERROR(VLOOKUP(P767,'Listy punktów styku'!$B$44:$B$61,1,FALSE))," Nie wskazano FPS z listy.","")))</f>
        <v/>
      </c>
    </row>
    <row r="768" spans="1:22" x14ac:dyDescent="0.3">
      <c r="A768" s="122"/>
      <c r="B768" s="123"/>
      <c r="C768" s="124"/>
      <c r="D768" s="124"/>
      <c r="E768" s="125"/>
      <c r="F768" s="123"/>
      <c r="G768" s="126"/>
      <c r="H768" s="127"/>
      <c r="I768" s="128">
        <f t="shared" si="105"/>
        <v>0</v>
      </c>
      <c r="J768" s="129"/>
      <c r="K768" s="127"/>
      <c r="L768" s="130">
        <f t="shared" si="99"/>
        <v>0</v>
      </c>
      <c r="M768" s="131"/>
      <c r="N768" s="130">
        <f t="shared" si="100"/>
        <v>0</v>
      </c>
      <c r="O768" s="130">
        <f t="shared" si="101"/>
        <v>0</v>
      </c>
      <c r="P768" s="129"/>
      <c r="Q768" s="127"/>
      <c r="R768" s="130">
        <f t="shared" si="102"/>
        <v>0</v>
      </c>
      <c r="S768" s="127"/>
      <c r="T768" s="130">
        <f t="shared" si="103"/>
        <v>0</v>
      </c>
      <c r="U768" s="128">
        <f t="shared" si="104"/>
        <v>0</v>
      </c>
      <c r="V768" s="5" t="str">
        <f>IF(COUNTBLANK(G768:H768)+COUNTBLANK(J768:K768)+COUNTBLANK(M768:M768)+COUNTBLANK(P768:Q768)+COUNTBLANK(S768:S768)=8,"",
IF(G768&lt;Limity!$C$5," Data gotowości zbyt wczesna lub nie uzupełniona.","")&amp;
IF(G768&gt;Limity!$D$5," Data gotowości zbyt późna lub wypełnona nieprawidłowo.","")&amp;
IF(OR(ROUND(K768,2)&lt;=0,ROUND(Q768,2)&lt;=0,ROUND(M768,2)&lt;=0,ROUND(S768,2)&lt;=0,ROUND(H768,2)&lt;=0)," Co najmniej jedna wartość nie jest większa od zera.","")&amp;
IF(K768&gt;Limity!$D$6," Abonament za Usługę TD w Wariancie A ponad limit.","")&amp;
IF(Q768&gt;Limity!$D$7," Abonament za Usługę TD w Wariancie B ponad limit.","")&amp;
IF(Q768-K768&gt;Limity!$D$8," Różnica wartości abonamentów za Usługę TD wariantów A i B ponad limit.","")&amp;
IF(M768&gt;Limity!$D$9," Abonament za zwiększenie przepustowości w Wariancie A ponad limit.","")&amp;
IF(S768&gt;Limity!$D$10," Abonament za zwiększenie przepustowości w Wariancie B ponad limit.","")&amp;
IF(J768=""," Nie wskazano PWR. ",IF(ISERROR(VLOOKUP(J768,'Listy punktów styku'!$B$11:$B$41,1,FALSE))," Nie wskazano PWR z listy.",""))&amp;
IF(P768=""," Nie wskazano FPS. ",IF(ISERROR(VLOOKUP(P768,'Listy punktów styku'!$B$44:$B$61,1,FALSE))," Nie wskazano FPS z listy.","")))</f>
        <v/>
      </c>
    </row>
    <row r="769" spans="1:22" x14ac:dyDescent="0.3">
      <c r="A769" s="122"/>
      <c r="B769" s="123"/>
      <c r="C769" s="124"/>
      <c r="D769" s="124"/>
      <c r="E769" s="125"/>
      <c r="F769" s="123"/>
      <c r="G769" s="126"/>
      <c r="H769" s="127"/>
      <c r="I769" s="128">
        <f t="shared" si="105"/>
        <v>0</v>
      </c>
      <c r="J769" s="129"/>
      <c r="K769" s="127"/>
      <c r="L769" s="130">
        <f t="shared" si="99"/>
        <v>0</v>
      </c>
      <c r="M769" s="131"/>
      <c r="N769" s="130">
        <f t="shared" si="100"/>
        <v>0</v>
      </c>
      <c r="O769" s="130">
        <f t="shared" si="101"/>
        <v>0</v>
      </c>
      <c r="P769" s="129"/>
      <c r="Q769" s="127"/>
      <c r="R769" s="130">
        <f t="shared" si="102"/>
        <v>0</v>
      </c>
      <c r="S769" s="127"/>
      <c r="T769" s="130">
        <f t="shared" si="103"/>
        <v>0</v>
      </c>
      <c r="U769" s="128">
        <f t="shared" si="104"/>
        <v>0</v>
      </c>
      <c r="V769" s="5" t="str">
        <f>IF(COUNTBLANK(G769:H769)+COUNTBLANK(J769:K769)+COUNTBLANK(M769:M769)+COUNTBLANK(P769:Q769)+COUNTBLANK(S769:S769)=8,"",
IF(G769&lt;Limity!$C$5," Data gotowości zbyt wczesna lub nie uzupełniona.","")&amp;
IF(G769&gt;Limity!$D$5," Data gotowości zbyt późna lub wypełnona nieprawidłowo.","")&amp;
IF(OR(ROUND(K769,2)&lt;=0,ROUND(Q769,2)&lt;=0,ROUND(M769,2)&lt;=0,ROUND(S769,2)&lt;=0,ROUND(H769,2)&lt;=0)," Co najmniej jedna wartość nie jest większa od zera.","")&amp;
IF(K769&gt;Limity!$D$6," Abonament za Usługę TD w Wariancie A ponad limit.","")&amp;
IF(Q769&gt;Limity!$D$7," Abonament za Usługę TD w Wariancie B ponad limit.","")&amp;
IF(Q769-K769&gt;Limity!$D$8," Różnica wartości abonamentów za Usługę TD wariantów A i B ponad limit.","")&amp;
IF(M769&gt;Limity!$D$9," Abonament za zwiększenie przepustowości w Wariancie A ponad limit.","")&amp;
IF(S769&gt;Limity!$D$10," Abonament za zwiększenie przepustowości w Wariancie B ponad limit.","")&amp;
IF(J769=""," Nie wskazano PWR. ",IF(ISERROR(VLOOKUP(J769,'Listy punktów styku'!$B$11:$B$41,1,FALSE))," Nie wskazano PWR z listy.",""))&amp;
IF(P769=""," Nie wskazano FPS. ",IF(ISERROR(VLOOKUP(P769,'Listy punktów styku'!$B$44:$B$61,1,FALSE))," Nie wskazano FPS z listy.","")))</f>
        <v/>
      </c>
    </row>
    <row r="770" spans="1:22" x14ac:dyDescent="0.3">
      <c r="A770" s="122"/>
      <c r="B770" s="123"/>
      <c r="C770" s="124"/>
      <c r="D770" s="124"/>
      <c r="E770" s="125"/>
      <c r="F770" s="123"/>
      <c r="G770" s="126"/>
      <c r="H770" s="127"/>
      <c r="I770" s="128">
        <f t="shared" si="105"/>
        <v>0</v>
      </c>
      <c r="J770" s="129"/>
      <c r="K770" s="127"/>
      <c r="L770" s="130">
        <f t="shared" si="99"/>
        <v>0</v>
      </c>
      <c r="M770" s="131"/>
      <c r="N770" s="130">
        <f t="shared" si="100"/>
        <v>0</v>
      </c>
      <c r="O770" s="130">
        <f t="shared" si="101"/>
        <v>0</v>
      </c>
      <c r="P770" s="129"/>
      <c r="Q770" s="127"/>
      <c r="R770" s="130">
        <f t="shared" si="102"/>
        <v>0</v>
      </c>
      <c r="S770" s="127"/>
      <c r="T770" s="130">
        <f t="shared" si="103"/>
        <v>0</v>
      </c>
      <c r="U770" s="128">
        <f t="shared" si="104"/>
        <v>0</v>
      </c>
      <c r="V770" s="5" t="str">
        <f>IF(COUNTBLANK(G770:H770)+COUNTBLANK(J770:K770)+COUNTBLANK(M770:M770)+COUNTBLANK(P770:Q770)+COUNTBLANK(S770:S770)=8,"",
IF(G770&lt;Limity!$C$5," Data gotowości zbyt wczesna lub nie uzupełniona.","")&amp;
IF(G770&gt;Limity!$D$5," Data gotowości zbyt późna lub wypełnona nieprawidłowo.","")&amp;
IF(OR(ROUND(K770,2)&lt;=0,ROUND(Q770,2)&lt;=0,ROUND(M770,2)&lt;=0,ROUND(S770,2)&lt;=0,ROUND(H770,2)&lt;=0)," Co najmniej jedna wartość nie jest większa od zera.","")&amp;
IF(K770&gt;Limity!$D$6," Abonament za Usługę TD w Wariancie A ponad limit.","")&amp;
IF(Q770&gt;Limity!$D$7," Abonament za Usługę TD w Wariancie B ponad limit.","")&amp;
IF(Q770-K770&gt;Limity!$D$8," Różnica wartości abonamentów za Usługę TD wariantów A i B ponad limit.","")&amp;
IF(M770&gt;Limity!$D$9," Abonament za zwiększenie przepustowości w Wariancie A ponad limit.","")&amp;
IF(S770&gt;Limity!$D$10," Abonament za zwiększenie przepustowości w Wariancie B ponad limit.","")&amp;
IF(J770=""," Nie wskazano PWR. ",IF(ISERROR(VLOOKUP(J770,'Listy punktów styku'!$B$11:$B$41,1,FALSE))," Nie wskazano PWR z listy.",""))&amp;
IF(P770=""," Nie wskazano FPS. ",IF(ISERROR(VLOOKUP(P770,'Listy punktów styku'!$B$44:$B$61,1,FALSE))," Nie wskazano FPS z listy.","")))</f>
        <v/>
      </c>
    </row>
    <row r="771" spans="1:22" x14ac:dyDescent="0.3">
      <c r="A771" s="122"/>
      <c r="B771" s="123"/>
      <c r="C771" s="124"/>
      <c r="D771" s="124"/>
      <c r="E771" s="125"/>
      <c r="F771" s="123"/>
      <c r="G771" s="126"/>
      <c r="H771" s="127"/>
      <c r="I771" s="128">
        <f t="shared" si="105"/>
        <v>0</v>
      </c>
      <c r="J771" s="129"/>
      <c r="K771" s="127"/>
      <c r="L771" s="130">
        <f t="shared" si="99"/>
        <v>0</v>
      </c>
      <c r="M771" s="131"/>
      <c r="N771" s="130">
        <f t="shared" si="100"/>
        <v>0</v>
      </c>
      <c r="O771" s="130">
        <f t="shared" si="101"/>
        <v>0</v>
      </c>
      <c r="P771" s="129"/>
      <c r="Q771" s="127"/>
      <c r="R771" s="130">
        <f t="shared" si="102"/>
        <v>0</v>
      </c>
      <c r="S771" s="127"/>
      <c r="T771" s="130">
        <f t="shared" si="103"/>
        <v>0</v>
      </c>
      <c r="U771" s="128">
        <f t="shared" si="104"/>
        <v>0</v>
      </c>
      <c r="V771" s="5" t="str">
        <f>IF(COUNTBLANK(G771:H771)+COUNTBLANK(J771:K771)+COUNTBLANK(M771:M771)+COUNTBLANK(P771:Q771)+COUNTBLANK(S771:S771)=8,"",
IF(G771&lt;Limity!$C$5," Data gotowości zbyt wczesna lub nie uzupełniona.","")&amp;
IF(G771&gt;Limity!$D$5," Data gotowości zbyt późna lub wypełnona nieprawidłowo.","")&amp;
IF(OR(ROUND(K771,2)&lt;=0,ROUND(Q771,2)&lt;=0,ROUND(M771,2)&lt;=0,ROUND(S771,2)&lt;=0,ROUND(H771,2)&lt;=0)," Co najmniej jedna wartość nie jest większa od zera.","")&amp;
IF(K771&gt;Limity!$D$6," Abonament za Usługę TD w Wariancie A ponad limit.","")&amp;
IF(Q771&gt;Limity!$D$7," Abonament za Usługę TD w Wariancie B ponad limit.","")&amp;
IF(Q771-K771&gt;Limity!$D$8," Różnica wartości abonamentów za Usługę TD wariantów A i B ponad limit.","")&amp;
IF(M771&gt;Limity!$D$9," Abonament za zwiększenie przepustowości w Wariancie A ponad limit.","")&amp;
IF(S771&gt;Limity!$D$10," Abonament za zwiększenie przepustowości w Wariancie B ponad limit.","")&amp;
IF(J771=""," Nie wskazano PWR. ",IF(ISERROR(VLOOKUP(J771,'Listy punktów styku'!$B$11:$B$41,1,FALSE))," Nie wskazano PWR z listy.",""))&amp;
IF(P771=""," Nie wskazano FPS. ",IF(ISERROR(VLOOKUP(P771,'Listy punktów styku'!$B$44:$B$61,1,FALSE))," Nie wskazano FPS z listy.","")))</f>
        <v/>
      </c>
    </row>
    <row r="772" spans="1:22" x14ac:dyDescent="0.3">
      <c r="A772" s="122"/>
      <c r="B772" s="123"/>
      <c r="C772" s="124"/>
      <c r="D772" s="124"/>
      <c r="E772" s="125"/>
      <c r="F772" s="123"/>
      <c r="G772" s="126"/>
      <c r="H772" s="127"/>
      <c r="I772" s="128">
        <f t="shared" si="105"/>
        <v>0</v>
      </c>
      <c r="J772" s="129"/>
      <c r="K772" s="127"/>
      <c r="L772" s="130">
        <f t="shared" si="99"/>
        <v>0</v>
      </c>
      <c r="M772" s="131"/>
      <c r="N772" s="130">
        <f t="shared" si="100"/>
        <v>0</v>
      </c>
      <c r="O772" s="130">
        <f t="shared" si="101"/>
        <v>0</v>
      </c>
      <c r="P772" s="129"/>
      <c r="Q772" s="127"/>
      <c r="R772" s="130">
        <f t="shared" si="102"/>
        <v>0</v>
      </c>
      <c r="S772" s="127"/>
      <c r="T772" s="130">
        <f t="shared" si="103"/>
        <v>0</v>
      </c>
      <c r="U772" s="128">
        <f t="shared" si="104"/>
        <v>0</v>
      </c>
      <c r="V772" s="5" t="str">
        <f>IF(COUNTBLANK(G772:H772)+COUNTBLANK(J772:K772)+COUNTBLANK(M772:M772)+COUNTBLANK(P772:Q772)+COUNTBLANK(S772:S772)=8,"",
IF(G772&lt;Limity!$C$5," Data gotowości zbyt wczesna lub nie uzupełniona.","")&amp;
IF(G772&gt;Limity!$D$5," Data gotowości zbyt późna lub wypełnona nieprawidłowo.","")&amp;
IF(OR(ROUND(K772,2)&lt;=0,ROUND(Q772,2)&lt;=0,ROUND(M772,2)&lt;=0,ROUND(S772,2)&lt;=0,ROUND(H772,2)&lt;=0)," Co najmniej jedna wartość nie jest większa od zera.","")&amp;
IF(K772&gt;Limity!$D$6," Abonament za Usługę TD w Wariancie A ponad limit.","")&amp;
IF(Q772&gt;Limity!$D$7," Abonament za Usługę TD w Wariancie B ponad limit.","")&amp;
IF(Q772-K772&gt;Limity!$D$8," Różnica wartości abonamentów za Usługę TD wariantów A i B ponad limit.","")&amp;
IF(M772&gt;Limity!$D$9," Abonament za zwiększenie przepustowości w Wariancie A ponad limit.","")&amp;
IF(S772&gt;Limity!$D$10," Abonament za zwiększenie przepustowości w Wariancie B ponad limit.","")&amp;
IF(J772=""," Nie wskazano PWR. ",IF(ISERROR(VLOOKUP(J772,'Listy punktów styku'!$B$11:$B$41,1,FALSE))," Nie wskazano PWR z listy.",""))&amp;
IF(P772=""," Nie wskazano FPS. ",IF(ISERROR(VLOOKUP(P772,'Listy punktów styku'!$B$44:$B$61,1,FALSE))," Nie wskazano FPS z listy.","")))</f>
        <v/>
      </c>
    </row>
    <row r="773" spans="1:22" x14ac:dyDescent="0.3">
      <c r="A773" s="122"/>
      <c r="B773" s="123"/>
      <c r="C773" s="124"/>
      <c r="D773" s="124"/>
      <c r="E773" s="125"/>
      <c r="F773" s="123"/>
      <c r="G773" s="126"/>
      <c r="H773" s="127"/>
      <c r="I773" s="128">
        <f t="shared" si="105"/>
        <v>0</v>
      </c>
      <c r="J773" s="129"/>
      <c r="K773" s="127"/>
      <c r="L773" s="130">
        <f t="shared" si="99"/>
        <v>0</v>
      </c>
      <c r="M773" s="131"/>
      <c r="N773" s="130">
        <f t="shared" si="100"/>
        <v>0</v>
      </c>
      <c r="O773" s="130">
        <f t="shared" si="101"/>
        <v>0</v>
      </c>
      <c r="P773" s="129"/>
      <c r="Q773" s="127"/>
      <c r="R773" s="130">
        <f t="shared" si="102"/>
        <v>0</v>
      </c>
      <c r="S773" s="127"/>
      <c r="T773" s="130">
        <f t="shared" si="103"/>
        <v>0</v>
      </c>
      <c r="U773" s="128">
        <f t="shared" si="104"/>
        <v>0</v>
      </c>
      <c r="V773" s="5" t="str">
        <f>IF(COUNTBLANK(G773:H773)+COUNTBLANK(J773:K773)+COUNTBLANK(M773:M773)+COUNTBLANK(P773:Q773)+COUNTBLANK(S773:S773)=8,"",
IF(G773&lt;Limity!$C$5," Data gotowości zbyt wczesna lub nie uzupełniona.","")&amp;
IF(G773&gt;Limity!$D$5," Data gotowości zbyt późna lub wypełnona nieprawidłowo.","")&amp;
IF(OR(ROUND(K773,2)&lt;=0,ROUND(Q773,2)&lt;=0,ROUND(M773,2)&lt;=0,ROUND(S773,2)&lt;=0,ROUND(H773,2)&lt;=0)," Co najmniej jedna wartość nie jest większa od zera.","")&amp;
IF(K773&gt;Limity!$D$6," Abonament za Usługę TD w Wariancie A ponad limit.","")&amp;
IF(Q773&gt;Limity!$D$7," Abonament za Usługę TD w Wariancie B ponad limit.","")&amp;
IF(Q773-K773&gt;Limity!$D$8," Różnica wartości abonamentów za Usługę TD wariantów A i B ponad limit.","")&amp;
IF(M773&gt;Limity!$D$9," Abonament za zwiększenie przepustowości w Wariancie A ponad limit.","")&amp;
IF(S773&gt;Limity!$D$10," Abonament za zwiększenie przepustowości w Wariancie B ponad limit.","")&amp;
IF(J773=""," Nie wskazano PWR. ",IF(ISERROR(VLOOKUP(J773,'Listy punktów styku'!$B$11:$B$41,1,FALSE))," Nie wskazano PWR z listy.",""))&amp;
IF(P773=""," Nie wskazano FPS. ",IF(ISERROR(VLOOKUP(P773,'Listy punktów styku'!$B$44:$B$61,1,FALSE))," Nie wskazano FPS z listy.","")))</f>
        <v/>
      </c>
    </row>
    <row r="774" spans="1:22" x14ac:dyDescent="0.3">
      <c r="A774" s="122"/>
      <c r="B774" s="123"/>
      <c r="C774" s="124"/>
      <c r="D774" s="124"/>
      <c r="E774" s="125"/>
      <c r="F774" s="123"/>
      <c r="G774" s="126"/>
      <c r="H774" s="127"/>
      <c r="I774" s="128">
        <f t="shared" si="105"/>
        <v>0</v>
      </c>
      <c r="J774" s="129"/>
      <c r="K774" s="127"/>
      <c r="L774" s="130">
        <f t="shared" si="99"/>
        <v>0</v>
      </c>
      <c r="M774" s="131"/>
      <c r="N774" s="130">
        <f t="shared" si="100"/>
        <v>0</v>
      </c>
      <c r="O774" s="130">
        <f t="shared" si="101"/>
        <v>0</v>
      </c>
      <c r="P774" s="129"/>
      <c r="Q774" s="127"/>
      <c r="R774" s="130">
        <f t="shared" si="102"/>
        <v>0</v>
      </c>
      <c r="S774" s="127"/>
      <c r="T774" s="130">
        <f t="shared" si="103"/>
        <v>0</v>
      </c>
      <c r="U774" s="128">
        <f t="shared" si="104"/>
        <v>0</v>
      </c>
      <c r="V774" s="5" t="str">
        <f>IF(COUNTBLANK(G774:H774)+COUNTBLANK(J774:K774)+COUNTBLANK(M774:M774)+COUNTBLANK(P774:Q774)+COUNTBLANK(S774:S774)=8,"",
IF(G774&lt;Limity!$C$5," Data gotowości zbyt wczesna lub nie uzupełniona.","")&amp;
IF(G774&gt;Limity!$D$5," Data gotowości zbyt późna lub wypełnona nieprawidłowo.","")&amp;
IF(OR(ROUND(K774,2)&lt;=0,ROUND(Q774,2)&lt;=0,ROUND(M774,2)&lt;=0,ROUND(S774,2)&lt;=0,ROUND(H774,2)&lt;=0)," Co najmniej jedna wartość nie jest większa od zera.","")&amp;
IF(K774&gt;Limity!$D$6," Abonament za Usługę TD w Wariancie A ponad limit.","")&amp;
IF(Q774&gt;Limity!$D$7," Abonament za Usługę TD w Wariancie B ponad limit.","")&amp;
IF(Q774-K774&gt;Limity!$D$8," Różnica wartości abonamentów za Usługę TD wariantów A i B ponad limit.","")&amp;
IF(M774&gt;Limity!$D$9," Abonament za zwiększenie przepustowości w Wariancie A ponad limit.","")&amp;
IF(S774&gt;Limity!$D$10," Abonament za zwiększenie przepustowości w Wariancie B ponad limit.","")&amp;
IF(J774=""," Nie wskazano PWR. ",IF(ISERROR(VLOOKUP(J774,'Listy punktów styku'!$B$11:$B$41,1,FALSE))," Nie wskazano PWR z listy.",""))&amp;
IF(P774=""," Nie wskazano FPS. ",IF(ISERROR(VLOOKUP(P774,'Listy punktów styku'!$B$44:$B$61,1,FALSE))," Nie wskazano FPS z listy.","")))</f>
        <v/>
      </c>
    </row>
    <row r="775" spans="1:22" x14ac:dyDescent="0.3">
      <c r="A775" s="122"/>
      <c r="B775" s="123"/>
      <c r="C775" s="124"/>
      <c r="D775" s="124"/>
      <c r="E775" s="125"/>
      <c r="F775" s="123"/>
      <c r="G775" s="126"/>
      <c r="H775" s="127"/>
      <c r="I775" s="128">
        <f t="shared" si="105"/>
        <v>0</v>
      </c>
      <c r="J775" s="129"/>
      <c r="K775" s="127"/>
      <c r="L775" s="130">
        <f t="shared" si="99"/>
        <v>0</v>
      </c>
      <c r="M775" s="131"/>
      <c r="N775" s="130">
        <f t="shared" si="100"/>
        <v>0</v>
      </c>
      <c r="O775" s="130">
        <f t="shared" si="101"/>
        <v>0</v>
      </c>
      <c r="P775" s="129"/>
      <c r="Q775" s="127"/>
      <c r="R775" s="130">
        <f t="shared" si="102"/>
        <v>0</v>
      </c>
      <c r="S775" s="127"/>
      <c r="T775" s="130">
        <f t="shared" si="103"/>
        <v>0</v>
      </c>
      <c r="U775" s="128">
        <f t="shared" si="104"/>
        <v>0</v>
      </c>
      <c r="V775" s="5" t="str">
        <f>IF(COUNTBLANK(G775:H775)+COUNTBLANK(J775:K775)+COUNTBLANK(M775:M775)+COUNTBLANK(P775:Q775)+COUNTBLANK(S775:S775)=8,"",
IF(G775&lt;Limity!$C$5," Data gotowości zbyt wczesna lub nie uzupełniona.","")&amp;
IF(G775&gt;Limity!$D$5," Data gotowości zbyt późna lub wypełnona nieprawidłowo.","")&amp;
IF(OR(ROUND(K775,2)&lt;=0,ROUND(Q775,2)&lt;=0,ROUND(M775,2)&lt;=0,ROUND(S775,2)&lt;=0,ROUND(H775,2)&lt;=0)," Co najmniej jedna wartość nie jest większa od zera.","")&amp;
IF(K775&gt;Limity!$D$6," Abonament za Usługę TD w Wariancie A ponad limit.","")&amp;
IF(Q775&gt;Limity!$D$7," Abonament za Usługę TD w Wariancie B ponad limit.","")&amp;
IF(Q775-K775&gt;Limity!$D$8," Różnica wartości abonamentów za Usługę TD wariantów A i B ponad limit.","")&amp;
IF(M775&gt;Limity!$D$9," Abonament za zwiększenie przepustowości w Wariancie A ponad limit.","")&amp;
IF(S775&gt;Limity!$D$10," Abonament za zwiększenie przepustowości w Wariancie B ponad limit.","")&amp;
IF(J775=""," Nie wskazano PWR. ",IF(ISERROR(VLOOKUP(J775,'Listy punktów styku'!$B$11:$B$41,1,FALSE))," Nie wskazano PWR z listy.",""))&amp;
IF(P775=""," Nie wskazano FPS. ",IF(ISERROR(VLOOKUP(P775,'Listy punktów styku'!$B$44:$B$61,1,FALSE))," Nie wskazano FPS z listy.","")))</f>
        <v/>
      </c>
    </row>
    <row r="776" spans="1:22" x14ac:dyDescent="0.3">
      <c r="A776" s="122"/>
      <c r="B776" s="123"/>
      <c r="C776" s="124"/>
      <c r="D776" s="124"/>
      <c r="E776" s="125"/>
      <c r="F776" s="123"/>
      <c r="G776" s="126"/>
      <c r="H776" s="127"/>
      <c r="I776" s="128">
        <f t="shared" si="105"/>
        <v>0</v>
      </c>
      <c r="J776" s="129"/>
      <c r="K776" s="127"/>
      <c r="L776" s="130">
        <f t="shared" si="99"/>
        <v>0</v>
      </c>
      <c r="M776" s="131"/>
      <c r="N776" s="130">
        <f t="shared" si="100"/>
        <v>0</v>
      </c>
      <c r="O776" s="130">
        <f t="shared" si="101"/>
        <v>0</v>
      </c>
      <c r="P776" s="129"/>
      <c r="Q776" s="127"/>
      <c r="R776" s="130">
        <f t="shared" si="102"/>
        <v>0</v>
      </c>
      <c r="S776" s="127"/>
      <c r="T776" s="130">
        <f t="shared" si="103"/>
        <v>0</v>
      </c>
      <c r="U776" s="128">
        <f t="shared" si="104"/>
        <v>0</v>
      </c>
      <c r="V776" s="5" t="str">
        <f>IF(COUNTBLANK(G776:H776)+COUNTBLANK(J776:K776)+COUNTBLANK(M776:M776)+COUNTBLANK(P776:Q776)+COUNTBLANK(S776:S776)=8,"",
IF(G776&lt;Limity!$C$5," Data gotowości zbyt wczesna lub nie uzupełniona.","")&amp;
IF(G776&gt;Limity!$D$5," Data gotowości zbyt późna lub wypełnona nieprawidłowo.","")&amp;
IF(OR(ROUND(K776,2)&lt;=0,ROUND(Q776,2)&lt;=0,ROUND(M776,2)&lt;=0,ROUND(S776,2)&lt;=0,ROUND(H776,2)&lt;=0)," Co najmniej jedna wartość nie jest większa od zera.","")&amp;
IF(K776&gt;Limity!$D$6," Abonament za Usługę TD w Wariancie A ponad limit.","")&amp;
IF(Q776&gt;Limity!$D$7," Abonament za Usługę TD w Wariancie B ponad limit.","")&amp;
IF(Q776-K776&gt;Limity!$D$8," Różnica wartości abonamentów za Usługę TD wariantów A i B ponad limit.","")&amp;
IF(M776&gt;Limity!$D$9," Abonament za zwiększenie przepustowości w Wariancie A ponad limit.","")&amp;
IF(S776&gt;Limity!$D$10," Abonament za zwiększenie przepustowości w Wariancie B ponad limit.","")&amp;
IF(J776=""," Nie wskazano PWR. ",IF(ISERROR(VLOOKUP(J776,'Listy punktów styku'!$B$11:$B$41,1,FALSE))," Nie wskazano PWR z listy.",""))&amp;
IF(P776=""," Nie wskazano FPS. ",IF(ISERROR(VLOOKUP(P776,'Listy punktów styku'!$B$44:$B$61,1,FALSE))," Nie wskazano FPS z listy.","")))</f>
        <v/>
      </c>
    </row>
    <row r="777" spans="1:22" x14ac:dyDescent="0.3">
      <c r="A777" s="122"/>
      <c r="B777" s="123"/>
      <c r="C777" s="124"/>
      <c r="D777" s="124"/>
      <c r="E777" s="125"/>
      <c r="F777" s="123"/>
      <c r="G777" s="126"/>
      <c r="H777" s="127"/>
      <c r="I777" s="128">
        <f t="shared" si="105"/>
        <v>0</v>
      </c>
      <c r="J777" s="129"/>
      <c r="K777" s="127"/>
      <c r="L777" s="130">
        <f t="shared" si="99"/>
        <v>0</v>
      </c>
      <c r="M777" s="131"/>
      <c r="N777" s="130">
        <f t="shared" si="100"/>
        <v>0</v>
      </c>
      <c r="O777" s="130">
        <f t="shared" si="101"/>
        <v>0</v>
      </c>
      <c r="P777" s="129"/>
      <c r="Q777" s="127"/>
      <c r="R777" s="130">
        <f t="shared" si="102"/>
        <v>0</v>
      </c>
      <c r="S777" s="127"/>
      <c r="T777" s="130">
        <f t="shared" si="103"/>
        <v>0</v>
      </c>
      <c r="U777" s="128">
        <f t="shared" si="104"/>
        <v>0</v>
      </c>
      <c r="V777" s="5" t="str">
        <f>IF(COUNTBLANK(G777:H777)+COUNTBLANK(J777:K777)+COUNTBLANK(M777:M777)+COUNTBLANK(P777:Q777)+COUNTBLANK(S777:S777)=8,"",
IF(G777&lt;Limity!$C$5," Data gotowości zbyt wczesna lub nie uzupełniona.","")&amp;
IF(G777&gt;Limity!$D$5," Data gotowości zbyt późna lub wypełnona nieprawidłowo.","")&amp;
IF(OR(ROUND(K777,2)&lt;=0,ROUND(Q777,2)&lt;=0,ROUND(M777,2)&lt;=0,ROUND(S777,2)&lt;=0,ROUND(H777,2)&lt;=0)," Co najmniej jedna wartość nie jest większa od zera.","")&amp;
IF(K777&gt;Limity!$D$6," Abonament za Usługę TD w Wariancie A ponad limit.","")&amp;
IF(Q777&gt;Limity!$D$7," Abonament za Usługę TD w Wariancie B ponad limit.","")&amp;
IF(Q777-K777&gt;Limity!$D$8," Różnica wartości abonamentów za Usługę TD wariantów A i B ponad limit.","")&amp;
IF(M777&gt;Limity!$D$9," Abonament za zwiększenie przepustowości w Wariancie A ponad limit.","")&amp;
IF(S777&gt;Limity!$D$10," Abonament za zwiększenie przepustowości w Wariancie B ponad limit.","")&amp;
IF(J777=""," Nie wskazano PWR. ",IF(ISERROR(VLOOKUP(J777,'Listy punktów styku'!$B$11:$B$41,1,FALSE))," Nie wskazano PWR z listy.",""))&amp;
IF(P777=""," Nie wskazano FPS. ",IF(ISERROR(VLOOKUP(P777,'Listy punktów styku'!$B$44:$B$61,1,FALSE))," Nie wskazano FPS z listy.","")))</f>
        <v/>
      </c>
    </row>
    <row r="778" spans="1:22" x14ac:dyDescent="0.3">
      <c r="A778" s="122"/>
      <c r="B778" s="123"/>
      <c r="C778" s="124"/>
      <c r="D778" s="124"/>
      <c r="E778" s="125"/>
      <c r="F778" s="123"/>
      <c r="G778" s="126"/>
      <c r="H778" s="127"/>
      <c r="I778" s="128">
        <f t="shared" si="105"/>
        <v>0</v>
      </c>
      <c r="J778" s="129"/>
      <c r="K778" s="127"/>
      <c r="L778" s="130">
        <f t="shared" si="99"/>
        <v>0</v>
      </c>
      <c r="M778" s="131"/>
      <c r="N778" s="130">
        <f t="shared" si="100"/>
        <v>0</v>
      </c>
      <c r="O778" s="130">
        <f t="shared" si="101"/>
        <v>0</v>
      </c>
      <c r="P778" s="129"/>
      <c r="Q778" s="127"/>
      <c r="R778" s="130">
        <f t="shared" si="102"/>
        <v>0</v>
      </c>
      <c r="S778" s="127"/>
      <c r="T778" s="130">
        <f t="shared" si="103"/>
        <v>0</v>
      </c>
      <c r="U778" s="128">
        <f t="shared" si="104"/>
        <v>0</v>
      </c>
      <c r="V778" s="5" t="str">
        <f>IF(COUNTBLANK(G778:H778)+COUNTBLANK(J778:K778)+COUNTBLANK(M778:M778)+COUNTBLANK(P778:Q778)+COUNTBLANK(S778:S778)=8,"",
IF(G778&lt;Limity!$C$5," Data gotowości zbyt wczesna lub nie uzupełniona.","")&amp;
IF(G778&gt;Limity!$D$5," Data gotowości zbyt późna lub wypełnona nieprawidłowo.","")&amp;
IF(OR(ROUND(K778,2)&lt;=0,ROUND(Q778,2)&lt;=0,ROUND(M778,2)&lt;=0,ROUND(S778,2)&lt;=0,ROUND(H778,2)&lt;=0)," Co najmniej jedna wartość nie jest większa od zera.","")&amp;
IF(K778&gt;Limity!$D$6," Abonament za Usługę TD w Wariancie A ponad limit.","")&amp;
IF(Q778&gt;Limity!$D$7," Abonament za Usługę TD w Wariancie B ponad limit.","")&amp;
IF(Q778-K778&gt;Limity!$D$8," Różnica wartości abonamentów za Usługę TD wariantów A i B ponad limit.","")&amp;
IF(M778&gt;Limity!$D$9," Abonament za zwiększenie przepustowości w Wariancie A ponad limit.","")&amp;
IF(S778&gt;Limity!$D$10," Abonament za zwiększenie przepustowości w Wariancie B ponad limit.","")&amp;
IF(J778=""," Nie wskazano PWR. ",IF(ISERROR(VLOOKUP(J778,'Listy punktów styku'!$B$11:$B$41,1,FALSE))," Nie wskazano PWR z listy.",""))&amp;
IF(P778=""," Nie wskazano FPS. ",IF(ISERROR(VLOOKUP(P778,'Listy punktów styku'!$B$44:$B$61,1,FALSE))," Nie wskazano FPS z listy.","")))</f>
        <v/>
      </c>
    </row>
    <row r="779" spans="1:22" x14ac:dyDescent="0.3">
      <c r="A779" s="122"/>
      <c r="B779" s="123"/>
      <c r="C779" s="124"/>
      <c r="D779" s="124"/>
      <c r="E779" s="125"/>
      <c r="F779" s="123"/>
      <c r="G779" s="126"/>
      <c r="H779" s="127"/>
      <c r="I779" s="128">
        <f t="shared" si="105"/>
        <v>0</v>
      </c>
      <c r="J779" s="129"/>
      <c r="K779" s="127"/>
      <c r="L779" s="130">
        <f t="shared" si="99"/>
        <v>0</v>
      </c>
      <c r="M779" s="131"/>
      <c r="N779" s="130">
        <f t="shared" si="100"/>
        <v>0</v>
      </c>
      <c r="O779" s="130">
        <f t="shared" si="101"/>
        <v>0</v>
      </c>
      <c r="P779" s="129"/>
      <c r="Q779" s="127"/>
      <c r="R779" s="130">
        <f t="shared" si="102"/>
        <v>0</v>
      </c>
      <c r="S779" s="127"/>
      <c r="T779" s="130">
        <f t="shared" si="103"/>
        <v>0</v>
      </c>
      <c r="U779" s="128">
        <f t="shared" si="104"/>
        <v>0</v>
      </c>
      <c r="V779" s="5" t="str">
        <f>IF(COUNTBLANK(G779:H779)+COUNTBLANK(J779:K779)+COUNTBLANK(M779:M779)+COUNTBLANK(P779:Q779)+COUNTBLANK(S779:S779)=8,"",
IF(G779&lt;Limity!$C$5," Data gotowości zbyt wczesna lub nie uzupełniona.","")&amp;
IF(G779&gt;Limity!$D$5," Data gotowości zbyt późna lub wypełnona nieprawidłowo.","")&amp;
IF(OR(ROUND(K779,2)&lt;=0,ROUND(Q779,2)&lt;=0,ROUND(M779,2)&lt;=0,ROUND(S779,2)&lt;=0,ROUND(H779,2)&lt;=0)," Co najmniej jedna wartość nie jest większa od zera.","")&amp;
IF(K779&gt;Limity!$D$6," Abonament za Usługę TD w Wariancie A ponad limit.","")&amp;
IF(Q779&gt;Limity!$D$7," Abonament za Usługę TD w Wariancie B ponad limit.","")&amp;
IF(Q779-K779&gt;Limity!$D$8," Różnica wartości abonamentów za Usługę TD wariantów A i B ponad limit.","")&amp;
IF(M779&gt;Limity!$D$9," Abonament za zwiększenie przepustowości w Wariancie A ponad limit.","")&amp;
IF(S779&gt;Limity!$D$10," Abonament za zwiększenie przepustowości w Wariancie B ponad limit.","")&amp;
IF(J779=""," Nie wskazano PWR. ",IF(ISERROR(VLOOKUP(J779,'Listy punktów styku'!$B$11:$B$41,1,FALSE))," Nie wskazano PWR z listy.",""))&amp;
IF(P779=""," Nie wskazano FPS. ",IF(ISERROR(VLOOKUP(P779,'Listy punktów styku'!$B$44:$B$61,1,FALSE))," Nie wskazano FPS z listy.","")))</f>
        <v/>
      </c>
    </row>
    <row r="780" spans="1:22" x14ac:dyDescent="0.3">
      <c r="A780" s="122"/>
      <c r="B780" s="123"/>
      <c r="C780" s="124"/>
      <c r="D780" s="124"/>
      <c r="E780" s="125"/>
      <c r="F780" s="123"/>
      <c r="G780" s="126"/>
      <c r="H780" s="127"/>
      <c r="I780" s="128">
        <f t="shared" si="105"/>
        <v>0</v>
      </c>
      <c r="J780" s="129"/>
      <c r="K780" s="127"/>
      <c r="L780" s="130">
        <f t="shared" si="99"/>
        <v>0</v>
      </c>
      <c r="M780" s="131"/>
      <c r="N780" s="130">
        <f t="shared" si="100"/>
        <v>0</v>
      </c>
      <c r="O780" s="130">
        <f t="shared" si="101"/>
        <v>0</v>
      </c>
      <c r="P780" s="129"/>
      <c r="Q780" s="127"/>
      <c r="R780" s="130">
        <f t="shared" si="102"/>
        <v>0</v>
      </c>
      <c r="S780" s="127"/>
      <c r="T780" s="130">
        <f t="shared" si="103"/>
        <v>0</v>
      </c>
      <c r="U780" s="128">
        <f t="shared" si="104"/>
        <v>0</v>
      </c>
      <c r="V780" s="5" t="str">
        <f>IF(COUNTBLANK(G780:H780)+COUNTBLANK(J780:K780)+COUNTBLANK(M780:M780)+COUNTBLANK(P780:Q780)+COUNTBLANK(S780:S780)=8,"",
IF(G780&lt;Limity!$C$5," Data gotowości zbyt wczesna lub nie uzupełniona.","")&amp;
IF(G780&gt;Limity!$D$5," Data gotowości zbyt późna lub wypełnona nieprawidłowo.","")&amp;
IF(OR(ROUND(K780,2)&lt;=0,ROUND(Q780,2)&lt;=0,ROUND(M780,2)&lt;=0,ROUND(S780,2)&lt;=0,ROUND(H780,2)&lt;=0)," Co najmniej jedna wartość nie jest większa od zera.","")&amp;
IF(K780&gt;Limity!$D$6," Abonament za Usługę TD w Wariancie A ponad limit.","")&amp;
IF(Q780&gt;Limity!$D$7," Abonament za Usługę TD w Wariancie B ponad limit.","")&amp;
IF(Q780-K780&gt;Limity!$D$8," Różnica wartości abonamentów za Usługę TD wariantów A i B ponad limit.","")&amp;
IF(M780&gt;Limity!$D$9," Abonament za zwiększenie przepustowości w Wariancie A ponad limit.","")&amp;
IF(S780&gt;Limity!$D$10," Abonament za zwiększenie przepustowości w Wariancie B ponad limit.","")&amp;
IF(J780=""," Nie wskazano PWR. ",IF(ISERROR(VLOOKUP(J780,'Listy punktów styku'!$B$11:$B$41,1,FALSE))," Nie wskazano PWR z listy.",""))&amp;
IF(P780=""," Nie wskazano FPS. ",IF(ISERROR(VLOOKUP(P780,'Listy punktów styku'!$B$44:$B$61,1,FALSE))," Nie wskazano FPS z listy.","")))</f>
        <v/>
      </c>
    </row>
    <row r="781" spans="1:22" x14ac:dyDescent="0.3">
      <c r="A781" s="122"/>
      <c r="B781" s="123"/>
      <c r="C781" s="124"/>
      <c r="D781" s="124"/>
      <c r="E781" s="125"/>
      <c r="F781" s="123"/>
      <c r="G781" s="126"/>
      <c r="H781" s="127"/>
      <c r="I781" s="128">
        <f t="shared" si="105"/>
        <v>0</v>
      </c>
      <c r="J781" s="129"/>
      <c r="K781" s="127"/>
      <c r="L781" s="130">
        <f t="shared" si="99"/>
        <v>0</v>
      </c>
      <c r="M781" s="131"/>
      <c r="N781" s="130">
        <f t="shared" si="100"/>
        <v>0</v>
      </c>
      <c r="O781" s="130">
        <f t="shared" si="101"/>
        <v>0</v>
      </c>
      <c r="P781" s="129"/>
      <c r="Q781" s="127"/>
      <c r="R781" s="130">
        <f t="shared" si="102"/>
        <v>0</v>
      </c>
      <c r="S781" s="127"/>
      <c r="T781" s="130">
        <f t="shared" si="103"/>
        <v>0</v>
      </c>
      <c r="U781" s="128">
        <f t="shared" si="104"/>
        <v>0</v>
      </c>
      <c r="V781" s="5" t="str">
        <f>IF(COUNTBLANK(G781:H781)+COUNTBLANK(J781:K781)+COUNTBLANK(M781:M781)+COUNTBLANK(P781:Q781)+COUNTBLANK(S781:S781)=8,"",
IF(G781&lt;Limity!$C$5," Data gotowości zbyt wczesna lub nie uzupełniona.","")&amp;
IF(G781&gt;Limity!$D$5," Data gotowości zbyt późna lub wypełnona nieprawidłowo.","")&amp;
IF(OR(ROUND(K781,2)&lt;=0,ROUND(Q781,2)&lt;=0,ROUND(M781,2)&lt;=0,ROUND(S781,2)&lt;=0,ROUND(H781,2)&lt;=0)," Co najmniej jedna wartość nie jest większa od zera.","")&amp;
IF(K781&gt;Limity!$D$6," Abonament za Usługę TD w Wariancie A ponad limit.","")&amp;
IF(Q781&gt;Limity!$D$7," Abonament za Usługę TD w Wariancie B ponad limit.","")&amp;
IF(Q781-K781&gt;Limity!$D$8," Różnica wartości abonamentów za Usługę TD wariantów A i B ponad limit.","")&amp;
IF(M781&gt;Limity!$D$9," Abonament za zwiększenie przepustowości w Wariancie A ponad limit.","")&amp;
IF(S781&gt;Limity!$D$10," Abonament za zwiększenie przepustowości w Wariancie B ponad limit.","")&amp;
IF(J781=""," Nie wskazano PWR. ",IF(ISERROR(VLOOKUP(J781,'Listy punktów styku'!$B$11:$B$41,1,FALSE))," Nie wskazano PWR z listy.",""))&amp;
IF(P781=""," Nie wskazano FPS. ",IF(ISERROR(VLOOKUP(P781,'Listy punktów styku'!$B$44:$B$61,1,FALSE))," Nie wskazano FPS z listy.","")))</f>
        <v/>
      </c>
    </row>
    <row r="782" spans="1:22" x14ac:dyDescent="0.3">
      <c r="A782" s="122"/>
      <c r="B782" s="123"/>
      <c r="C782" s="124"/>
      <c r="D782" s="124"/>
      <c r="E782" s="125"/>
      <c r="F782" s="123"/>
      <c r="G782" s="126"/>
      <c r="H782" s="127"/>
      <c r="I782" s="128">
        <f t="shared" si="105"/>
        <v>0</v>
      </c>
      <c r="J782" s="129"/>
      <c r="K782" s="127"/>
      <c r="L782" s="130">
        <f t="shared" si="99"/>
        <v>0</v>
      </c>
      <c r="M782" s="131"/>
      <c r="N782" s="130">
        <f t="shared" si="100"/>
        <v>0</v>
      </c>
      <c r="O782" s="130">
        <f t="shared" si="101"/>
        <v>0</v>
      </c>
      <c r="P782" s="129"/>
      <c r="Q782" s="127"/>
      <c r="R782" s="130">
        <f t="shared" si="102"/>
        <v>0</v>
      </c>
      <c r="S782" s="127"/>
      <c r="T782" s="130">
        <f t="shared" si="103"/>
        <v>0</v>
      </c>
      <c r="U782" s="128">
        <f t="shared" si="104"/>
        <v>0</v>
      </c>
      <c r="V782" s="5" t="str">
        <f>IF(COUNTBLANK(G782:H782)+COUNTBLANK(J782:K782)+COUNTBLANK(M782:M782)+COUNTBLANK(P782:Q782)+COUNTBLANK(S782:S782)=8,"",
IF(G782&lt;Limity!$C$5," Data gotowości zbyt wczesna lub nie uzupełniona.","")&amp;
IF(G782&gt;Limity!$D$5," Data gotowości zbyt późna lub wypełnona nieprawidłowo.","")&amp;
IF(OR(ROUND(K782,2)&lt;=0,ROUND(Q782,2)&lt;=0,ROUND(M782,2)&lt;=0,ROUND(S782,2)&lt;=0,ROUND(H782,2)&lt;=0)," Co najmniej jedna wartość nie jest większa od zera.","")&amp;
IF(K782&gt;Limity!$D$6," Abonament za Usługę TD w Wariancie A ponad limit.","")&amp;
IF(Q782&gt;Limity!$D$7," Abonament za Usługę TD w Wariancie B ponad limit.","")&amp;
IF(Q782-K782&gt;Limity!$D$8," Różnica wartości abonamentów za Usługę TD wariantów A i B ponad limit.","")&amp;
IF(M782&gt;Limity!$D$9," Abonament za zwiększenie przepustowości w Wariancie A ponad limit.","")&amp;
IF(S782&gt;Limity!$D$10," Abonament za zwiększenie przepustowości w Wariancie B ponad limit.","")&amp;
IF(J782=""," Nie wskazano PWR. ",IF(ISERROR(VLOOKUP(J782,'Listy punktów styku'!$B$11:$B$41,1,FALSE))," Nie wskazano PWR z listy.",""))&amp;
IF(P782=""," Nie wskazano FPS. ",IF(ISERROR(VLOOKUP(P782,'Listy punktów styku'!$B$44:$B$61,1,FALSE))," Nie wskazano FPS z listy.","")))</f>
        <v/>
      </c>
    </row>
    <row r="783" spans="1:22" x14ac:dyDescent="0.3">
      <c r="A783" s="122"/>
      <c r="B783" s="123"/>
      <c r="C783" s="124"/>
      <c r="D783" s="124"/>
      <c r="E783" s="125"/>
      <c r="F783" s="123"/>
      <c r="G783" s="126"/>
      <c r="H783" s="127"/>
      <c r="I783" s="128">
        <f t="shared" si="105"/>
        <v>0</v>
      </c>
      <c r="J783" s="129"/>
      <c r="K783" s="127"/>
      <c r="L783" s="130">
        <f t="shared" si="99"/>
        <v>0</v>
      </c>
      <c r="M783" s="131"/>
      <c r="N783" s="130">
        <f t="shared" si="100"/>
        <v>0</v>
      </c>
      <c r="O783" s="130">
        <f t="shared" si="101"/>
        <v>0</v>
      </c>
      <c r="P783" s="129"/>
      <c r="Q783" s="127"/>
      <c r="R783" s="130">
        <f t="shared" si="102"/>
        <v>0</v>
      </c>
      <c r="S783" s="127"/>
      <c r="T783" s="130">
        <f t="shared" si="103"/>
        <v>0</v>
      </c>
      <c r="U783" s="128">
        <f t="shared" si="104"/>
        <v>0</v>
      </c>
      <c r="V783" s="5" t="str">
        <f>IF(COUNTBLANK(G783:H783)+COUNTBLANK(J783:K783)+COUNTBLANK(M783:M783)+COUNTBLANK(P783:Q783)+COUNTBLANK(S783:S783)=8,"",
IF(G783&lt;Limity!$C$5," Data gotowości zbyt wczesna lub nie uzupełniona.","")&amp;
IF(G783&gt;Limity!$D$5," Data gotowości zbyt późna lub wypełnona nieprawidłowo.","")&amp;
IF(OR(ROUND(K783,2)&lt;=0,ROUND(Q783,2)&lt;=0,ROUND(M783,2)&lt;=0,ROUND(S783,2)&lt;=0,ROUND(H783,2)&lt;=0)," Co najmniej jedna wartość nie jest większa od zera.","")&amp;
IF(K783&gt;Limity!$D$6," Abonament za Usługę TD w Wariancie A ponad limit.","")&amp;
IF(Q783&gt;Limity!$D$7," Abonament za Usługę TD w Wariancie B ponad limit.","")&amp;
IF(Q783-K783&gt;Limity!$D$8," Różnica wartości abonamentów za Usługę TD wariantów A i B ponad limit.","")&amp;
IF(M783&gt;Limity!$D$9," Abonament za zwiększenie przepustowości w Wariancie A ponad limit.","")&amp;
IF(S783&gt;Limity!$D$10," Abonament za zwiększenie przepustowości w Wariancie B ponad limit.","")&amp;
IF(J783=""," Nie wskazano PWR. ",IF(ISERROR(VLOOKUP(J783,'Listy punktów styku'!$B$11:$B$41,1,FALSE))," Nie wskazano PWR z listy.",""))&amp;
IF(P783=""," Nie wskazano FPS. ",IF(ISERROR(VLOOKUP(P783,'Listy punktów styku'!$B$44:$B$61,1,FALSE))," Nie wskazano FPS z listy.","")))</f>
        <v/>
      </c>
    </row>
    <row r="784" spans="1:22" x14ac:dyDescent="0.3">
      <c r="A784" s="122"/>
      <c r="B784" s="123"/>
      <c r="C784" s="124"/>
      <c r="D784" s="124"/>
      <c r="E784" s="125"/>
      <c r="F784" s="123"/>
      <c r="G784" s="126"/>
      <c r="H784" s="127"/>
      <c r="I784" s="128">
        <f t="shared" si="105"/>
        <v>0</v>
      </c>
      <c r="J784" s="129"/>
      <c r="K784" s="127"/>
      <c r="L784" s="130">
        <f t="shared" si="99"/>
        <v>0</v>
      </c>
      <c r="M784" s="131"/>
      <c r="N784" s="130">
        <f t="shared" si="100"/>
        <v>0</v>
      </c>
      <c r="O784" s="130">
        <f t="shared" si="101"/>
        <v>0</v>
      </c>
      <c r="P784" s="129"/>
      <c r="Q784" s="127"/>
      <c r="R784" s="130">
        <f t="shared" si="102"/>
        <v>0</v>
      </c>
      <c r="S784" s="127"/>
      <c r="T784" s="130">
        <f t="shared" si="103"/>
        <v>0</v>
      </c>
      <c r="U784" s="128">
        <f t="shared" si="104"/>
        <v>0</v>
      </c>
      <c r="V784" s="5" t="str">
        <f>IF(COUNTBLANK(G784:H784)+COUNTBLANK(J784:K784)+COUNTBLANK(M784:M784)+COUNTBLANK(P784:Q784)+COUNTBLANK(S784:S784)=8,"",
IF(G784&lt;Limity!$C$5," Data gotowości zbyt wczesna lub nie uzupełniona.","")&amp;
IF(G784&gt;Limity!$D$5," Data gotowości zbyt późna lub wypełnona nieprawidłowo.","")&amp;
IF(OR(ROUND(K784,2)&lt;=0,ROUND(Q784,2)&lt;=0,ROUND(M784,2)&lt;=0,ROUND(S784,2)&lt;=0,ROUND(H784,2)&lt;=0)," Co najmniej jedna wartość nie jest większa od zera.","")&amp;
IF(K784&gt;Limity!$D$6," Abonament za Usługę TD w Wariancie A ponad limit.","")&amp;
IF(Q784&gt;Limity!$D$7," Abonament za Usługę TD w Wariancie B ponad limit.","")&amp;
IF(Q784-K784&gt;Limity!$D$8," Różnica wartości abonamentów za Usługę TD wariantów A i B ponad limit.","")&amp;
IF(M784&gt;Limity!$D$9," Abonament za zwiększenie przepustowości w Wariancie A ponad limit.","")&amp;
IF(S784&gt;Limity!$D$10," Abonament za zwiększenie przepustowości w Wariancie B ponad limit.","")&amp;
IF(J784=""," Nie wskazano PWR. ",IF(ISERROR(VLOOKUP(J784,'Listy punktów styku'!$B$11:$B$41,1,FALSE))," Nie wskazano PWR z listy.",""))&amp;
IF(P784=""," Nie wskazano FPS. ",IF(ISERROR(VLOOKUP(P784,'Listy punktów styku'!$B$44:$B$61,1,FALSE))," Nie wskazano FPS z listy.","")))</f>
        <v/>
      </c>
    </row>
    <row r="785" spans="1:22" x14ac:dyDescent="0.3">
      <c r="A785" s="122"/>
      <c r="B785" s="123"/>
      <c r="C785" s="124"/>
      <c r="D785" s="124"/>
      <c r="E785" s="125"/>
      <c r="F785" s="123"/>
      <c r="G785" s="126"/>
      <c r="H785" s="127"/>
      <c r="I785" s="128">
        <f t="shared" si="105"/>
        <v>0</v>
      </c>
      <c r="J785" s="129"/>
      <c r="K785" s="127"/>
      <c r="L785" s="130">
        <f t="shared" si="99"/>
        <v>0</v>
      </c>
      <c r="M785" s="131"/>
      <c r="N785" s="130">
        <f t="shared" si="100"/>
        <v>0</v>
      </c>
      <c r="O785" s="130">
        <f t="shared" si="101"/>
        <v>0</v>
      </c>
      <c r="P785" s="129"/>
      <c r="Q785" s="127"/>
      <c r="R785" s="130">
        <f t="shared" si="102"/>
        <v>0</v>
      </c>
      <c r="S785" s="127"/>
      <c r="T785" s="130">
        <f t="shared" si="103"/>
        <v>0</v>
      </c>
      <c r="U785" s="128">
        <f t="shared" si="104"/>
        <v>0</v>
      </c>
      <c r="V785" s="5" t="str">
        <f>IF(COUNTBLANK(G785:H785)+COUNTBLANK(J785:K785)+COUNTBLANK(M785:M785)+COUNTBLANK(P785:Q785)+COUNTBLANK(S785:S785)=8,"",
IF(G785&lt;Limity!$C$5," Data gotowości zbyt wczesna lub nie uzupełniona.","")&amp;
IF(G785&gt;Limity!$D$5," Data gotowości zbyt późna lub wypełnona nieprawidłowo.","")&amp;
IF(OR(ROUND(K785,2)&lt;=0,ROUND(Q785,2)&lt;=0,ROUND(M785,2)&lt;=0,ROUND(S785,2)&lt;=0,ROUND(H785,2)&lt;=0)," Co najmniej jedna wartość nie jest większa od zera.","")&amp;
IF(K785&gt;Limity!$D$6," Abonament za Usługę TD w Wariancie A ponad limit.","")&amp;
IF(Q785&gt;Limity!$D$7," Abonament za Usługę TD w Wariancie B ponad limit.","")&amp;
IF(Q785-K785&gt;Limity!$D$8," Różnica wartości abonamentów za Usługę TD wariantów A i B ponad limit.","")&amp;
IF(M785&gt;Limity!$D$9," Abonament za zwiększenie przepustowości w Wariancie A ponad limit.","")&amp;
IF(S785&gt;Limity!$D$10," Abonament za zwiększenie przepustowości w Wariancie B ponad limit.","")&amp;
IF(J785=""," Nie wskazano PWR. ",IF(ISERROR(VLOOKUP(J785,'Listy punktów styku'!$B$11:$B$41,1,FALSE))," Nie wskazano PWR z listy.",""))&amp;
IF(P785=""," Nie wskazano FPS. ",IF(ISERROR(VLOOKUP(P785,'Listy punktów styku'!$B$44:$B$61,1,FALSE))," Nie wskazano FPS z listy.","")))</f>
        <v/>
      </c>
    </row>
    <row r="786" spans="1:22" x14ac:dyDescent="0.3">
      <c r="A786" s="122"/>
      <c r="B786" s="123"/>
      <c r="C786" s="124"/>
      <c r="D786" s="124"/>
      <c r="E786" s="125"/>
      <c r="F786" s="123"/>
      <c r="G786" s="126"/>
      <c r="H786" s="127"/>
      <c r="I786" s="128">
        <f t="shared" si="105"/>
        <v>0</v>
      </c>
      <c r="J786" s="129"/>
      <c r="K786" s="127"/>
      <c r="L786" s="130">
        <f t="shared" si="99"/>
        <v>0</v>
      </c>
      <c r="M786" s="131"/>
      <c r="N786" s="130">
        <f t="shared" si="100"/>
        <v>0</v>
      </c>
      <c r="O786" s="130">
        <f t="shared" si="101"/>
        <v>0</v>
      </c>
      <c r="P786" s="129"/>
      <c r="Q786" s="127"/>
      <c r="R786" s="130">
        <f t="shared" si="102"/>
        <v>0</v>
      </c>
      <c r="S786" s="127"/>
      <c r="T786" s="130">
        <f t="shared" si="103"/>
        <v>0</v>
      </c>
      <c r="U786" s="128">
        <f t="shared" si="104"/>
        <v>0</v>
      </c>
      <c r="V786" s="5" t="str">
        <f>IF(COUNTBLANK(G786:H786)+COUNTBLANK(J786:K786)+COUNTBLANK(M786:M786)+COUNTBLANK(P786:Q786)+COUNTBLANK(S786:S786)=8,"",
IF(G786&lt;Limity!$C$5," Data gotowości zbyt wczesna lub nie uzupełniona.","")&amp;
IF(G786&gt;Limity!$D$5," Data gotowości zbyt późna lub wypełnona nieprawidłowo.","")&amp;
IF(OR(ROUND(K786,2)&lt;=0,ROUND(Q786,2)&lt;=0,ROUND(M786,2)&lt;=0,ROUND(S786,2)&lt;=0,ROUND(H786,2)&lt;=0)," Co najmniej jedna wartość nie jest większa od zera.","")&amp;
IF(K786&gt;Limity!$D$6," Abonament za Usługę TD w Wariancie A ponad limit.","")&amp;
IF(Q786&gt;Limity!$D$7," Abonament za Usługę TD w Wariancie B ponad limit.","")&amp;
IF(Q786-K786&gt;Limity!$D$8," Różnica wartości abonamentów za Usługę TD wariantów A i B ponad limit.","")&amp;
IF(M786&gt;Limity!$D$9," Abonament za zwiększenie przepustowości w Wariancie A ponad limit.","")&amp;
IF(S786&gt;Limity!$D$10," Abonament za zwiększenie przepustowości w Wariancie B ponad limit.","")&amp;
IF(J786=""," Nie wskazano PWR. ",IF(ISERROR(VLOOKUP(J786,'Listy punktów styku'!$B$11:$B$41,1,FALSE))," Nie wskazano PWR z listy.",""))&amp;
IF(P786=""," Nie wskazano FPS. ",IF(ISERROR(VLOOKUP(P786,'Listy punktów styku'!$B$44:$B$61,1,FALSE))," Nie wskazano FPS z listy.","")))</f>
        <v/>
      </c>
    </row>
    <row r="787" spans="1:22" x14ac:dyDescent="0.3">
      <c r="A787" s="122"/>
      <c r="B787" s="123"/>
      <c r="C787" s="124"/>
      <c r="D787" s="124"/>
      <c r="E787" s="125"/>
      <c r="F787" s="123"/>
      <c r="G787" s="126"/>
      <c r="H787" s="127"/>
      <c r="I787" s="128">
        <f t="shared" si="105"/>
        <v>0</v>
      </c>
      <c r="J787" s="129"/>
      <c r="K787" s="127"/>
      <c r="L787" s="130">
        <f t="shared" si="99"/>
        <v>0</v>
      </c>
      <c r="M787" s="131"/>
      <c r="N787" s="130">
        <f t="shared" si="100"/>
        <v>0</v>
      </c>
      <c r="O787" s="130">
        <f t="shared" si="101"/>
        <v>0</v>
      </c>
      <c r="P787" s="129"/>
      <c r="Q787" s="127"/>
      <c r="R787" s="130">
        <f t="shared" si="102"/>
        <v>0</v>
      </c>
      <c r="S787" s="127"/>
      <c r="T787" s="130">
        <f t="shared" si="103"/>
        <v>0</v>
      </c>
      <c r="U787" s="128">
        <f t="shared" si="104"/>
        <v>0</v>
      </c>
      <c r="V787" s="5" t="str">
        <f>IF(COUNTBLANK(G787:H787)+COUNTBLANK(J787:K787)+COUNTBLANK(M787:M787)+COUNTBLANK(P787:Q787)+COUNTBLANK(S787:S787)=8,"",
IF(G787&lt;Limity!$C$5," Data gotowości zbyt wczesna lub nie uzupełniona.","")&amp;
IF(G787&gt;Limity!$D$5," Data gotowości zbyt późna lub wypełnona nieprawidłowo.","")&amp;
IF(OR(ROUND(K787,2)&lt;=0,ROUND(Q787,2)&lt;=0,ROUND(M787,2)&lt;=0,ROUND(S787,2)&lt;=0,ROUND(H787,2)&lt;=0)," Co najmniej jedna wartość nie jest większa od zera.","")&amp;
IF(K787&gt;Limity!$D$6," Abonament za Usługę TD w Wariancie A ponad limit.","")&amp;
IF(Q787&gt;Limity!$D$7," Abonament za Usługę TD w Wariancie B ponad limit.","")&amp;
IF(Q787-K787&gt;Limity!$D$8," Różnica wartości abonamentów za Usługę TD wariantów A i B ponad limit.","")&amp;
IF(M787&gt;Limity!$D$9," Abonament za zwiększenie przepustowości w Wariancie A ponad limit.","")&amp;
IF(S787&gt;Limity!$D$10," Abonament za zwiększenie przepustowości w Wariancie B ponad limit.","")&amp;
IF(J787=""," Nie wskazano PWR. ",IF(ISERROR(VLOOKUP(J787,'Listy punktów styku'!$B$11:$B$41,1,FALSE))," Nie wskazano PWR z listy.",""))&amp;
IF(P787=""," Nie wskazano FPS. ",IF(ISERROR(VLOOKUP(P787,'Listy punktów styku'!$B$44:$B$61,1,FALSE))," Nie wskazano FPS z listy.","")))</f>
        <v/>
      </c>
    </row>
    <row r="788" spans="1:22" x14ac:dyDescent="0.3">
      <c r="A788" s="122"/>
      <c r="B788" s="123"/>
      <c r="C788" s="124"/>
      <c r="D788" s="124"/>
      <c r="E788" s="125"/>
      <c r="F788" s="123"/>
      <c r="G788" s="126"/>
      <c r="H788" s="127"/>
      <c r="I788" s="128">
        <f t="shared" si="105"/>
        <v>0</v>
      </c>
      <c r="J788" s="129"/>
      <c r="K788" s="127"/>
      <c r="L788" s="130">
        <f t="shared" si="99"/>
        <v>0</v>
      </c>
      <c r="M788" s="131"/>
      <c r="N788" s="130">
        <f t="shared" si="100"/>
        <v>0</v>
      </c>
      <c r="O788" s="130">
        <f t="shared" si="101"/>
        <v>0</v>
      </c>
      <c r="P788" s="129"/>
      <c r="Q788" s="127"/>
      <c r="R788" s="130">
        <f t="shared" si="102"/>
        <v>0</v>
      </c>
      <c r="S788" s="127"/>
      <c r="T788" s="130">
        <f t="shared" si="103"/>
        <v>0</v>
      </c>
      <c r="U788" s="128">
        <f t="shared" si="104"/>
        <v>0</v>
      </c>
      <c r="V788" s="5" t="str">
        <f>IF(COUNTBLANK(G788:H788)+COUNTBLANK(J788:K788)+COUNTBLANK(M788:M788)+COUNTBLANK(P788:Q788)+COUNTBLANK(S788:S788)=8,"",
IF(G788&lt;Limity!$C$5," Data gotowości zbyt wczesna lub nie uzupełniona.","")&amp;
IF(G788&gt;Limity!$D$5," Data gotowości zbyt późna lub wypełnona nieprawidłowo.","")&amp;
IF(OR(ROUND(K788,2)&lt;=0,ROUND(Q788,2)&lt;=0,ROUND(M788,2)&lt;=0,ROUND(S788,2)&lt;=0,ROUND(H788,2)&lt;=0)," Co najmniej jedna wartość nie jest większa od zera.","")&amp;
IF(K788&gt;Limity!$D$6," Abonament za Usługę TD w Wariancie A ponad limit.","")&amp;
IF(Q788&gt;Limity!$D$7," Abonament za Usługę TD w Wariancie B ponad limit.","")&amp;
IF(Q788-K788&gt;Limity!$D$8," Różnica wartości abonamentów za Usługę TD wariantów A i B ponad limit.","")&amp;
IF(M788&gt;Limity!$D$9," Abonament za zwiększenie przepustowości w Wariancie A ponad limit.","")&amp;
IF(S788&gt;Limity!$D$10," Abonament za zwiększenie przepustowości w Wariancie B ponad limit.","")&amp;
IF(J788=""," Nie wskazano PWR. ",IF(ISERROR(VLOOKUP(J788,'Listy punktów styku'!$B$11:$B$41,1,FALSE))," Nie wskazano PWR z listy.",""))&amp;
IF(P788=""," Nie wskazano FPS. ",IF(ISERROR(VLOOKUP(P788,'Listy punktów styku'!$B$44:$B$61,1,FALSE))," Nie wskazano FPS z listy.","")))</f>
        <v/>
      </c>
    </row>
    <row r="789" spans="1:22" x14ac:dyDescent="0.3">
      <c r="A789" s="122"/>
      <c r="B789" s="123"/>
      <c r="C789" s="124"/>
      <c r="D789" s="124"/>
      <c r="E789" s="125"/>
      <c r="F789" s="123"/>
      <c r="G789" s="126"/>
      <c r="H789" s="127"/>
      <c r="I789" s="128">
        <f t="shared" si="105"/>
        <v>0</v>
      </c>
      <c r="J789" s="129"/>
      <c r="K789" s="127"/>
      <c r="L789" s="130">
        <f t="shared" si="99"/>
        <v>0</v>
      </c>
      <c r="M789" s="131"/>
      <c r="N789" s="130">
        <f t="shared" si="100"/>
        <v>0</v>
      </c>
      <c r="O789" s="130">
        <f t="shared" si="101"/>
        <v>0</v>
      </c>
      <c r="P789" s="129"/>
      <c r="Q789" s="127"/>
      <c r="R789" s="130">
        <f t="shared" si="102"/>
        <v>0</v>
      </c>
      <c r="S789" s="127"/>
      <c r="T789" s="130">
        <f t="shared" si="103"/>
        <v>0</v>
      </c>
      <c r="U789" s="128">
        <f t="shared" si="104"/>
        <v>0</v>
      </c>
      <c r="V789" s="5" t="str">
        <f>IF(COUNTBLANK(G789:H789)+COUNTBLANK(J789:K789)+COUNTBLANK(M789:M789)+COUNTBLANK(P789:Q789)+COUNTBLANK(S789:S789)=8,"",
IF(G789&lt;Limity!$C$5," Data gotowości zbyt wczesna lub nie uzupełniona.","")&amp;
IF(G789&gt;Limity!$D$5," Data gotowości zbyt późna lub wypełnona nieprawidłowo.","")&amp;
IF(OR(ROUND(K789,2)&lt;=0,ROUND(Q789,2)&lt;=0,ROUND(M789,2)&lt;=0,ROUND(S789,2)&lt;=0,ROUND(H789,2)&lt;=0)," Co najmniej jedna wartość nie jest większa od zera.","")&amp;
IF(K789&gt;Limity!$D$6," Abonament za Usługę TD w Wariancie A ponad limit.","")&amp;
IF(Q789&gt;Limity!$D$7," Abonament za Usługę TD w Wariancie B ponad limit.","")&amp;
IF(Q789-K789&gt;Limity!$D$8," Różnica wartości abonamentów za Usługę TD wariantów A i B ponad limit.","")&amp;
IF(M789&gt;Limity!$D$9," Abonament za zwiększenie przepustowości w Wariancie A ponad limit.","")&amp;
IF(S789&gt;Limity!$D$10," Abonament za zwiększenie przepustowości w Wariancie B ponad limit.","")&amp;
IF(J789=""," Nie wskazano PWR. ",IF(ISERROR(VLOOKUP(J789,'Listy punktów styku'!$B$11:$B$41,1,FALSE))," Nie wskazano PWR z listy.",""))&amp;
IF(P789=""," Nie wskazano FPS. ",IF(ISERROR(VLOOKUP(P789,'Listy punktów styku'!$B$44:$B$61,1,FALSE))," Nie wskazano FPS z listy.","")))</f>
        <v/>
      </c>
    </row>
    <row r="790" spans="1:22" x14ac:dyDescent="0.3">
      <c r="A790" s="122"/>
      <c r="B790" s="123"/>
      <c r="C790" s="124"/>
      <c r="D790" s="124"/>
      <c r="E790" s="125"/>
      <c r="F790" s="123"/>
      <c r="G790" s="126"/>
      <c r="H790" s="127"/>
      <c r="I790" s="128">
        <f t="shared" si="105"/>
        <v>0</v>
      </c>
      <c r="J790" s="129"/>
      <c r="K790" s="127"/>
      <c r="L790" s="130">
        <f t="shared" si="99"/>
        <v>0</v>
      </c>
      <c r="M790" s="131"/>
      <c r="N790" s="130">
        <f t="shared" si="100"/>
        <v>0</v>
      </c>
      <c r="O790" s="130">
        <f t="shared" si="101"/>
        <v>0</v>
      </c>
      <c r="P790" s="129"/>
      <c r="Q790" s="127"/>
      <c r="R790" s="130">
        <f t="shared" si="102"/>
        <v>0</v>
      </c>
      <c r="S790" s="127"/>
      <c r="T790" s="130">
        <f t="shared" si="103"/>
        <v>0</v>
      </c>
      <c r="U790" s="128">
        <f t="shared" si="104"/>
        <v>0</v>
      </c>
      <c r="V790" s="5" t="str">
        <f>IF(COUNTBLANK(G790:H790)+COUNTBLANK(J790:K790)+COUNTBLANK(M790:M790)+COUNTBLANK(P790:Q790)+COUNTBLANK(S790:S790)=8,"",
IF(G790&lt;Limity!$C$5," Data gotowości zbyt wczesna lub nie uzupełniona.","")&amp;
IF(G790&gt;Limity!$D$5," Data gotowości zbyt późna lub wypełnona nieprawidłowo.","")&amp;
IF(OR(ROUND(K790,2)&lt;=0,ROUND(Q790,2)&lt;=0,ROUND(M790,2)&lt;=0,ROUND(S790,2)&lt;=0,ROUND(H790,2)&lt;=0)," Co najmniej jedna wartość nie jest większa od zera.","")&amp;
IF(K790&gt;Limity!$D$6," Abonament za Usługę TD w Wariancie A ponad limit.","")&amp;
IF(Q790&gt;Limity!$D$7," Abonament za Usługę TD w Wariancie B ponad limit.","")&amp;
IF(Q790-K790&gt;Limity!$D$8," Różnica wartości abonamentów za Usługę TD wariantów A i B ponad limit.","")&amp;
IF(M790&gt;Limity!$D$9," Abonament za zwiększenie przepustowości w Wariancie A ponad limit.","")&amp;
IF(S790&gt;Limity!$D$10," Abonament za zwiększenie przepustowości w Wariancie B ponad limit.","")&amp;
IF(J790=""," Nie wskazano PWR. ",IF(ISERROR(VLOOKUP(J790,'Listy punktów styku'!$B$11:$B$41,1,FALSE))," Nie wskazano PWR z listy.",""))&amp;
IF(P790=""," Nie wskazano FPS. ",IF(ISERROR(VLOOKUP(P790,'Listy punktów styku'!$B$44:$B$61,1,FALSE))," Nie wskazano FPS z listy.","")))</f>
        <v/>
      </c>
    </row>
    <row r="791" spans="1:22" x14ac:dyDescent="0.3">
      <c r="A791" s="122"/>
      <c r="B791" s="123"/>
      <c r="C791" s="124"/>
      <c r="D791" s="124"/>
      <c r="E791" s="125"/>
      <c r="F791" s="123"/>
      <c r="G791" s="126"/>
      <c r="H791" s="127"/>
      <c r="I791" s="128">
        <f t="shared" si="105"/>
        <v>0</v>
      </c>
      <c r="J791" s="129"/>
      <c r="K791" s="127"/>
      <c r="L791" s="130">
        <f t="shared" si="99"/>
        <v>0</v>
      </c>
      <c r="M791" s="131"/>
      <c r="N791" s="130">
        <f t="shared" si="100"/>
        <v>0</v>
      </c>
      <c r="O791" s="130">
        <f t="shared" si="101"/>
        <v>0</v>
      </c>
      <c r="P791" s="129"/>
      <c r="Q791" s="127"/>
      <c r="R791" s="130">
        <f t="shared" si="102"/>
        <v>0</v>
      </c>
      <c r="S791" s="127"/>
      <c r="T791" s="130">
        <f t="shared" si="103"/>
        <v>0</v>
      </c>
      <c r="U791" s="128">
        <f t="shared" si="104"/>
        <v>0</v>
      </c>
      <c r="V791" s="5" t="str">
        <f>IF(COUNTBLANK(G791:H791)+COUNTBLANK(J791:K791)+COUNTBLANK(M791:M791)+COUNTBLANK(P791:Q791)+COUNTBLANK(S791:S791)=8,"",
IF(G791&lt;Limity!$C$5," Data gotowości zbyt wczesna lub nie uzupełniona.","")&amp;
IF(G791&gt;Limity!$D$5," Data gotowości zbyt późna lub wypełnona nieprawidłowo.","")&amp;
IF(OR(ROUND(K791,2)&lt;=0,ROUND(Q791,2)&lt;=0,ROUND(M791,2)&lt;=0,ROUND(S791,2)&lt;=0,ROUND(H791,2)&lt;=0)," Co najmniej jedna wartość nie jest większa od zera.","")&amp;
IF(K791&gt;Limity!$D$6," Abonament za Usługę TD w Wariancie A ponad limit.","")&amp;
IF(Q791&gt;Limity!$D$7," Abonament za Usługę TD w Wariancie B ponad limit.","")&amp;
IF(Q791-K791&gt;Limity!$D$8," Różnica wartości abonamentów za Usługę TD wariantów A i B ponad limit.","")&amp;
IF(M791&gt;Limity!$D$9," Abonament za zwiększenie przepustowości w Wariancie A ponad limit.","")&amp;
IF(S791&gt;Limity!$D$10," Abonament za zwiększenie przepustowości w Wariancie B ponad limit.","")&amp;
IF(J791=""," Nie wskazano PWR. ",IF(ISERROR(VLOOKUP(J791,'Listy punktów styku'!$B$11:$B$41,1,FALSE))," Nie wskazano PWR z listy.",""))&amp;
IF(P791=""," Nie wskazano FPS. ",IF(ISERROR(VLOOKUP(P791,'Listy punktów styku'!$B$44:$B$61,1,FALSE))," Nie wskazano FPS z listy.","")))</f>
        <v/>
      </c>
    </row>
    <row r="792" spans="1:22" x14ac:dyDescent="0.3">
      <c r="A792" s="122"/>
      <c r="B792" s="123"/>
      <c r="C792" s="124"/>
      <c r="D792" s="124"/>
      <c r="E792" s="125"/>
      <c r="F792" s="123"/>
      <c r="G792" s="126"/>
      <c r="H792" s="127"/>
      <c r="I792" s="128">
        <f t="shared" si="105"/>
        <v>0</v>
      </c>
      <c r="J792" s="129"/>
      <c r="K792" s="127"/>
      <c r="L792" s="130">
        <f t="shared" si="99"/>
        <v>0</v>
      </c>
      <c r="M792" s="131"/>
      <c r="N792" s="130">
        <f t="shared" si="100"/>
        <v>0</v>
      </c>
      <c r="O792" s="130">
        <f t="shared" si="101"/>
        <v>0</v>
      </c>
      <c r="P792" s="129"/>
      <c r="Q792" s="127"/>
      <c r="R792" s="130">
        <f t="shared" si="102"/>
        <v>0</v>
      </c>
      <c r="S792" s="127"/>
      <c r="T792" s="130">
        <f t="shared" si="103"/>
        <v>0</v>
      </c>
      <c r="U792" s="128">
        <f t="shared" si="104"/>
        <v>0</v>
      </c>
      <c r="V792" s="5" t="str">
        <f>IF(COUNTBLANK(G792:H792)+COUNTBLANK(J792:K792)+COUNTBLANK(M792:M792)+COUNTBLANK(P792:Q792)+COUNTBLANK(S792:S792)=8,"",
IF(G792&lt;Limity!$C$5," Data gotowości zbyt wczesna lub nie uzupełniona.","")&amp;
IF(G792&gt;Limity!$D$5," Data gotowości zbyt późna lub wypełnona nieprawidłowo.","")&amp;
IF(OR(ROUND(K792,2)&lt;=0,ROUND(Q792,2)&lt;=0,ROUND(M792,2)&lt;=0,ROUND(S792,2)&lt;=0,ROUND(H792,2)&lt;=0)," Co najmniej jedna wartość nie jest większa od zera.","")&amp;
IF(K792&gt;Limity!$D$6," Abonament za Usługę TD w Wariancie A ponad limit.","")&amp;
IF(Q792&gt;Limity!$D$7," Abonament za Usługę TD w Wariancie B ponad limit.","")&amp;
IF(Q792-K792&gt;Limity!$D$8," Różnica wartości abonamentów za Usługę TD wariantów A i B ponad limit.","")&amp;
IF(M792&gt;Limity!$D$9," Abonament za zwiększenie przepustowości w Wariancie A ponad limit.","")&amp;
IF(S792&gt;Limity!$D$10," Abonament za zwiększenie przepustowości w Wariancie B ponad limit.","")&amp;
IF(J792=""," Nie wskazano PWR. ",IF(ISERROR(VLOOKUP(J792,'Listy punktów styku'!$B$11:$B$41,1,FALSE))," Nie wskazano PWR z listy.",""))&amp;
IF(P792=""," Nie wskazano FPS. ",IF(ISERROR(VLOOKUP(P792,'Listy punktów styku'!$B$44:$B$61,1,FALSE))," Nie wskazano FPS z listy.","")))</f>
        <v/>
      </c>
    </row>
    <row r="793" spans="1:22" x14ac:dyDescent="0.3">
      <c r="A793" s="122"/>
      <c r="B793" s="123"/>
      <c r="C793" s="124"/>
      <c r="D793" s="124"/>
      <c r="E793" s="125"/>
      <c r="F793" s="123"/>
      <c r="G793" s="126"/>
      <c r="H793" s="127"/>
      <c r="I793" s="128">
        <f t="shared" si="105"/>
        <v>0</v>
      </c>
      <c r="J793" s="129"/>
      <c r="K793" s="127"/>
      <c r="L793" s="130">
        <f t="shared" si="99"/>
        <v>0</v>
      </c>
      <c r="M793" s="131"/>
      <c r="N793" s="130">
        <f t="shared" si="100"/>
        <v>0</v>
      </c>
      <c r="O793" s="130">
        <f t="shared" si="101"/>
        <v>0</v>
      </c>
      <c r="P793" s="129"/>
      <c r="Q793" s="127"/>
      <c r="R793" s="130">
        <f t="shared" si="102"/>
        <v>0</v>
      </c>
      <c r="S793" s="127"/>
      <c r="T793" s="130">
        <f t="shared" si="103"/>
        <v>0</v>
      </c>
      <c r="U793" s="128">
        <f t="shared" si="104"/>
        <v>0</v>
      </c>
      <c r="V793" s="5" t="str">
        <f>IF(COUNTBLANK(G793:H793)+COUNTBLANK(J793:K793)+COUNTBLANK(M793:M793)+COUNTBLANK(P793:Q793)+COUNTBLANK(S793:S793)=8,"",
IF(G793&lt;Limity!$C$5," Data gotowości zbyt wczesna lub nie uzupełniona.","")&amp;
IF(G793&gt;Limity!$D$5," Data gotowości zbyt późna lub wypełnona nieprawidłowo.","")&amp;
IF(OR(ROUND(K793,2)&lt;=0,ROUND(Q793,2)&lt;=0,ROUND(M793,2)&lt;=0,ROUND(S793,2)&lt;=0,ROUND(H793,2)&lt;=0)," Co najmniej jedna wartość nie jest większa od zera.","")&amp;
IF(K793&gt;Limity!$D$6," Abonament za Usługę TD w Wariancie A ponad limit.","")&amp;
IF(Q793&gt;Limity!$D$7," Abonament za Usługę TD w Wariancie B ponad limit.","")&amp;
IF(Q793-K793&gt;Limity!$D$8," Różnica wartości abonamentów za Usługę TD wariantów A i B ponad limit.","")&amp;
IF(M793&gt;Limity!$D$9," Abonament za zwiększenie przepustowości w Wariancie A ponad limit.","")&amp;
IF(S793&gt;Limity!$D$10," Abonament za zwiększenie przepustowości w Wariancie B ponad limit.","")&amp;
IF(J793=""," Nie wskazano PWR. ",IF(ISERROR(VLOOKUP(J793,'Listy punktów styku'!$B$11:$B$41,1,FALSE))," Nie wskazano PWR z listy.",""))&amp;
IF(P793=""," Nie wskazano FPS. ",IF(ISERROR(VLOOKUP(P793,'Listy punktów styku'!$B$44:$B$61,1,FALSE))," Nie wskazano FPS z listy.","")))</f>
        <v/>
      </c>
    </row>
    <row r="794" spans="1:22" x14ac:dyDescent="0.3">
      <c r="A794" s="122"/>
      <c r="B794" s="123"/>
      <c r="C794" s="124"/>
      <c r="D794" s="124"/>
      <c r="E794" s="125"/>
      <c r="F794" s="123"/>
      <c r="G794" s="126"/>
      <c r="H794" s="127"/>
      <c r="I794" s="128">
        <f t="shared" si="105"/>
        <v>0</v>
      </c>
      <c r="J794" s="129"/>
      <c r="K794" s="127"/>
      <c r="L794" s="130">
        <f t="shared" si="99"/>
        <v>0</v>
      </c>
      <c r="M794" s="131"/>
      <c r="N794" s="130">
        <f t="shared" si="100"/>
        <v>0</v>
      </c>
      <c r="O794" s="130">
        <f t="shared" si="101"/>
        <v>0</v>
      </c>
      <c r="P794" s="129"/>
      <c r="Q794" s="127"/>
      <c r="R794" s="130">
        <f t="shared" si="102"/>
        <v>0</v>
      </c>
      <c r="S794" s="127"/>
      <c r="T794" s="130">
        <f t="shared" si="103"/>
        <v>0</v>
      </c>
      <c r="U794" s="128">
        <f t="shared" si="104"/>
        <v>0</v>
      </c>
      <c r="V794" s="5" t="str">
        <f>IF(COUNTBLANK(G794:H794)+COUNTBLANK(J794:K794)+COUNTBLANK(M794:M794)+COUNTBLANK(P794:Q794)+COUNTBLANK(S794:S794)=8,"",
IF(G794&lt;Limity!$C$5," Data gotowości zbyt wczesna lub nie uzupełniona.","")&amp;
IF(G794&gt;Limity!$D$5," Data gotowości zbyt późna lub wypełnona nieprawidłowo.","")&amp;
IF(OR(ROUND(K794,2)&lt;=0,ROUND(Q794,2)&lt;=0,ROUND(M794,2)&lt;=0,ROUND(S794,2)&lt;=0,ROUND(H794,2)&lt;=0)," Co najmniej jedna wartość nie jest większa od zera.","")&amp;
IF(K794&gt;Limity!$D$6," Abonament za Usługę TD w Wariancie A ponad limit.","")&amp;
IF(Q794&gt;Limity!$D$7," Abonament za Usługę TD w Wariancie B ponad limit.","")&amp;
IF(Q794-K794&gt;Limity!$D$8," Różnica wartości abonamentów za Usługę TD wariantów A i B ponad limit.","")&amp;
IF(M794&gt;Limity!$D$9," Abonament za zwiększenie przepustowości w Wariancie A ponad limit.","")&amp;
IF(S794&gt;Limity!$D$10," Abonament za zwiększenie przepustowości w Wariancie B ponad limit.","")&amp;
IF(J794=""," Nie wskazano PWR. ",IF(ISERROR(VLOOKUP(J794,'Listy punktów styku'!$B$11:$B$41,1,FALSE))," Nie wskazano PWR z listy.",""))&amp;
IF(P794=""," Nie wskazano FPS. ",IF(ISERROR(VLOOKUP(P794,'Listy punktów styku'!$B$44:$B$61,1,FALSE))," Nie wskazano FPS z listy.","")))</f>
        <v/>
      </c>
    </row>
    <row r="795" spans="1:22" x14ac:dyDescent="0.3">
      <c r="A795" s="122"/>
      <c r="B795" s="123"/>
      <c r="C795" s="124"/>
      <c r="D795" s="124"/>
      <c r="E795" s="125"/>
      <c r="F795" s="123"/>
      <c r="G795" s="126"/>
      <c r="H795" s="127"/>
      <c r="I795" s="128">
        <f t="shared" si="105"/>
        <v>0</v>
      </c>
      <c r="J795" s="129"/>
      <c r="K795" s="127"/>
      <c r="L795" s="130">
        <f t="shared" si="99"/>
        <v>0</v>
      </c>
      <c r="M795" s="131"/>
      <c r="N795" s="130">
        <f t="shared" si="100"/>
        <v>0</v>
      </c>
      <c r="O795" s="130">
        <f t="shared" si="101"/>
        <v>0</v>
      </c>
      <c r="P795" s="129"/>
      <c r="Q795" s="127"/>
      <c r="R795" s="130">
        <f t="shared" si="102"/>
        <v>0</v>
      </c>
      <c r="S795" s="127"/>
      <c r="T795" s="130">
        <f t="shared" si="103"/>
        <v>0</v>
      </c>
      <c r="U795" s="128">
        <f t="shared" si="104"/>
        <v>0</v>
      </c>
      <c r="V795" s="5" t="str">
        <f>IF(COUNTBLANK(G795:H795)+COUNTBLANK(J795:K795)+COUNTBLANK(M795:M795)+COUNTBLANK(P795:Q795)+COUNTBLANK(S795:S795)=8,"",
IF(G795&lt;Limity!$C$5," Data gotowości zbyt wczesna lub nie uzupełniona.","")&amp;
IF(G795&gt;Limity!$D$5," Data gotowości zbyt późna lub wypełnona nieprawidłowo.","")&amp;
IF(OR(ROUND(K795,2)&lt;=0,ROUND(Q795,2)&lt;=0,ROUND(M795,2)&lt;=0,ROUND(S795,2)&lt;=0,ROUND(H795,2)&lt;=0)," Co najmniej jedna wartość nie jest większa od zera.","")&amp;
IF(K795&gt;Limity!$D$6," Abonament za Usługę TD w Wariancie A ponad limit.","")&amp;
IF(Q795&gt;Limity!$D$7," Abonament za Usługę TD w Wariancie B ponad limit.","")&amp;
IF(Q795-K795&gt;Limity!$D$8," Różnica wartości abonamentów za Usługę TD wariantów A i B ponad limit.","")&amp;
IF(M795&gt;Limity!$D$9," Abonament za zwiększenie przepustowości w Wariancie A ponad limit.","")&amp;
IF(S795&gt;Limity!$D$10," Abonament za zwiększenie przepustowości w Wariancie B ponad limit.","")&amp;
IF(J795=""," Nie wskazano PWR. ",IF(ISERROR(VLOOKUP(J795,'Listy punktów styku'!$B$11:$B$41,1,FALSE))," Nie wskazano PWR z listy.",""))&amp;
IF(P795=""," Nie wskazano FPS. ",IF(ISERROR(VLOOKUP(P795,'Listy punktów styku'!$B$44:$B$61,1,FALSE))," Nie wskazano FPS z listy.","")))</f>
        <v/>
      </c>
    </row>
    <row r="796" spans="1:22" x14ac:dyDescent="0.3">
      <c r="A796" s="122"/>
      <c r="B796" s="123"/>
      <c r="C796" s="124"/>
      <c r="D796" s="124"/>
      <c r="E796" s="125"/>
      <c r="F796" s="123"/>
      <c r="G796" s="126"/>
      <c r="H796" s="127"/>
      <c r="I796" s="128">
        <f t="shared" si="105"/>
        <v>0</v>
      </c>
      <c r="J796" s="129"/>
      <c r="K796" s="127"/>
      <c r="L796" s="130">
        <f t="shared" si="99"/>
        <v>0</v>
      </c>
      <c r="M796" s="131"/>
      <c r="N796" s="130">
        <f t="shared" si="100"/>
        <v>0</v>
      </c>
      <c r="O796" s="130">
        <f t="shared" si="101"/>
        <v>0</v>
      </c>
      <c r="P796" s="129"/>
      <c r="Q796" s="127"/>
      <c r="R796" s="130">
        <f t="shared" si="102"/>
        <v>0</v>
      </c>
      <c r="S796" s="127"/>
      <c r="T796" s="130">
        <f t="shared" si="103"/>
        <v>0</v>
      </c>
      <c r="U796" s="128">
        <f t="shared" si="104"/>
        <v>0</v>
      </c>
      <c r="V796" s="5" t="str">
        <f>IF(COUNTBLANK(G796:H796)+COUNTBLANK(J796:K796)+COUNTBLANK(M796:M796)+COUNTBLANK(P796:Q796)+COUNTBLANK(S796:S796)=8,"",
IF(G796&lt;Limity!$C$5," Data gotowości zbyt wczesna lub nie uzupełniona.","")&amp;
IF(G796&gt;Limity!$D$5," Data gotowości zbyt późna lub wypełnona nieprawidłowo.","")&amp;
IF(OR(ROUND(K796,2)&lt;=0,ROUND(Q796,2)&lt;=0,ROUND(M796,2)&lt;=0,ROUND(S796,2)&lt;=0,ROUND(H796,2)&lt;=0)," Co najmniej jedna wartość nie jest większa od zera.","")&amp;
IF(K796&gt;Limity!$D$6," Abonament za Usługę TD w Wariancie A ponad limit.","")&amp;
IF(Q796&gt;Limity!$D$7," Abonament za Usługę TD w Wariancie B ponad limit.","")&amp;
IF(Q796-K796&gt;Limity!$D$8," Różnica wartości abonamentów za Usługę TD wariantów A i B ponad limit.","")&amp;
IF(M796&gt;Limity!$D$9," Abonament za zwiększenie przepustowości w Wariancie A ponad limit.","")&amp;
IF(S796&gt;Limity!$D$10," Abonament za zwiększenie przepustowości w Wariancie B ponad limit.","")&amp;
IF(J796=""," Nie wskazano PWR. ",IF(ISERROR(VLOOKUP(J796,'Listy punktów styku'!$B$11:$B$41,1,FALSE))," Nie wskazano PWR z listy.",""))&amp;
IF(P796=""," Nie wskazano FPS. ",IF(ISERROR(VLOOKUP(P796,'Listy punktów styku'!$B$44:$B$61,1,FALSE))," Nie wskazano FPS z listy.","")))</f>
        <v/>
      </c>
    </row>
    <row r="797" spans="1:22" x14ac:dyDescent="0.3">
      <c r="A797" s="122"/>
      <c r="B797" s="123"/>
      <c r="C797" s="124"/>
      <c r="D797" s="124"/>
      <c r="E797" s="125"/>
      <c r="F797" s="123"/>
      <c r="G797" s="126"/>
      <c r="H797" s="127"/>
      <c r="I797" s="128">
        <f t="shared" si="105"/>
        <v>0</v>
      </c>
      <c r="J797" s="129"/>
      <c r="K797" s="127"/>
      <c r="L797" s="130">
        <f t="shared" si="99"/>
        <v>0</v>
      </c>
      <c r="M797" s="131"/>
      <c r="N797" s="130">
        <f t="shared" si="100"/>
        <v>0</v>
      </c>
      <c r="O797" s="130">
        <f t="shared" si="101"/>
        <v>0</v>
      </c>
      <c r="P797" s="129"/>
      <c r="Q797" s="127"/>
      <c r="R797" s="130">
        <f t="shared" si="102"/>
        <v>0</v>
      </c>
      <c r="S797" s="127"/>
      <c r="T797" s="130">
        <f t="shared" si="103"/>
        <v>0</v>
      </c>
      <c r="U797" s="128">
        <f t="shared" si="104"/>
        <v>0</v>
      </c>
      <c r="V797" s="5" t="str">
        <f>IF(COUNTBLANK(G797:H797)+COUNTBLANK(J797:K797)+COUNTBLANK(M797:M797)+COUNTBLANK(P797:Q797)+COUNTBLANK(S797:S797)=8,"",
IF(G797&lt;Limity!$C$5," Data gotowości zbyt wczesna lub nie uzupełniona.","")&amp;
IF(G797&gt;Limity!$D$5," Data gotowości zbyt późna lub wypełnona nieprawidłowo.","")&amp;
IF(OR(ROUND(K797,2)&lt;=0,ROUND(Q797,2)&lt;=0,ROUND(M797,2)&lt;=0,ROUND(S797,2)&lt;=0,ROUND(H797,2)&lt;=0)," Co najmniej jedna wartość nie jest większa od zera.","")&amp;
IF(K797&gt;Limity!$D$6," Abonament za Usługę TD w Wariancie A ponad limit.","")&amp;
IF(Q797&gt;Limity!$D$7," Abonament za Usługę TD w Wariancie B ponad limit.","")&amp;
IF(Q797-K797&gt;Limity!$D$8," Różnica wartości abonamentów za Usługę TD wariantów A i B ponad limit.","")&amp;
IF(M797&gt;Limity!$D$9," Abonament za zwiększenie przepustowości w Wariancie A ponad limit.","")&amp;
IF(S797&gt;Limity!$D$10," Abonament za zwiększenie przepustowości w Wariancie B ponad limit.","")&amp;
IF(J797=""," Nie wskazano PWR. ",IF(ISERROR(VLOOKUP(J797,'Listy punktów styku'!$B$11:$B$41,1,FALSE))," Nie wskazano PWR z listy.",""))&amp;
IF(P797=""," Nie wskazano FPS. ",IF(ISERROR(VLOOKUP(P797,'Listy punktów styku'!$B$44:$B$61,1,FALSE))," Nie wskazano FPS z listy.","")))</f>
        <v/>
      </c>
    </row>
    <row r="798" spans="1:22" x14ac:dyDescent="0.3">
      <c r="A798" s="122"/>
      <c r="B798" s="123"/>
      <c r="C798" s="124"/>
      <c r="D798" s="124"/>
      <c r="E798" s="125"/>
      <c r="F798" s="123"/>
      <c r="G798" s="126"/>
      <c r="H798" s="127"/>
      <c r="I798" s="128">
        <f t="shared" si="105"/>
        <v>0</v>
      </c>
      <c r="J798" s="129"/>
      <c r="K798" s="127"/>
      <c r="L798" s="130">
        <f t="shared" si="99"/>
        <v>0</v>
      </c>
      <c r="M798" s="131"/>
      <c r="N798" s="130">
        <f t="shared" si="100"/>
        <v>0</v>
      </c>
      <c r="O798" s="130">
        <f t="shared" si="101"/>
        <v>0</v>
      </c>
      <c r="P798" s="129"/>
      <c r="Q798" s="127"/>
      <c r="R798" s="130">
        <f t="shared" si="102"/>
        <v>0</v>
      </c>
      <c r="S798" s="127"/>
      <c r="T798" s="130">
        <f t="shared" si="103"/>
        <v>0</v>
      </c>
      <c r="U798" s="128">
        <f t="shared" si="104"/>
        <v>0</v>
      </c>
      <c r="V798" s="5" t="str">
        <f>IF(COUNTBLANK(G798:H798)+COUNTBLANK(J798:K798)+COUNTBLANK(M798:M798)+COUNTBLANK(P798:Q798)+COUNTBLANK(S798:S798)=8,"",
IF(G798&lt;Limity!$C$5," Data gotowości zbyt wczesna lub nie uzupełniona.","")&amp;
IF(G798&gt;Limity!$D$5," Data gotowości zbyt późna lub wypełnona nieprawidłowo.","")&amp;
IF(OR(ROUND(K798,2)&lt;=0,ROUND(Q798,2)&lt;=0,ROUND(M798,2)&lt;=0,ROUND(S798,2)&lt;=0,ROUND(H798,2)&lt;=0)," Co najmniej jedna wartość nie jest większa od zera.","")&amp;
IF(K798&gt;Limity!$D$6," Abonament za Usługę TD w Wariancie A ponad limit.","")&amp;
IF(Q798&gt;Limity!$D$7," Abonament za Usługę TD w Wariancie B ponad limit.","")&amp;
IF(Q798-K798&gt;Limity!$D$8," Różnica wartości abonamentów za Usługę TD wariantów A i B ponad limit.","")&amp;
IF(M798&gt;Limity!$D$9," Abonament za zwiększenie przepustowości w Wariancie A ponad limit.","")&amp;
IF(S798&gt;Limity!$D$10," Abonament za zwiększenie przepustowości w Wariancie B ponad limit.","")&amp;
IF(J798=""," Nie wskazano PWR. ",IF(ISERROR(VLOOKUP(J798,'Listy punktów styku'!$B$11:$B$41,1,FALSE))," Nie wskazano PWR z listy.",""))&amp;
IF(P798=""," Nie wskazano FPS. ",IF(ISERROR(VLOOKUP(P798,'Listy punktów styku'!$B$44:$B$61,1,FALSE))," Nie wskazano FPS z listy.","")))</f>
        <v/>
      </c>
    </row>
    <row r="799" spans="1:22" x14ac:dyDescent="0.3">
      <c r="A799" s="122"/>
      <c r="B799" s="123"/>
      <c r="C799" s="124"/>
      <c r="D799" s="124"/>
      <c r="E799" s="125"/>
      <c r="F799" s="123"/>
      <c r="G799" s="126"/>
      <c r="H799" s="127"/>
      <c r="I799" s="128">
        <f t="shared" si="105"/>
        <v>0</v>
      </c>
      <c r="J799" s="129"/>
      <c r="K799" s="127"/>
      <c r="L799" s="130">
        <f t="shared" si="99"/>
        <v>0</v>
      </c>
      <c r="M799" s="131"/>
      <c r="N799" s="130">
        <f t="shared" si="100"/>
        <v>0</v>
      </c>
      <c r="O799" s="130">
        <f t="shared" si="101"/>
        <v>0</v>
      </c>
      <c r="P799" s="129"/>
      <c r="Q799" s="127"/>
      <c r="R799" s="130">
        <f t="shared" si="102"/>
        <v>0</v>
      </c>
      <c r="S799" s="127"/>
      <c r="T799" s="130">
        <f t="shared" si="103"/>
        <v>0</v>
      </c>
      <c r="U799" s="128">
        <f t="shared" si="104"/>
        <v>0</v>
      </c>
      <c r="V799" s="5" t="str">
        <f>IF(COUNTBLANK(G799:H799)+COUNTBLANK(J799:K799)+COUNTBLANK(M799:M799)+COUNTBLANK(P799:Q799)+COUNTBLANK(S799:S799)=8,"",
IF(G799&lt;Limity!$C$5," Data gotowości zbyt wczesna lub nie uzupełniona.","")&amp;
IF(G799&gt;Limity!$D$5," Data gotowości zbyt późna lub wypełnona nieprawidłowo.","")&amp;
IF(OR(ROUND(K799,2)&lt;=0,ROUND(Q799,2)&lt;=0,ROUND(M799,2)&lt;=0,ROUND(S799,2)&lt;=0,ROUND(H799,2)&lt;=0)," Co najmniej jedna wartość nie jest większa od zera.","")&amp;
IF(K799&gt;Limity!$D$6," Abonament za Usługę TD w Wariancie A ponad limit.","")&amp;
IF(Q799&gt;Limity!$D$7," Abonament za Usługę TD w Wariancie B ponad limit.","")&amp;
IF(Q799-K799&gt;Limity!$D$8," Różnica wartości abonamentów za Usługę TD wariantów A i B ponad limit.","")&amp;
IF(M799&gt;Limity!$D$9," Abonament za zwiększenie przepustowości w Wariancie A ponad limit.","")&amp;
IF(S799&gt;Limity!$D$10," Abonament za zwiększenie przepustowości w Wariancie B ponad limit.","")&amp;
IF(J799=""," Nie wskazano PWR. ",IF(ISERROR(VLOOKUP(J799,'Listy punktów styku'!$B$11:$B$41,1,FALSE))," Nie wskazano PWR z listy.",""))&amp;
IF(P799=""," Nie wskazano FPS. ",IF(ISERROR(VLOOKUP(P799,'Listy punktów styku'!$B$44:$B$61,1,FALSE))," Nie wskazano FPS z listy.","")))</f>
        <v/>
      </c>
    </row>
    <row r="800" spans="1:22" x14ac:dyDescent="0.3">
      <c r="A800" s="122"/>
      <c r="B800" s="123"/>
      <c r="C800" s="124"/>
      <c r="D800" s="124"/>
      <c r="E800" s="125"/>
      <c r="F800" s="123"/>
      <c r="G800" s="126"/>
      <c r="H800" s="127"/>
      <c r="I800" s="128">
        <f t="shared" si="105"/>
        <v>0</v>
      </c>
      <c r="J800" s="129"/>
      <c r="K800" s="127"/>
      <c r="L800" s="130">
        <f t="shared" si="99"/>
        <v>0</v>
      </c>
      <c r="M800" s="131"/>
      <c r="N800" s="130">
        <f t="shared" si="100"/>
        <v>0</v>
      </c>
      <c r="O800" s="130">
        <f t="shared" si="101"/>
        <v>0</v>
      </c>
      <c r="P800" s="129"/>
      <c r="Q800" s="127"/>
      <c r="R800" s="130">
        <f t="shared" si="102"/>
        <v>0</v>
      </c>
      <c r="S800" s="127"/>
      <c r="T800" s="130">
        <f t="shared" si="103"/>
        <v>0</v>
      </c>
      <c r="U800" s="128">
        <f t="shared" si="104"/>
        <v>0</v>
      </c>
      <c r="V800" s="5" t="str">
        <f>IF(COUNTBLANK(G800:H800)+COUNTBLANK(J800:K800)+COUNTBLANK(M800:M800)+COUNTBLANK(P800:Q800)+COUNTBLANK(S800:S800)=8,"",
IF(G800&lt;Limity!$C$5," Data gotowości zbyt wczesna lub nie uzupełniona.","")&amp;
IF(G800&gt;Limity!$D$5," Data gotowości zbyt późna lub wypełnona nieprawidłowo.","")&amp;
IF(OR(ROUND(K800,2)&lt;=0,ROUND(Q800,2)&lt;=0,ROUND(M800,2)&lt;=0,ROUND(S800,2)&lt;=0,ROUND(H800,2)&lt;=0)," Co najmniej jedna wartość nie jest większa od zera.","")&amp;
IF(K800&gt;Limity!$D$6," Abonament za Usługę TD w Wariancie A ponad limit.","")&amp;
IF(Q800&gt;Limity!$D$7," Abonament za Usługę TD w Wariancie B ponad limit.","")&amp;
IF(Q800-K800&gt;Limity!$D$8," Różnica wartości abonamentów za Usługę TD wariantów A i B ponad limit.","")&amp;
IF(M800&gt;Limity!$D$9," Abonament za zwiększenie przepustowości w Wariancie A ponad limit.","")&amp;
IF(S800&gt;Limity!$D$10," Abonament za zwiększenie przepustowości w Wariancie B ponad limit.","")&amp;
IF(J800=""," Nie wskazano PWR. ",IF(ISERROR(VLOOKUP(J800,'Listy punktów styku'!$B$11:$B$41,1,FALSE))," Nie wskazano PWR z listy.",""))&amp;
IF(P800=""," Nie wskazano FPS. ",IF(ISERROR(VLOOKUP(P800,'Listy punktów styku'!$B$44:$B$61,1,FALSE))," Nie wskazano FPS z listy.","")))</f>
        <v/>
      </c>
    </row>
    <row r="801" spans="1:22" x14ac:dyDescent="0.3">
      <c r="A801" s="122"/>
      <c r="B801" s="123"/>
      <c r="C801" s="124"/>
      <c r="D801" s="124"/>
      <c r="E801" s="125"/>
      <c r="F801" s="123"/>
      <c r="G801" s="126"/>
      <c r="H801" s="127"/>
      <c r="I801" s="128">
        <f t="shared" si="105"/>
        <v>0</v>
      </c>
      <c r="J801" s="129"/>
      <c r="K801" s="127"/>
      <c r="L801" s="130">
        <f t="shared" si="99"/>
        <v>0</v>
      </c>
      <c r="M801" s="131"/>
      <c r="N801" s="130">
        <f t="shared" si="100"/>
        <v>0</v>
      </c>
      <c r="O801" s="130">
        <f t="shared" si="101"/>
        <v>0</v>
      </c>
      <c r="P801" s="129"/>
      <c r="Q801" s="127"/>
      <c r="R801" s="130">
        <f t="shared" si="102"/>
        <v>0</v>
      </c>
      <c r="S801" s="127"/>
      <c r="T801" s="130">
        <f t="shared" si="103"/>
        <v>0</v>
      </c>
      <c r="U801" s="128">
        <f t="shared" si="104"/>
        <v>0</v>
      </c>
      <c r="V801" s="5" t="str">
        <f>IF(COUNTBLANK(G801:H801)+COUNTBLANK(J801:K801)+COUNTBLANK(M801:M801)+COUNTBLANK(P801:Q801)+COUNTBLANK(S801:S801)=8,"",
IF(G801&lt;Limity!$C$5," Data gotowości zbyt wczesna lub nie uzupełniona.","")&amp;
IF(G801&gt;Limity!$D$5," Data gotowości zbyt późna lub wypełnona nieprawidłowo.","")&amp;
IF(OR(ROUND(K801,2)&lt;=0,ROUND(Q801,2)&lt;=0,ROUND(M801,2)&lt;=0,ROUND(S801,2)&lt;=0,ROUND(H801,2)&lt;=0)," Co najmniej jedna wartość nie jest większa od zera.","")&amp;
IF(K801&gt;Limity!$D$6," Abonament za Usługę TD w Wariancie A ponad limit.","")&amp;
IF(Q801&gt;Limity!$D$7," Abonament za Usługę TD w Wariancie B ponad limit.","")&amp;
IF(Q801-K801&gt;Limity!$D$8," Różnica wartości abonamentów za Usługę TD wariantów A i B ponad limit.","")&amp;
IF(M801&gt;Limity!$D$9," Abonament za zwiększenie przepustowości w Wariancie A ponad limit.","")&amp;
IF(S801&gt;Limity!$D$10," Abonament za zwiększenie przepustowości w Wariancie B ponad limit.","")&amp;
IF(J801=""," Nie wskazano PWR. ",IF(ISERROR(VLOOKUP(J801,'Listy punktów styku'!$B$11:$B$41,1,FALSE))," Nie wskazano PWR z listy.",""))&amp;
IF(P801=""," Nie wskazano FPS. ",IF(ISERROR(VLOOKUP(P801,'Listy punktów styku'!$B$44:$B$61,1,FALSE))," Nie wskazano FPS z listy.","")))</f>
        <v/>
      </c>
    </row>
    <row r="802" spans="1:22" x14ac:dyDescent="0.3">
      <c r="A802" s="122"/>
      <c r="B802" s="123"/>
      <c r="C802" s="124"/>
      <c r="D802" s="124"/>
      <c r="E802" s="125"/>
      <c r="F802" s="123"/>
      <c r="G802" s="126"/>
      <c r="H802" s="127"/>
      <c r="I802" s="128">
        <f t="shared" si="105"/>
        <v>0</v>
      </c>
      <c r="J802" s="129"/>
      <c r="K802" s="127"/>
      <c r="L802" s="130">
        <f t="shared" si="99"/>
        <v>0</v>
      </c>
      <c r="M802" s="131"/>
      <c r="N802" s="130">
        <f t="shared" si="100"/>
        <v>0</v>
      </c>
      <c r="O802" s="130">
        <f t="shared" si="101"/>
        <v>0</v>
      </c>
      <c r="P802" s="129"/>
      <c r="Q802" s="127"/>
      <c r="R802" s="130">
        <f t="shared" si="102"/>
        <v>0</v>
      </c>
      <c r="S802" s="127"/>
      <c r="T802" s="130">
        <f t="shared" si="103"/>
        <v>0</v>
      </c>
      <c r="U802" s="128">
        <f t="shared" si="104"/>
        <v>0</v>
      </c>
      <c r="V802" s="5" t="str">
        <f>IF(COUNTBLANK(G802:H802)+COUNTBLANK(J802:K802)+COUNTBLANK(M802:M802)+COUNTBLANK(P802:Q802)+COUNTBLANK(S802:S802)=8,"",
IF(G802&lt;Limity!$C$5," Data gotowości zbyt wczesna lub nie uzupełniona.","")&amp;
IF(G802&gt;Limity!$D$5," Data gotowości zbyt późna lub wypełnona nieprawidłowo.","")&amp;
IF(OR(ROUND(K802,2)&lt;=0,ROUND(Q802,2)&lt;=0,ROUND(M802,2)&lt;=0,ROUND(S802,2)&lt;=0,ROUND(H802,2)&lt;=0)," Co najmniej jedna wartość nie jest większa od zera.","")&amp;
IF(K802&gt;Limity!$D$6," Abonament za Usługę TD w Wariancie A ponad limit.","")&amp;
IF(Q802&gt;Limity!$D$7," Abonament za Usługę TD w Wariancie B ponad limit.","")&amp;
IF(Q802-K802&gt;Limity!$D$8," Różnica wartości abonamentów za Usługę TD wariantów A i B ponad limit.","")&amp;
IF(M802&gt;Limity!$D$9," Abonament za zwiększenie przepustowości w Wariancie A ponad limit.","")&amp;
IF(S802&gt;Limity!$D$10," Abonament za zwiększenie przepustowości w Wariancie B ponad limit.","")&amp;
IF(J802=""," Nie wskazano PWR. ",IF(ISERROR(VLOOKUP(J802,'Listy punktów styku'!$B$11:$B$41,1,FALSE))," Nie wskazano PWR z listy.",""))&amp;
IF(P802=""," Nie wskazano FPS. ",IF(ISERROR(VLOOKUP(P802,'Listy punktów styku'!$B$44:$B$61,1,FALSE))," Nie wskazano FPS z listy.","")))</f>
        <v/>
      </c>
    </row>
    <row r="803" spans="1:22" x14ac:dyDescent="0.3">
      <c r="A803" s="122"/>
      <c r="B803" s="123"/>
      <c r="C803" s="124"/>
      <c r="D803" s="124"/>
      <c r="E803" s="125"/>
      <c r="F803" s="123"/>
      <c r="G803" s="126"/>
      <c r="H803" s="127"/>
      <c r="I803" s="128">
        <f t="shared" si="105"/>
        <v>0</v>
      </c>
      <c r="J803" s="129"/>
      <c r="K803" s="127"/>
      <c r="L803" s="130">
        <f t="shared" si="99"/>
        <v>0</v>
      </c>
      <c r="M803" s="131"/>
      <c r="N803" s="130">
        <f t="shared" si="100"/>
        <v>0</v>
      </c>
      <c r="O803" s="130">
        <f t="shared" si="101"/>
        <v>0</v>
      </c>
      <c r="P803" s="129"/>
      <c r="Q803" s="127"/>
      <c r="R803" s="130">
        <f t="shared" si="102"/>
        <v>0</v>
      </c>
      <c r="S803" s="127"/>
      <c r="T803" s="130">
        <f t="shared" si="103"/>
        <v>0</v>
      </c>
      <c r="U803" s="128">
        <f t="shared" si="104"/>
        <v>0</v>
      </c>
      <c r="V803" s="5" t="str">
        <f>IF(COUNTBLANK(G803:H803)+COUNTBLANK(J803:K803)+COUNTBLANK(M803:M803)+COUNTBLANK(P803:Q803)+COUNTBLANK(S803:S803)=8,"",
IF(G803&lt;Limity!$C$5," Data gotowości zbyt wczesna lub nie uzupełniona.","")&amp;
IF(G803&gt;Limity!$D$5," Data gotowości zbyt późna lub wypełnona nieprawidłowo.","")&amp;
IF(OR(ROUND(K803,2)&lt;=0,ROUND(Q803,2)&lt;=0,ROUND(M803,2)&lt;=0,ROUND(S803,2)&lt;=0,ROUND(H803,2)&lt;=0)," Co najmniej jedna wartość nie jest większa od zera.","")&amp;
IF(K803&gt;Limity!$D$6," Abonament za Usługę TD w Wariancie A ponad limit.","")&amp;
IF(Q803&gt;Limity!$D$7," Abonament za Usługę TD w Wariancie B ponad limit.","")&amp;
IF(Q803-K803&gt;Limity!$D$8," Różnica wartości abonamentów za Usługę TD wariantów A i B ponad limit.","")&amp;
IF(M803&gt;Limity!$D$9," Abonament za zwiększenie przepustowości w Wariancie A ponad limit.","")&amp;
IF(S803&gt;Limity!$D$10," Abonament za zwiększenie przepustowości w Wariancie B ponad limit.","")&amp;
IF(J803=""," Nie wskazano PWR. ",IF(ISERROR(VLOOKUP(J803,'Listy punktów styku'!$B$11:$B$41,1,FALSE))," Nie wskazano PWR z listy.",""))&amp;
IF(P803=""," Nie wskazano FPS. ",IF(ISERROR(VLOOKUP(P803,'Listy punktów styku'!$B$44:$B$61,1,FALSE))," Nie wskazano FPS z listy.","")))</f>
        <v/>
      </c>
    </row>
    <row r="804" spans="1:22" x14ac:dyDescent="0.3">
      <c r="A804" s="122"/>
      <c r="B804" s="123"/>
      <c r="C804" s="124"/>
      <c r="D804" s="124"/>
      <c r="E804" s="125"/>
      <c r="F804" s="123"/>
      <c r="G804" s="126"/>
      <c r="H804" s="127"/>
      <c r="I804" s="128">
        <f t="shared" si="105"/>
        <v>0</v>
      </c>
      <c r="J804" s="129"/>
      <c r="K804" s="127"/>
      <c r="L804" s="130">
        <f t="shared" si="99"/>
        <v>0</v>
      </c>
      <c r="M804" s="131"/>
      <c r="N804" s="130">
        <f t="shared" si="100"/>
        <v>0</v>
      </c>
      <c r="O804" s="130">
        <f t="shared" si="101"/>
        <v>0</v>
      </c>
      <c r="P804" s="129"/>
      <c r="Q804" s="127"/>
      <c r="R804" s="130">
        <f t="shared" si="102"/>
        <v>0</v>
      </c>
      <c r="S804" s="127"/>
      <c r="T804" s="130">
        <f t="shared" si="103"/>
        <v>0</v>
      </c>
      <c r="U804" s="128">
        <f t="shared" si="104"/>
        <v>0</v>
      </c>
      <c r="V804" s="5" t="str">
        <f>IF(COUNTBLANK(G804:H804)+COUNTBLANK(J804:K804)+COUNTBLANK(M804:M804)+COUNTBLANK(P804:Q804)+COUNTBLANK(S804:S804)=8,"",
IF(G804&lt;Limity!$C$5," Data gotowości zbyt wczesna lub nie uzupełniona.","")&amp;
IF(G804&gt;Limity!$D$5," Data gotowości zbyt późna lub wypełnona nieprawidłowo.","")&amp;
IF(OR(ROUND(K804,2)&lt;=0,ROUND(Q804,2)&lt;=0,ROUND(M804,2)&lt;=0,ROUND(S804,2)&lt;=0,ROUND(H804,2)&lt;=0)," Co najmniej jedna wartość nie jest większa od zera.","")&amp;
IF(K804&gt;Limity!$D$6," Abonament za Usługę TD w Wariancie A ponad limit.","")&amp;
IF(Q804&gt;Limity!$D$7," Abonament za Usługę TD w Wariancie B ponad limit.","")&amp;
IF(Q804-K804&gt;Limity!$D$8," Różnica wartości abonamentów za Usługę TD wariantów A i B ponad limit.","")&amp;
IF(M804&gt;Limity!$D$9," Abonament za zwiększenie przepustowości w Wariancie A ponad limit.","")&amp;
IF(S804&gt;Limity!$D$10," Abonament za zwiększenie przepustowości w Wariancie B ponad limit.","")&amp;
IF(J804=""," Nie wskazano PWR. ",IF(ISERROR(VLOOKUP(J804,'Listy punktów styku'!$B$11:$B$41,1,FALSE))," Nie wskazano PWR z listy.",""))&amp;
IF(P804=""," Nie wskazano FPS. ",IF(ISERROR(VLOOKUP(P804,'Listy punktów styku'!$B$44:$B$61,1,FALSE))," Nie wskazano FPS z listy.","")))</f>
        <v/>
      </c>
    </row>
    <row r="805" spans="1:22" x14ac:dyDescent="0.3">
      <c r="A805" s="122"/>
      <c r="B805" s="123"/>
      <c r="C805" s="124"/>
      <c r="D805" s="124"/>
      <c r="E805" s="125"/>
      <c r="F805" s="123"/>
      <c r="G805" s="126"/>
      <c r="H805" s="127"/>
      <c r="I805" s="128">
        <f t="shared" si="105"/>
        <v>0</v>
      </c>
      <c r="J805" s="129"/>
      <c r="K805" s="127"/>
      <c r="L805" s="130">
        <f t="shared" si="99"/>
        <v>0</v>
      </c>
      <c r="M805" s="131"/>
      <c r="N805" s="130">
        <f t="shared" si="100"/>
        <v>0</v>
      </c>
      <c r="O805" s="130">
        <f t="shared" si="101"/>
        <v>0</v>
      </c>
      <c r="P805" s="129"/>
      <c r="Q805" s="127"/>
      <c r="R805" s="130">
        <f t="shared" si="102"/>
        <v>0</v>
      </c>
      <c r="S805" s="127"/>
      <c r="T805" s="130">
        <f t="shared" si="103"/>
        <v>0</v>
      </c>
      <c r="U805" s="128">
        <f t="shared" si="104"/>
        <v>0</v>
      </c>
      <c r="V805" s="5" t="str">
        <f>IF(COUNTBLANK(G805:H805)+COUNTBLANK(J805:K805)+COUNTBLANK(M805:M805)+COUNTBLANK(P805:Q805)+COUNTBLANK(S805:S805)=8,"",
IF(G805&lt;Limity!$C$5," Data gotowości zbyt wczesna lub nie uzupełniona.","")&amp;
IF(G805&gt;Limity!$D$5," Data gotowości zbyt późna lub wypełnona nieprawidłowo.","")&amp;
IF(OR(ROUND(K805,2)&lt;=0,ROUND(Q805,2)&lt;=0,ROUND(M805,2)&lt;=0,ROUND(S805,2)&lt;=0,ROUND(H805,2)&lt;=0)," Co najmniej jedna wartość nie jest większa od zera.","")&amp;
IF(K805&gt;Limity!$D$6," Abonament za Usługę TD w Wariancie A ponad limit.","")&amp;
IF(Q805&gt;Limity!$D$7," Abonament za Usługę TD w Wariancie B ponad limit.","")&amp;
IF(Q805-K805&gt;Limity!$D$8," Różnica wartości abonamentów za Usługę TD wariantów A i B ponad limit.","")&amp;
IF(M805&gt;Limity!$D$9," Abonament za zwiększenie przepustowości w Wariancie A ponad limit.","")&amp;
IF(S805&gt;Limity!$D$10," Abonament za zwiększenie przepustowości w Wariancie B ponad limit.","")&amp;
IF(J805=""," Nie wskazano PWR. ",IF(ISERROR(VLOOKUP(J805,'Listy punktów styku'!$B$11:$B$41,1,FALSE))," Nie wskazano PWR z listy.",""))&amp;
IF(P805=""," Nie wskazano FPS. ",IF(ISERROR(VLOOKUP(P805,'Listy punktów styku'!$B$44:$B$61,1,FALSE))," Nie wskazano FPS z listy.","")))</f>
        <v/>
      </c>
    </row>
    <row r="806" spans="1:22" x14ac:dyDescent="0.3">
      <c r="A806" s="122"/>
      <c r="B806" s="123"/>
      <c r="C806" s="124"/>
      <c r="D806" s="124"/>
      <c r="E806" s="125"/>
      <c r="F806" s="123"/>
      <c r="G806" s="126"/>
      <c r="H806" s="127"/>
      <c r="I806" s="128">
        <f t="shared" si="105"/>
        <v>0</v>
      </c>
      <c r="J806" s="129"/>
      <c r="K806" s="127"/>
      <c r="L806" s="130">
        <f t="shared" si="99"/>
        <v>0</v>
      </c>
      <c r="M806" s="131"/>
      <c r="N806" s="130">
        <f t="shared" si="100"/>
        <v>0</v>
      </c>
      <c r="O806" s="130">
        <f t="shared" si="101"/>
        <v>0</v>
      </c>
      <c r="P806" s="129"/>
      <c r="Q806" s="127"/>
      <c r="R806" s="130">
        <f t="shared" si="102"/>
        <v>0</v>
      </c>
      <c r="S806" s="127"/>
      <c r="T806" s="130">
        <f t="shared" si="103"/>
        <v>0</v>
      </c>
      <c r="U806" s="128">
        <f t="shared" si="104"/>
        <v>0</v>
      </c>
      <c r="V806" s="5" t="str">
        <f>IF(COUNTBLANK(G806:H806)+COUNTBLANK(J806:K806)+COUNTBLANK(M806:M806)+COUNTBLANK(P806:Q806)+COUNTBLANK(S806:S806)=8,"",
IF(G806&lt;Limity!$C$5," Data gotowości zbyt wczesna lub nie uzupełniona.","")&amp;
IF(G806&gt;Limity!$D$5," Data gotowości zbyt późna lub wypełnona nieprawidłowo.","")&amp;
IF(OR(ROUND(K806,2)&lt;=0,ROUND(Q806,2)&lt;=0,ROUND(M806,2)&lt;=0,ROUND(S806,2)&lt;=0,ROUND(H806,2)&lt;=0)," Co najmniej jedna wartość nie jest większa od zera.","")&amp;
IF(K806&gt;Limity!$D$6," Abonament za Usługę TD w Wariancie A ponad limit.","")&amp;
IF(Q806&gt;Limity!$D$7," Abonament za Usługę TD w Wariancie B ponad limit.","")&amp;
IF(Q806-K806&gt;Limity!$D$8," Różnica wartości abonamentów za Usługę TD wariantów A i B ponad limit.","")&amp;
IF(M806&gt;Limity!$D$9," Abonament za zwiększenie przepustowości w Wariancie A ponad limit.","")&amp;
IF(S806&gt;Limity!$D$10," Abonament za zwiększenie przepustowości w Wariancie B ponad limit.","")&amp;
IF(J806=""," Nie wskazano PWR. ",IF(ISERROR(VLOOKUP(J806,'Listy punktów styku'!$B$11:$B$41,1,FALSE))," Nie wskazano PWR z listy.",""))&amp;
IF(P806=""," Nie wskazano FPS. ",IF(ISERROR(VLOOKUP(P806,'Listy punktów styku'!$B$44:$B$61,1,FALSE))," Nie wskazano FPS z listy.","")))</f>
        <v/>
      </c>
    </row>
    <row r="807" spans="1:22" x14ac:dyDescent="0.3">
      <c r="A807" s="122"/>
      <c r="B807" s="123"/>
      <c r="C807" s="124"/>
      <c r="D807" s="124"/>
      <c r="E807" s="125"/>
      <c r="F807" s="123"/>
      <c r="G807" s="126"/>
      <c r="H807" s="127"/>
      <c r="I807" s="128">
        <f t="shared" si="105"/>
        <v>0</v>
      </c>
      <c r="J807" s="129"/>
      <c r="K807" s="127"/>
      <c r="L807" s="130">
        <f t="shared" si="99"/>
        <v>0</v>
      </c>
      <c r="M807" s="131"/>
      <c r="N807" s="130">
        <f t="shared" si="100"/>
        <v>0</v>
      </c>
      <c r="O807" s="130">
        <f t="shared" si="101"/>
        <v>0</v>
      </c>
      <c r="P807" s="129"/>
      <c r="Q807" s="127"/>
      <c r="R807" s="130">
        <f t="shared" si="102"/>
        <v>0</v>
      </c>
      <c r="S807" s="127"/>
      <c r="T807" s="130">
        <f t="shared" si="103"/>
        <v>0</v>
      </c>
      <c r="U807" s="128">
        <f t="shared" si="104"/>
        <v>0</v>
      </c>
      <c r="V807" s="5" t="str">
        <f>IF(COUNTBLANK(G807:H807)+COUNTBLANK(J807:K807)+COUNTBLANK(M807:M807)+COUNTBLANK(P807:Q807)+COUNTBLANK(S807:S807)=8,"",
IF(G807&lt;Limity!$C$5," Data gotowości zbyt wczesna lub nie uzupełniona.","")&amp;
IF(G807&gt;Limity!$D$5," Data gotowości zbyt późna lub wypełnona nieprawidłowo.","")&amp;
IF(OR(ROUND(K807,2)&lt;=0,ROUND(Q807,2)&lt;=0,ROUND(M807,2)&lt;=0,ROUND(S807,2)&lt;=0,ROUND(H807,2)&lt;=0)," Co najmniej jedna wartość nie jest większa od zera.","")&amp;
IF(K807&gt;Limity!$D$6," Abonament za Usługę TD w Wariancie A ponad limit.","")&amp;
IF(Q807&gt;Limity!$D$7," Abonament za Usługę TD w Wariancie B ponad limit.","")&amp;
IF(Q807-K807&gt;Limity!$D$8," Różnica wartości abonamentów za Usługę TD wariantów A i B ponad limit.","")&amp;
IF(M807&gt;Limity!$D$9," Abonament za zwiększenie przepustowości w Wariancie A ponad limit.","")&amp;
IF(S807&gt;Limity!$D$10," Abonament za zwiększenie przepustowości w Wariancie B ponad limit.","")&amp;
IF(J807=""," Nie wskazano PWR. ",IF(ISERROR(VLOOKUP(J807,'Listy punktów styku'!$B$11:$B$41,1,FALSE))," Nie wskazano PWR z listy.",""))&amp;
IF(P807=""," Nie wskazano FPS. ",IF(ISERROR(VLOOKUP(P807,'Listy punktów styku'!$B$44:$B$61,1,FALSE))," Nie wskazano FPS z listy.","")))</f>
        <v/>
      </c>
    </row>
    <row r="808" spans="1:22" x14ac:dyDescent="0.3">
      <c r="A808" s="122"/>
      <c r="B808" s="123"/>
      <c r="C808" s="124"/>
      <c r="D808" s="124"/>
      <c r="E808" s="125"/>
      <c r="F808" s="123"/>
      <c r="G808" s="126"/>
      <c r="H808" s="127"/>
      <c r="I808" s="128">
        <f t="shared" si="105"/>
        <v>0</v>
      </c>
      <c r="J808" s="129"/>
      <c r="K808" s="127"/>
      <c r="L808" s="130">
        <f t="shared" si="99"/>
        <v>0</v>
      </c>
      <c r="M808" s="131"/>
      <c r="N808" s="130">
        <f t="shared" si="100"/>
        <v>0</v>
      </c>
      <c r="O808" s="130">
        <f t="shared" si="101"/>
        <v>0</v>
      </c>
      <c r="P808" s="129"/>
      <c r="Q808" s="127"/>
      <c r="R808" s="130">
        <f t="shared" si="102"/>
        <v>0</v>
      </c>
      <c r="S808" s="127"/>
      <c r="T808" s="130">
        <f t="shared" si="103"/>
        <v>0</v>
      </c>
      <c r="U808" s="128">
        <f t="shared" si="104"/>
        <v>0</v>
      </c>
      <c r="V808" s="5" t="str">
        <f>IF(COUNTBLANK(G808:H808)+COUNTBLANK(J808:K808)+COUNTBLANK(M808:M808)+COUNTBLANK(P808:Q808)+COUNTBLANK(S808:S808)=8,"",
IF(G808&lt;Limity!$C$5," Data gotowości zbyt wczesna lub nie uzupełniona.","")&amp;
IF(G808&gt;Limity!$D$5," Data gotowości zbyt późna lub wypełnona nieprawidłowo.","")&amp;
IF(OR(ROUND(K808,2)&lt;=0,ROUND(Q808,2)&lt;=0,ROUND(M808,2)&lt;=0,ROUND(S808,2)&lt;=0,ROUND(H808,2)&lt;=0)," Co najmniej jedna wartość nie jest większa od zera.","")&amp;
IF(K808&gt;Limity!$D$6," Abonament za Usługę TD w Wariancie A ponad limit.","")&amp;
IF(Q808&gt;Limity!$D$7," Abonament za Usługę TD w Wariancie B ponad limit.","")&amp;
IF(Q808-K808&gt;Limity!$D$8," Różnica wartości abonamentów za Usługę TD wariantów A i B ponad limit.","")&amp;
IF(M808&gt;Limity!$D$9," Abonament za zwiększenie przepustowości w Wariancie A ponad limit.","")&amp;
IF(S808&gt;Limity!$D$10," Abonament za zwiększenie przepustowości w Wariancie B ponad limit.","")&amp;
IF(J808=""," Nie wskazano PWR. ",IF(ISERROR(VLOOKUP(J808,'Listy punktów styku'!$B$11:$B$41,1,FALSE))," Nie wskazano PWR z listy.",""))&amp;
IF(P808=""," Nie wskazano FPS. ",IF(ISERROR(VLOOKUP(P808,'Listy punktów styku'!$B$44:$B$61,1,FALSE))," Nie wskazano FPS z listy.","")))</f>
        <v/>
      </c>
    </row>
    <row r="809" spans="1:22" x14ac:dyDescent="0.3">
      <c r="A809" s="122"/>
      <c r="B809" s="123"/>
      <c r="C809" s="124"/>
      <c r="D809" s="124"/>
      <c r="E809" s="125"/>
      <c r="F809" s="123"/>
      <c r="G809" s="126"/>
      <c r="H809" s="127"/>
      <c r="I809" s="128">
        <f t="shared" si="105"/>
        <v>0</v>
      </c>
      <c r="J809" s="129"/>
      <c r="K809" s="127"/>
      <c r="L809" s="130">
        <f t="shared" si="99"/>
        <v>0</v>
      </c>
      <c r="M809" s="131"/>
      <c r="N809" s="130">
        <f t="shared" si="100"/>
        <v>0</v>
      </c>
      <c r="O809" s="130">
        <f t="shared" si="101"/>
        <v>0</v>
      </c>
      <c r="P809" s="129"/>
      <c r="Q809" s="127"/>
      <c r="R809" s="130">
        <f t="shared" si="102"/>
        <v>0</v>
      </c>
      <c r="S809" s="127"/>
      <c r="T809" s="130">
        <f t="shared" si="103"/>
        <v>0</v>
      </c>
      <c r="U809" s="128">
        <f t="shared" si="104"/>
        <v>0</v>
      </c>
      <c r="V809" s="5" t="str">
        <f>IF(COUNTBLANK(G809:H809)+COUNTBLANK(J809:K809)+COUNTBLANK(M809:M809)+COUNTBLANK(P809:Q809)+COUNTBLANK(S809:S809)=8,"",
IF(G809&lt;Limity!$C$5," Data gotowości zbyt wczesna lub nie uzupełniona.","")&amp;
IF(G809&gt;Limity!$D$5," Data gotowości zbyt późna lub wypełnona nieprawidłowo.","")&amp;
IF(OR(ROUND(K809,2)&lt;=0,ROUND(Q809,2)&lt;=0,ROUND(M809,2)&lt;=0,ROUND(S809,2)&lt;=0,ROUND(H809,2)&lt;=0)," Co najmniej jedna wartość nie jest większa od zera.","")&amp;
IF(K809&gt;Limity!$D$6," Abonament za Usługę TD w Wariancie A ponad limit.","")&amp;
IF(Q809&gt;Limity!$D$7," Abonament za Usługę TD w Wariancie B ponad limit.","")&amp;
IF(Q809-K809&gt;Limity!$D$8," Różnica wartości abonamentów za Usługę TD wariantów A i B ponad limit.","")&amp;
IF(M809&gt;Limity!$D$9," Abonament za zwiększenie przepustowości w Wariancie A ponad limit.","")&amp;
IF(S809&gt;Limity!$D$10," Abonament za zwiększenie przepustowości w Wariancie B ponad limit.","")&amp;
IF(J809=""," Nie wskazano PWR. ",IF(ISERROR(VLOOKUP(J809,'Listy punktów styku'!$B$11:$B$41,1,FALSE))," Nie wskazano PWR z listy.",""))&amp;
IF(P809=""," Nie wskazano FPS. ",IF(ISERROR(VLOOKUP(P809,'Listy punktów styku'!$B$44:$B$61,1,FALSE))," Nie wskazano FPS z listy.","")))</f>
        <v/>
      </c>
    </row>
    <row r="810" spans="1:22" x14ac:dyDescent="0.3">
      <c r="A810" s="122"/>
      <c r="B810" s="123"/>
      <c r="C810" s="124"/>
      <c r="D810" s="124"/>
      <c r="E810" s="125"/>
      <c r="F810" s="123"/>
      <c r="G810" s="126"/>
      <c r="H810" s="127"/>
      <c r="I810" s="128">
        <f t="shared" si="105"/>
        <v>0</v>
      </c>
      <c r="J810" s="129"/>
      <c r="K810" s="127"/>
      <c r="L810" s="130">
        <f t="shared" si="99"/>
        <v>0</v>
      </c>
      <c r="M810" s="131"/>
      <c r="N810" s="130">
        <f t="shared" si="100"/>
        <v>0</v>
      </c>
      <c r="O810" s="130">
        <f t="shared" si="101"/>
        <v>0</v>
      </c>
      <c r="P810" s="129"/>
      <c r="Q810" s="127"/>
      <c r="R810" s="130">
        <f t="shared" si="102"/>
        <v>0</v>
      </c>
      <c r="S810" s="127"/>
      <c r="T810" s="130">
        <f t="shared" si="103"/>
        <v>0</v>
      </c>
      <c r="U810" s="128">
        <f t="shared" si="104"/>
        <v>0</v>
      </c>
      <c r="V810" s="5" t="str">
        <f>IF(COUNTBLANK(G810:H810)+COUNTBLANK(J810:K810)+COUNTBLANK(M810:M810)+COUNTBLANK(P810:Q810)+COUNTBLANK(S810:S810)=8,"",
IF(G810&lt;Limity!$C$5," Data gotowości zbyt wczesna lub nie uzupełniona.","")&amp;
IF(G810&gt;Limity!$D$5," Data gotowości zbyt późna lub wypełnona nieprawidłowo.","")&amp;
IF(OR(ROUND(K810,2)&lt;=0,ROUND(Q810,2)&lt;=0,ROUND(M810,2)&lt;=0,ROUND(S810,2)&lt;=0,ROUND(H810,2)&lt;=0)," Co najmniej jedna wartość nie jest większa od zera.","")&amp;
IF(K810&gt;Limity!$D$6," Abonament za Usługę TD w Wariancie A ponad limit.","")&amp;
IF(Q810&gt;Limity!$D$7," Abonament za Usługę TD w Wariancie B ponad limit.","")&amp;
IF(Q810-K810&gt;Limity!$D$8," Różnica wartości abonamentów za Usługę TD wariantów A i B ponad limit.","")&amp;
IF(M810&gt;Limity!$D$9," Abonament za zwiększenie przepustowości w Wariancie A ponad limit.","")&amp;
IF(S810&gt;Limity!$D$10," Abonament za zwiększenie przepustowości w Wariancie B ponad limit.","")&amp;
IF(J810=""," Nie wskazano PWR. ",IF(ISERROR(VLOOKUP(J810,'Listy punktów styku'!$B$11:$B$41,1,FALSE))," Nie wskazano PWR z listy.",""))&amp;
IF(P810=""," Nie wskazano FPS. ",IF(ISERROR(VLOOKUP(P810,'Listy punktów styku'!$B$44:$B$61,1,FALSE))," Nie wskazano FPS z listy.","")))</f>
        <v/>
      </c>
    </row>
    <row r="811" spans="1:22" x14ac:dyDescent="0.3">
      <c r="A811" s="122"/>
      <c r="B811" s="123"/>
      <c r="C811" s="124"/>
      <c r="D811" s="124"/>
      <c r="E811" s="125"/>
      <c r="F811" s="123"/>
      <c r="G811" s="126"/>
      <c r="H811" s="127"/>
      <c r="I811" s="128">
        <f t="shared" si="105"/>
        <v>0</v>
      </c>
      <c r="J811" s="129"/>
      <c r="K811" s="127"/>
      <c r="L811" s="130">
        <f t="shared" si="99"/>
        <v>0</v>
      </c>
      <c r="M811" s="131"/>
      <c r="N811" s="130">
        <f t="shared" si="100"/>
        <v>0</v>
      </c>
      <c r="O811" s="130">
        <f t="shared" si="101"/>
        <v>0</v>
      </c>
      <c r="P811" s="129"/>
      <c r="Q811" s="127"/>
      <c r="R811" s="130">
        <f t="shared" si="102"/>
        <v>0</v>
      </c>
      <c r="S811" s="127"/>
      <c r="T811" s="130">
        <f t="shared" si="103"/>
        <v>0</v>
      </c>
      <c r="U811" s="128">
        <f t="shared" si="104"/>
        <v>0</v>
      </c>
      <c r="V811" s="5" t="str">
        <f>IF(COUNTBLANK(G811:H811)+COUNTBLANK(J811:K811)+COUNTBLANK(M811:M811)+COUNTBLANK(P811:Q811)+COUNTBLANK(S811:S811)=8,"",
IF(G811&lt;Limity!$C$5," Data gotowości zbyt wczesna lub nie uzupełniona.","")&amp;
IF(G811&gt;Limity!$D$5," Data gotowości zbyt późna lub wypełnona nieprawidłowo.","")&amp;
IF(OR(ROUND(K811,2)&lt;=0,ROUND(Q811,2)&lt;=0,ROUND(M811,2)&lt;=0,ROUND(S811,2)&lt;=0,ROUND(H811,2)&lt;=0)," Co najmniej jedna wartość nie jest większa od zera.","")&amp;
IF(K811&gt;Limity!$D$6," Abonament za Usługę TD w Wariancie A ponad limit.","")&amp;
IF(Q811&gt;Limity!$D$7," Abonament za Usługę TD w Wariancie B ponad limit.","")&amp;
IF(Q811-K811&gt;Limity!$D$8," Różnica wartości abonamentów za Usługę TD wariantów A i B ponad limit.","")&amp;
IF(M811&gt;Limity!$D$9," Abonament za zwiększenie przepustowości w Wariancie A ponad limit.","")&amp;
IF(S811&gt;Limity!$D$10," Abonament za zwiększenie przepustowości w Wariancie B ponad limit.","")&amp;
IF(J811=""," Nie wskazano PWR. ",IF(ISERROR(VLOOKUP(J811,'Listy punktów styku'!$B$11:$B$41,1,FALSE))," Nie wskazano PWR z listy.",""))&amp;
IF(P811=""," Nie wskazano FPS. ",IF(ISERROR(VLOOKUP(P811,'Listy punktów styku'!$B$44:$B$61,1,FALSE))," Nie wskazano FPS z listy.","")))</f>
        <v/>
      </c>
    </row>
    <row r="812" spans="1:22" x14ac:dyDescent="0.3">
      <c r="A812" s="122"/>
      <c r="B812" s="123"/>
      <c r="C812" s="124"/>
      <c r="D812" s="124"/>
      <c r="E812" s="125"/>
      <c r="F812" s="123"/>
      <c r="G812" s="126"/>
      <c r="H812" s="127"/>
      <c r="I812" s="128">
        <f t="shared" si="105"/>
        <v>0</v>
      </c>
      <c r="J812" s="129"/>
      <c r="K812" s="127"/>
      <c r="L812" s="130">
        <f t="shared" si="99"/>
        <v>0</v>
      </c>
      <c r="M812" s="131"/>
      <c r="N812" s="130">
        <f t="shared" si="100"/>
        <v>0</v>
      </c>
      <c r="O812" s="130">
        <f t="shared" si="101"/>
        <v>0</v>
      </c>
      <c r="P812" s="129"/>
      <c r="Q812" s="127"/>
      <c r="R812" s="130">
        <f t="shared" si="102"/>
        <v>0</v>
      </c>
      <c r="S812" s="127"/>
      <c r="T812" s="130">
        <f t="shared" si="103"/>
        <v>0</v>
      </c>
      <c r="U812" s="128">
        <f t="shared" si="104"/>
        <v>0</v>
      </c>
      <c r="V812" s="5" t="str">
        <f>IF(COUNTBLANK(G812:H812)+COUNTBLANK(J812:K812)+COUNTBLANK(M812:M812)+COUNTBLANK(P812:Q812)+COUNTBLANK(S812:S812)=8,"",
IF(G812&lt;Limity!$C$5," Data gotowości zbyt wczesna lub nie uzupełniona.","")&amp;
IF(G812&gt;Limity!$D$5," Data gotowości zbyt późna lub wypełnona nieprawidłowo.","")&amp;
IF(OR(ROUND(K812,2)&lt;=0,ROUND(Q812,2)&lt;=0,ROUND(M812,2)&lt;=0,ROUND(S812,2)&lt;=0,ROUND(H812,2)&lt;=0)," Co najmniej jedna wartość nie jest większa od zera.","")&amp;
IF(K812&gt;Limity!$D$6," Abonament za Usługę TD w Wariancie A ponad limit.","")&amp;
IF(Q812&gt;Limity!$D$7," Abonament za Usługę TD w Wariancie B ponad limit.","")&amp;
IF(Q812-K812&gt;Limity!$D$8," Różnica wartości abonamentów za Usługę TD wariantów A i B ponad limit.","")&amp;
IF(M812&gt;Limity!$D$9," Abonament za zwiększenie przepustowości w Wariancie A ponad limit.","")&amp;
IF(S812&gt;Limity!$D$10," Abonament za zwiększenie przepustowości w Wariancie B ponad limit.","")&amp;
IF(J812=""," Nie wskazano PWR. ",IF(ISERROR(VLOOKUP(J812,'Listy punktów styku'!$B$11:$B$41,1,FALSE))," Nie wskazano PWR z listy.",""))&amp;
IF(P812=""," Nie wskazano FPS. ",IF(ISERROR(VLOOKUP(P812,'Listy punktów styku'!$B$44:$B$61,1,FALSE))," Nie wskazano FPS z listy.","")))</f>
        <v/>
      </c>
    </row>
    <row r="813" spans="1:22" x14ac:dyDescent="0.3">
      <c r="A813" s="122"/>
      <c r="B813" s="123"/>
      <c r="C813" s="124"/>
      <c r="D813" s="124"/>
      <c r="E813" s="125"/>
      <c r="F813" s="123"/>
      <c r="G813" s="126"/>
      <c r="H813" s="127"/>
      <c r="I813" s="128">
        <f t="shared" si="105"/>
        <v>0</v>
      </c>
      <c r="J813" s="129"/>
      <c r="K813" s="127"/>
      <c r="L813" s="130">
        <f t="shared" si="99"/>
        <v>0</v>
      </c>
      <c r="M813" s="131"/>
      <c r="N813" s="130">
        <f t="shared" si="100"/>
        <v>0</v>
      </c>
      <c r="O813" s="130">
        <f t="shared" si="101"/>
        <v>0</v>
      </c>
      <c r="P813" s="129"/>
      <c r="Q813" s="127"/>
      <c r="R813" s="130">
        <f t="shared" si="102"/>
        <v>0</v>
      </c>
      <c r="S813" s="127"/>
      <c r="T813" s="130">
        <f t="shared" si="103"/>
        <v>0</v>
      </c>
      <c r="U813" s="128">
        <f t="shared" si="104"/>
        <v>0</v>
      </c>
      <c r="V813" s="5" t="str">
        <f>IF(COUNTBLANK(G813:H813)+COUNTBLANK(J813:K813)+COUNTBLANK(M813:M813)+COUNTBLANK(P813:Q813)+COUNTBLANK(S813:S813)=8,"",
IF(G813&lt;Limity!$C$5," Data gotowości zbyt wczesna lub nie uzupełniona.","")&amp;
IF(G813&gt;Limity!$D$5," Data gotowości zbyt późna lub wypełnona nieprawidłowo.","")&amp;
IF(OR(ROUND(K813,2)&lt;=0,ROUND(Q813,2)&lt;=0,ROUND(M813,2)&lt;=0,ROUND(S813,2)&lt;=0,ROUND(H813,2)&lt;=0)," Co najmniej jedna wartość nie jest większa od zera.","")&amp;
IF(K813&gt;Limity!$D$6," Abonament za Usługę TD w Wariancie A ponad limit.","")&amp;
IF(Q813&gt;Limity!$D$7," Abonament za Usługę TD w Wariancie B ponad limit.","")&amp;
IF(Q813-K813&gt;Limity!$D$8," Różnica wartości abonamentów za Usługę TD wariantów A i B ponad limit.","")&amp;
IF(M813&gt;Limity!$D$9," Abonament za zwiększenie przepustowości w Wariancie A ponad limit.","")&amp;
IF(S813&gt;Limity!$D$10," Abonament za zwiększenie przepustowości w Wariancie B ponad limit.","")&amp;
IF(J813=""," Nie wskazano PWR. ",IF(ISERROR(VLOOKUP(J813,'Listy punktów styku'!$B$11:$B$41,1,FALSE))," Nie wskazano PWR z listy.",""))&amp;
IF(P813=""," Nie wskazano FPS. ",IF(ISERROR(VLOOKUP(P813,'Listy punktów styku'!$B$44:$B$61,1,FALSE))," Nie wskazano FPS z listy.","")))</f>
        <v/>
      </c>
    </row>
    <row r="814" spans="1:22" x14ac:dyDescent="0.3">
      <c r="A814" s="122"/>
      <c r="B814" s="123"/>
      <c r="C814" s="124"/>
      <c r="D814" s="124"/>
      <c r="E814" s="125"/>
      <c r="F814" s="123"/>
      <c r="G814" s="126"/>
      <c r="H814" s="127"/>
      <c r="I814" s="128">
        <f t="shared" si="105"/>
        <v>0</v>
      </c>
      <c r="J814" s="129"/>
      <c r="K814" s="127"/>
      <c r="L814" s="130">
        <f t="shared" si="99"/>
        <v>0</v>
      </c>
      <c r="M814" s="131"/>
      <c r="N814" s="130">
        <f t="shared" si="100"/>
        <v>0</v>
      </c>
      <c r="O814" s="130">
        <f t="shared" si="101"/>
        <v>0</v>
      </c>
      <c r="P814" s="129"/>
      <c r="Q814" s="127"/>
      <c r="R814" s="130">
        <f t="shared" si="102"/>
        <v>0</v>
      </c>
      <c r="S814" s="127"/>
      <c r="T814" s="130">
        <f t="shared" si="103"/>
        <v>0</v>
      </c>
      <c r="U814" s="128">
        <f t="shared" si="104"/>
        <v>0</v>
      </c>
      <c r="V814" s="5" t="str">
        <f>IF(COUNTBLANK(G814:H814)+COUNTBLANK(J814:K814)+COUNTBLANK(M814:M814)+COUNTBLANK(P814:Q814)+COUNTBLANK(S814:S814)=8,"",
IF(G814&lt;Limity!$C$5," Data gotowości zbyt wczesna lub nie uzupełniona.","")&amp;
IF(G814&gt;Limity!$D$5," Data gotowości zbyt późna lub wypełnona nieprawidłowo.","")&amp;
IF(OR(ROUND(K814,2)&lt;=0,ROUND(Q814,2)&lt;=0,ROUND(M814,2)&lt;=0,ROUND(S814,2)&lt;=0,ROUND(H814,2)&lt;=0)," Co najmniej jedna wartość nie jest większa od zera.","")&amp;
IF(K814&gt;Limity!$D$6," Abonament za Usługę TD w Wariancie A ponad limit.","")&amp;
IF(Q814&gt;Limity!$D$7," Abonament za Usługę TD w Wariancie B ponad limit.","")&amp;
IF(Q814-K814&gt;Limity!$D$8," Różnica wartości abonamentów za Usługę TD wariantów A i B ponad limit.","")&amp;
IF(M814&gt;Limity!$D$9," Abonament za zwiększenie przepustowości w Wariancie A ponad limit.","")&amp;
IF(S814&gt;Limity!$D$10," Abonament za zwiększenie przepustowości w Wariancie B ponad limit.","")&amp;
IF(J814=""," Nie wskazano PWR. ",IF(ISERROR(VLOOKUP(J814,'Listy punktów styku'!$B$11:$B$41,1,FALSE))," Nie wskazano PWR z listy.",""))&amp;
IF(P814=""," Nie wskazano FPS. ",IF(ISERROR(VLOOKUP(P814,'Listy punktów styku'!$B$44:$B$61,1,FALSE))," Nie wskazano FPS z listy.","")))</f>
        <v/>
      </c>
    </row>
    <row r="815" spans="1:22" x14ac:dyDescent="0.3">
      <c r="A815" s="122"/>
      <c r="B815" s="123"/>
      <c r="C815" s="124"/>
      <c r="D815" s="124"/>
      <c r="E815" s="125"/>
      <c r="F815" s="123"/>
      <c r="G815" s="126"/>
      <c r="H815" s="127"/>
      <c r="I815" s="128">
        <f t="shared" si="105"/>
        <v>0</v>
      </c>
      <c r="J815" s="129"/>
      <c r="K815" s="127"/>
      <c r="L815" s="130">
        <f t="shared" si="99"/>
        <v>0</v>
      </c>
      <c r="M815" s="131"/>
      <c r="N815" s="130">
        <f t="shared" si="100"/>
        <v>0</v>
      </c>
      <c r="O815" s="130">
        <f t="shared" si="101"/>
        <v>0</v>
      </c>
      <c r="P815" s="129"/>
      <c r="Q815" s="127"/>
      <c r="R815" s="130">
        <f t="shared" si="102"/>
        <v>0</v>
      </c>
      <c r="S815" s="127"/>
      <c r="T815" s="130">
        <f t="shared" si="103"/>
        <v>0</v>
      </c>
      <c r="U815" s="128">
        <f t="shared" si="104"/>
        <v>0</v>
      </c>
      <c r="V815" s="5" t="str">
        <f>IF(COUNTBLANK(G815:H815)+COUNTBLANK(J815:K815)+COUNTBLANK(M815:M815)+COUNTBLANK(P815:Q815)+COUNTBLANK(S815:S815)=8,"",
IF(G815&lt;Limity!$C$5," Data gotowości zbyt wczesna lub nie uzupełniona.","")&amp;
IF(G815&gt;Limity!$D$5," Data gotowości zbyt późna lub wypełnona nieprawidłowo.","")&amp;
IF(OR(ROUND(K815,2)&lt;=0,ROUND(Q815,2)&lt;=0,ROUND(M815,2)&lt;=0,ROUND(S815,2)&lt;=0,ROUND(H815,2)&lt;=0)," Co najmniej jedna wartość nie jest większa od zera.","")&amp;
IF(K815&gt;Limity!$D$6," Abonament za Usługę TD w Wariancie A ponad limit.","")&amp;
IF(Q815&gt;Limity!$D$7," Abonament za Usługę TD w Wariancie B ponad limit.","")&amp;
IF(Q815-K815&gt;Limity!$D$8," Różnica wartości abonamentów za Usługę TD wariantów A i B ponad limit.","")&amp;
IF(M815&gt;Limity!$D$9," Abonament za zwiększenie przepustowości w Wariancie A ponad limit.","")&amp;
IF(S815&gt;Limity!$D$10," Abonament za zwiększenie przepustowości w Wariancie B ponad limit.","")&amp;
IF(J815=""," Nie wskazano PWR. ",IF(ISERROR(VLOOKUP(J815,'Listy punktów styku'!$B$11:$B$41,1,FALSE))," Nie wskazano PWR z listy.",""))&amp;
IF(P815=""," Nie wskazano FPS. ",IF(ISERROR(VLOOKUP(P815,'Listy punktów styku'!$B$44:$B$61,1,FALSE))," Nie wskazano FPS z listy.","")))</f>
        <v/>
      </c>
    </row>
    <row r="816" spans="1:22" x14ac:dyDescent="0.3">
      <c r="A816" s="122"/>
      <c r="B816" s="123"/>
      <c r="C816" s="124"/>
      <c r="D816" s="124"/>
      <c r="E816" s="125"/>
      <c r="F816" s="123"/>
      <c r="G816" s="126"/>
      <c r="H816" s="127"/>
      <c r="I816" s="128">
        <f t="shared" si="105"/>
        <v>0</v>
      </c>
      <c r="J816" s="129"/>
      <c r="K816" s="127"/>
      <c r="L816" s="130">
        <f t="shared" si="99"/>
        <v>0</v>
      </c>
      <c r="M816" s="131"/>
      <c r="N816" s="130">
        <f t="shared" si="100"/>
        <v>0</v>
      </c>
      <c r="O816" s="130">
        <f t="shared" si="101"/>
        <v>0</v>
      </c>
      <c r="P816" s="129"/>
      <c r="Q816" s="127"/>
      <c r="R816" s="130">
        <f t="shared" si="102"/>
        <v>0</v>
      </c>
      <c r="S816" s="127"/>
      <c r="T816" s="130">
        <f t="shared" si="103"/>
        <v>0</v>
      </c>
      <c r="U816" s="128">
        <f t="shared" si="104"/>
        <v>0</v>
      </c>
      <c r="V816" s="5" t="str">
        <f>IF(COUNTBLANK(G816:H816)+COUNTBLANK(J816:K816)+COUNTBLANK(M816:M816)+COUNTBLANK(P816:Q816)+COUNTBLANK(S816:S816)=8,"",
IF(G816&lt;Limity!$C$5," Data gotowości zbyt wczesna lub nie uzupełniona.","")&amp;
IF(G816&gt;Limity!$D$5," Data gotowości zbyt późna lub wypełnona nieprawidłowo.","")&amp;
IF(OR(ROUND(K816,2)&lt;=0,ROUND(Q816,2)&lt;=0,ROUND(M816,2)&lt;=0,ROUND(S816,2)&lt;=0,ROUND(H816,2)&lt;=0)," Co najmniej jedna wartość nie jest większa od zera.","")&amp;
IF(K816&gt;Limity!$D$6," Abonament za Usługę TD w Wariancie A ponad limit.","")&amp;
IF(Q816&gt;Limity!$D$7," Abonament za Usługę TD w Wariancie B ponad limit.","")&amp;
IF(Q816-K816&gt;Limity!$D$8," Różnica wartości abonamentów za Usługę TD wariantów A i B ponad limit.","")&amp;
IF(M816&gt;Limity!$D$9," Abonament za zwiększenie przepustowości w Wariancie A ponad limit.","")&amp;
IF(S816&gt;Limity!$D$10," Abonament za zwiększenie przepustowości w Wariancie B ponad limit.","")&amp;
IF(J816=""," Nie wskazano PWR. ",IF(ISERROR(VLOOKUP(J816,'Listy punktów styku'!$B$11:$B$41,1,FALSE))," Nie wskazano PWR z listy.",""))&amp;
IF(P816=""," Nie wskazano FPS. ",IF(ISERROR(VLOOKUP(P816,'Listy punktów styku'!$B$44:$B$61,1,FALSE))," Nie wskazano FPS z listy.","")))</f>
        <v/>
      </c>
    </row>
    <row r="817" spans="1:22" x14ac:dyDescent="0.3">
      <c r="A817" s="122"/>
      <c r="B817" s="123"/>
      <c r="C817" s="124"/>
      <c r="D817" s="124"/>
      <c r="E817" s="125"/>
      <c r="F817" s="123"/>
      <c r="G817" s="126"/>
      <c r="H817" s="127"/>
      <c r="I817" s="128">
        <f t="shared" si="105"/>
        <v>0</v>
      </c>
      <c r="J817" s="129"/>
      <c r="K817" s="127"/>
      <c r="L817" s="130">
        <f t="shared" si="99"/>
        <v>0</v>
      </c>
      <c r="M817" s="131"/>
      <c r="N817" s="130">
        <f t="shared" si="100"/>
        <v>0</v>
      </c>
      <c r="O817" s="130">
        <f t="shared" si="101"/>
        <v>0</v>
      </c>
      <c r="P817" s="129"/>
      <c r="Q817" s="127"/>
      <c r="R817" s="130">
        <f t="shared" si="102"/>
        <v>0</v>
      </c>
      <c r="S817" s="127"/>
      <c r="T817" s="130">
        <f t="shared" si="103"/>
        <v>0</v>
      </c>
      <c r="U817" s="128">
        <f t="shared" si="104"/>
        <v>0</v>
      </c>
      <c r="V817" s="5" t="str">
        <f>IF(COUNTBLANK(G817:H817)+COUNTBLANK(J817:K817)+COUNTBLANK(M817:M817)+COUNTBLANK(P817:Q817)+COUNTBLANK(S817:S817)=8,"",
IF(G817&lt;Limity!$C$5," Data gotowości zbyt wczesna lub nie uzupełniona.","")&amp;
IF(G817&gt;Limity!$D$5," Data gotowości zbyt późna lub wypełnona nieprawidłowo.","")&amp;
IF(OR(ROUND(K817,2)&lt;=0,ROUND(Q817,2)&lt;=0,ROUND(M817,2)&lt;=0,ROUND(S817,2)&lt;=0,ROUND(H817,2)&lt;=0)," Co najmniej jedna wartość nie jest większa od zera.","")&amp;
IF(K817&gt;Limity!$D$6," Abonament za Usługę TD w Wariancie A ponad limit.","")&amp;
IF(Q817&gt;Limity!$D$7," Abonament za Usługę TD w Wariancie B ponad limit.","")&amp;
IF(Q817-K817&gt;Limity!$D$8," Różnica wartości abonamentów za Usługę TD wariantów A i B ponad limit.","")&amp;
IF(M817&gt;Limity!$D$9," Abonament za zwiększenie przepustowości w Wariancie A ponad limit.","")&amp;
IF(S817&gt;Limity!$D$10," Abonament za zwiększenie przepustowości w Wariancie B ponad limit.","")&amp;
IF(J817=""," Nie wskazano PWR. ",IF(ISERROR(VLOOKUP(J817,'Listy punktów styku'!$B$11:$B$41,1,FALSE))," Nie wskazano PWR z listy.",""))&amp;
IF(P817=""," Nie wskazano FPS. ",IF(ISERROR(VLOOKUP(P817,'Listy punktów styku'!$B$44:$B$61,1,FALSE))," Nie wskazano FPS z listy.","")))</f>
        <v/>
      </c>
    </row>
    <row r="818" spans="1:22" x14ac:dyDescent="0.3">
      <c r="A818" s="122"/>
      <c r="B818" s="123"/>
      <c r="C818" s="124"/>
      <c r="D818" s="124"/>
      <c r="E818" s="125"/>
      <c r="F818" s="123"/>
      <c r="G818" s="126"/>
      <c r="H818" s="127"/>
      <c r="I818" s="128">
        <f t="shared" si="105"/>
        <v>0</v>
      </c>
      <c r="J818" s="129"/>
      <c r="K818" s="127"/>
      <c r="L818" s="130">
        <f t="shared" si="99"/>
        <v>0</v>
      </c>
      <c r="M818" s="131"/>
      <c r="N818" s="130">
        <f t="shared" si="100"/>
        <v>0</v>
      </c>
      <c r="O818" s="130">
        <f t="shared" si="101"/>
        <v>0</v>
      </c>
      <c r="P818" s="129"/>
      <c r="Q818" s="127"/>
      <c r="R818" s="130">
        <f t="shared" si="102"/>
        <v>0</v>
      </c>
      <c r="S818" s="127"/>
      <c r="T818" s="130">
        <f t="shared" si="103"/>
        <v>0</v>
      </c>
      <c r="U818" s="128">
        <f t="shared" si="104"/>
        <v>0</v>
      </c>
      <c r="V818" s="5" t="str">
        <f>IF(COUNTBLANK(G818:H818)+COUNTBLANK(J818:K818)+COUNTBLANK(M818:M818)+COUNTBLANK(P818:Q818)+COUNTBLANK(S818:S818)=8,"",
IF(G818&lt;Limity!$C$5," Data gotowości zbyt wczesna lub nie uzupełniona.","")&amp;
IF(G818&gt;Limity!$D$5," Data gotowości zbyt późna lub wypełnona nieprawidłowo.","")&amp;
IF(OR(ROUND(K818,2)&lt;=0,ROUND(Q818,2)&lt;=0,ROUND(M818,2)&lt;=0,ROUND(S818,2)&lt;=0,ROUND(H818,2)&lt;=0)," Co najmniej jedna wartość nie jest większa od zera.","")&amp;
IF(K818&gt;Limity!$D$6," Abonament za Usługę TD w Wariancie A ponad limit.","")&amp;
IF(Q818&gt;Limity!$D$7," Abonament za Usługę TD w Wariancie B ponad limit.","")&amp;
IF(Q818-K818&gt;Limity!$D$8," Różnica wartości abonamentów za Usługę TD wariantów A i B ponad limit.","")&amp;
IF(M818&gt;Limity!$D$9," Abonament za zwiększenie przepustowości w Wariancie A ponad limit.","")&amp;
IF(S818&gt;Limity!$D$10," Abonament za zwiększenie przepustowości w Wariancie B ponad limit.","")&amp;
IF(J818=""," Nie wskazano PWR. ",IF(ISERROR(VLOOKUP(J818,'Listy punktów styku'!$B$11:$B$41,1,FALSE))," Nie wskazano PWR z listy.",""))&amp;
IF(P818=""," Nie wskazano FPS. ",IF(ISERROR(VLOOKUP(P818,'Listy punktów styku'!$B$44:$B$61,1,FALSE))," Nie wskazano FPS z listy.","")))</f>
        <v/>
      </c>
    </row>
    <row r="819" spans="1:22" x14ac:dyDescent="0.3">
      <c r="A819" s="122"/>
      <c r="B819" s="123"/>
      <c r="C819" s="124"/>
      <c r="D819" s="124"/>
      <c r="E819" s="125"/>
      <c r="F819" s="123"/>
      <c r="G819" s="126"/>
      <c r="H819" s="127"/>
      <c r="I819" s="128">
        <f t="shared" si="105"/>
        <v>0</v>
      </c>
      <c r="J819" s="129"/>
      <c r="K819" s="127"/>
      <c r="L819" s="130">
        <f t="shared" si="99"/>
        <v>0</v>
      </c>
      <c r="M819" s="131"/>
      <c r="N819" s="130">
        <f t="shared" si="100"/>
        <v>0</v>
      </c>
      <c r="O819" s="130">
        <f t="shared" si="101"/>
        <v>0</v>
      </c>
      <c r="P819" s="129"/>
      <c r="Q819" s="127"/>
      <c r="R819" s="130">
        <f t="shared" si="102"/>
        <v>0</v>
      </c>
      <c r="S819" s="127"/>
      <c r="T819" s="130">
        <f t="shared" si="103"/>
        <v>0</v>
      </c>
      <c r="U819" s="128">
        <f t="shared" si="104"/>
        <v>0</v>
      </c>
      <c r="V819" s="5" t="str">
        <f>IF(COUNTBLANK(G819:H819)+COUNTBLANK(J819:K819)+COUNTBLANK(M819:M819)+COUNTBLANK(P819:Q819)+COUNTBLANK(S819:S819)=8,"",
IF(G819&lt;Limity!$C$5," Data gotowości zbyt wczesna lub nie uzupełniona.","")&amp;
IF(G819&gt;Limity!$D$5," Data gotowości zbyt późna lub wypełnona nieprawidłowo.","")&amp;
IF(OR(ROUND(K819,2)&lt;=0,ROUND(Q819,2)&lt;=0,ROUND(M819,2)&lt;=0,ROUND(S819,2)&lt;=0,ROUND(H819,2)&lt;=0)," Co najmniej jedna wartość nie jest większa od zera.","")&amp;
IF(K819&gt;Limity!$D$6," Abonament za Usługę TD w Wariancie A ponad limit.","")&amp;
IF(Q819&gt;Limity!$D$7," Abonament za Usługę TD w Wariancie B ponad limit.","")&amp;
IF(Q819-K819&gt;Limity!$D$8," Różnica wartości abonamentów za Usługę TD wariantów A i B ponad limit.","")&amp;
IF(M819&gt;Limity!$D$9," Abonament za zwiększenie przepustowości w Wariancie A ponad limit.","")&amp;
IF(S819&gt;Limity!$D$10," Abonament za zwiększenie przepustowości w Wariancie B ponad limit.","")&amp;
IF(J819=""," Nie wskazano PWR. ",IF(ISERROR(VLOOKUP(J819,'Listy punktów styku'!$B$11:$B$41,1,FALSE))," Nie wskazano PWR z listy.",""))&amp;
IF(P819=""," Nie wskazano FPS. ",IF(ISERROR(VLOOKUP(P819,'Listy punktów styku'!$B$44:$B$61,1,FALSE))," Nie wskazano FPS z listy.","")))</f>
        <v/>
      </c>
    </row>
    <row r="820" spans="1:22" x14ac:dyDescent="0.3">
      <c r="A820" s="122"/>
      <c r="B820" s="123"/>
      <c r="C820" s="124"/>
      <c r="D820" s="124"/>
      <c r="E820" s="125"/>
      <c r="F820" s="123"/>
      <c r="G820" s="126"/>
      <c r="H820" s="127"/>
      <c r="I820" s="128">
        <f t="shared" si="105"/>
        <v>0</v>
      </c>
      <c r="J820" s="129"/>
      <c r="K820" s="127"/>
      <c r="L820" s="130">
        <f t="shared" si="99"/>
        <v>0</v>
      </c>
      <c r="M820" s="131"/>
      <c r="N820" s="130">
        <f t="shared" si="100"/>
        <v>0</v>
      </c>
      <c r="O820" s="130">
        <f t="shared" si="101"/>
        <v>0</v>
      </c>
      <c r="P820" s="129"/>
      <c r="Q820" s="127"/>
      <c r="R820" s="130">
        <f t="shared" si="102"/>
        <v>0</v>
      </c>
      <c r="S820" s="127"/>
      <c r="T820" s="130">
        <f t="shared" si="103"/>
        <v>0</v>
      </c>
      <c r="U820" s="128">
        <f t="shared" si="104"/>
        <v>0</v>
      </c>
      <c r="V820" s="5" t="str">
        <f>IF(COUNTBLANK(G820:H820)+COUNTBLANK(J820:K820)+COUNTBLANK(M820:M820)+COUNTBLANK(P820:Q820)+COUNTBLANK(S820:S820)=8,"",
IF(G820&lt;Limity!$C$5," Data gotowości zbyt wczesna lub nie uzupełniona.","")&amp;
IF(G820&gt;Limity!$D$5," Data gotowości zbyt późna lub wypełnona nieprawidłowo.","")&amp;
IF(OR(ROUND(K820,2)&lt;=0,ROUND(Q820,2)&lt;=0,ROUND(M820,2)&lt;=0,ROUND(S820,2)&lt;=0,ROUND(H820,2)&lt;=0)," Co najmniej jedna wartość nie jest większa od zera.","")&amp;
IF(K820&gt;Limity!$D$6," Abonament za Usługę TD w Wariancie A ponad limit.","")&amp;
IF(Q820&gt;Limity!$D$7," Abonament za Usługę TD w Wariancie B ponad limit.","")&amp;
IF(Q820-K820&gt;Limity!$D$8," Różnica wartości abonamentów za Usługę TD wariantów A i B ponad limit.","")&amp;
IF(M820&gt;Limity!$D$9," Abonament za zwiększenie przepustowości w Wariancie A ponad limit.","")&amp;
IF(S820&gt;Limity!$D$10," Abonament za zwiększenie przepustowości w Wariancie B ponad limit.","")&amp;
IF(J820=""," Nie wskazano PWR. ",IF(ISERROR(VLOOKUP(J820,'Listy punktów styku'!$B$11:$B$41,1,FALSE))," Nie wskazano PWR z listy.",""))&amp;
IF(P820=""," Nie wskazano FPS. ",IF(ISERROR(VLOOKUP(P820,'Listy punktów styku'!$B$44:$B$61,1,FALSE))," Nie wskazano FPS z listy.","")))</f>
        <v/>
      </c>
    </row>
    <row r="821" spans="1:22" x14ac:dyDescent="0.3">
      <c r="A821" s="122"/>
      <c r="B821" s="123"/>
      <c r="C821" s="124"/>
      <c r="D821" s="124"/>
      <c r="E821" s="125"/>
      <c r="F821" s="123"/>
      <c r="G821" s="126"/>
      <c r="H821" s="127"/>
      <c r="I821" s="128">
        <f t="shared" si="105"/>
        <v>0</v>
      </c>
      <c r="J821" s="129"/>
      <c r="K821" s="127"/>
      <c r="L821" s="130">
        <f t="shared" si="99"/>
        <v>0</v>
      </c>
      <c r="M821" s="131"/>
      <c r="N821" s="130">
        <f t="shared" si="100"/>
        <v>0</v>
      </c>
      <c r="O821" s="130">
        <f t="shared" si="101"/>
        <v>0</v>
      </c>
      <c r="P821" s="129"/>
      <c r="Q821" s="127"/>
      <c r="R821" s="130">
        <f t="shared" si="102"/>
        <v>0</v>
      </c>
      <c r="S821" s="127"/>
      <c r="T821" s="130">
        <f t="shared" si="103"/>
        <v>0</v>
      </c>
      <c r="U821" s="128">
        <f t="shared" si="104"/>
        <v>0</v>
      </c>
      <c r="V821" s="5" t="str">
        <f>IF(COUNTBLANK(G821:H821)+COUNTBLANK(J821:K821)+COUNTBLANK(M821:M821)+COUNTBLANK(P821:Q821)+COUNTBLANK(S821:S821)=8,"",
IF(G821&lt;Limity!$C$5," Data gotowości zbyt wczesna lub nie uzupełniona.","")&amp;
IF(G821&gt;Limity!$D$5," Data gotowości zbyt późna lub wypełnona nieprawidłowo.","")&amp;
IF(OR(ROUND(K821,2)&lt;=0,ROUND(Q821,2)&lt;=0,ROUND(M821,2)&lt;=0,ROUND(S821,2)&lt;=0,ROUND(H821,2)&lt;=0)," Co najmniej jedna wartość nie jest większa od zera.","")&amp;
IF(K821&gt;Limity!$D$6," Abonament za Usługę TD w Wariancie A ponad limit.","")&amp;
IF(Q821&gt;Limity!$D$7," Abonament za Usługę TD w Wariancie B ponad limit.","")&amp;
IF(Q821-K821&gt;Limity!$D$8," Różnica wartości abonamentów za Usługę TD wariantów A i B ponad limit.","")&amp;
IF(M821&gt;Limity!$D$9," Abonament za zwiększenie przepustowości w Wariancie A ponad limit.","")&amp;
IF(S821&gt;Limity!$D$10," Abonament za zwiększenie przepustowości w Wariancie B ponad limit.","")&amp;
IF(J821=""," Nie wskazano PWR. ",IF(ISERROR(VLOOKUP(J821,'Listy punktów styku'!$B$11:$B$41,1,FALSE))," Nie wskazano PWR z listy.",""))&amp;
IF(P821=""," Nie wskazano FPS. ",IF(ISERROR(VLOOKUP(P821,'Listy punktów styku'!$B$44:$B$61,1,FALSE))," Nie wskazano FPS z listy.","")))</f>
        <v/>
      </c>
    </row>
    <row r="822" spans="1:22" x14ac:dyDescent="0.3">
      <c r="A822" s="122"/>
      <c r="B822" s="123"/>
      <c r="C822" s="124"/>
      <c r="D822" s="124"/>
      <c r="E822" s="125"/>
      <c r="F822" s="123"/>
      <c r="G822" s="126"/>
      <c r="H822" s="127"/>
      <c r="I822" s="128">
        <f t="shared" si="105"/>
        <v>0</v>
      </c>
      <c r="J822" s="129"/>
      <c r="K822" s="127"/>
      <c r="L822" s="130">
        <f t="shared" si="99"/>
        <v>0</v>
      </c>
      <c r="M822" s="131"/>
      <c r="N822" s="130">
        <f t="shared" si="100"/>
        <v>0</v>
      </c>
      <c r="O822" s="130">
        <f t="shared" si="101"/>
        <v>0</v>
      </c>
      <c r="P822" s="129"/>
      <c r="Q822" s="127"/>
      <c r="R822" s="130">
        <f t="shared" si="102"/>
        <v>0</v>
      </c>
      <c r="S822" s="127"/>
      <c r="T822" s="130">
        <f t="shared" si="103"/>
        <v>0</v>
      </c>
      <c r="U822" s="128">
        <f t="shared" si="104"/>
        <v>0</v>
      </c>
      <c r="V822" s="5" t="str">
        <f>IF(COUNTBLANK(G822:H822)+COUNTBLANK(J822:K822)+COUNTBLANK(M822:M822)+COUNTBLANK(P822:Q822)+COUNTBLANK(S822:S822)=8,"",
IF(G822&lt;Limity!$C$5," Data gotowości zbyt wczesna lub nie uzupełniona.","")&amp;
IF(G822&gt;Limity!$D$5," Data gotowości zbyt późna lub wypełnona nieprawidłowo.","")&amp;
IF(OR(ROUND(K822,2)&lt;=0,ROUND(Q822,2)&lt;=0,ROUND(M822,2)&lt;=0,ROUND(S822,2)&lt;=0,ROUND(H822,2)&lt;=0)," Co najmniej jedna wartość nie jest większa od zera.","")&amp;
IF(K822&gt;Limity!$D$6," Abonament za Usługę TD w Wariancie A ponad limit.","")&amp;
IF(Q822&gt;Limity!$D$7," Abonament za Usługę TD w Wariancie B ponad limit.","")&amp;
IF(Q822-K822&gt;Limity!$D$8," Różnica wartości abonamentów za Usługę TD wariantów A i B ponad limit.","")&amp;
IF(M822&gt;Limity!$D$9," Abonament za zwiększenie przepustowości w Wariancie A ponad limit.","")&amp;
IF(S822&gt;Limity!$D$10," Abonament za zwiększenie przepustowości w Wariancie B ponad limit.","")&amp;
IF(J822=""," Nie wskazano PWR. ",IF(ISERROR(VLOOKUP(J822,'Listy punktów styku'!$B$11:$B$41,1,FALSE))," Nie wskazano PWR z listy.",""))&amp;
IF(P822=""," Nie wskazano FPS. ",IF(ISERROR(VLOOKUP(P822,'Listy punktów styku'!$B$44:$B$61,1,FALSE))," Nie wskazano FPS z listy.","")))</f>
        <v/>
      </c>
    </row>
    <row r="823" spans="1:22" x14ac:dyDescent="0.3">
      <c r="A823" s="122"/>
      <c r="B823" s="123"/>
      <c r="C823" s="124"/>
      <c r="D823" s="124"/>
      <c r="E823" s="125"/>
      <c r="F823" s="123"/>
      <c r="G823" s="126"/>
      <c r="H823" s="127"/>
      <c r="I823" s="128">
        <f t="shared" si="105"/>
        <v>0</v>
      </c>
      <c r="J823" s="129"/>
      <c r="K823" s="127"/>
      <c r="L823" s="130">
        <f t="shared" si="99"/>
        <v>0</v>
      </c>
      <c r="M823" s="131"/>
      <c r="N823" s="130">
        <f t="shared" si="100"/>
        <v>0</v>
      </c>
      <c r="O823" s="130">
        <f t="shared" si="101"/>
        <v>0</v>
      </c>
      <c r="P823" s="129"/>
      <c r="Q823" s="127"/>
      <c r="R823" s="130">
        <f t="shared" si="102"/>
        <v>0</v>
      </c>
      <c r="S823" s="127"/>
      <c r="T823" s="130">
        <f t="shared" si="103"/>
        <v>0</v>
      </c>
      <c r="U823" s="128">
        <f t="shared" si="104"/>
        <v>0</v>
      </c>
      <c r="V823" s="5" t="str">
        <f>IF(COUNTBLANK(G823:H823)+COUNTBLANK(J823:K823)+COUNTBLANK(M823:M823)+COUNTBLANK(P823:Q823)+COUNTBLANK(S823:S823)=8,"",
IF(G823&lt;Limity!$C$5," Data gotowości zbyt wczesna lub nie uzupełniona.","")&amp;
IF(G823&gt;Limity!$D$5," Data gotowości zbyt późna lub wypełnona nieprawidłowo.","")&amp;
IF(OR(ROUND(K823,2)&lt;=0,ROUND(Q823,2)&lt;=0,ROUND(M823,2)&lt;=0,ROUND(S823,2)&lt;=0,ROUND(H823,2)&lt;=0)," Co najmniej jedna wartość nie jest większa od zera.","")&amp;
IF(K823&gt;Limity!$D$6," Abonament za Usługę TD w Wariancie A ponad limit.","")&amp;
IF(Q823&gt;Limity!$D$7," Abonament za Usługę TD w Wariancie B ponad limit.","")&amp;
IF(Q823-K823&gt;Limity!$D$8," Różnica wartości abonamentów za Usługę TD wariantów A i B ponad limit.","")&amp;
IF(M823&gt;Limity!$D$9," Abonament za zwiększenie przepustowości w Wariancie A ponad limit.","")&amp;
IF(S823&gt;Limity!$D$10," Abonament za zwiększenie przepustowości w Wariancie B ponad limit.","")&amp;
IF(J823=""," Nie wskazano PWR. ",IF(ISERROR(VLOOKUP(J823,'Listy punktów styku'!$B$11:$B$41,1,FALSE))," Nie wskazano PWR z listy.",""))&amp;
IF(P823=""," Nie wskazano FPS. ",IF(ISERROR(VLOOKUP(P823,'Listy punktów styku'!$B$44:$B$61,1,FALSE))," Nie wskazano FPS z listy.","")))</f>
        <v/>
      </c>
    </row>
    <row r="824" spans="1:22" x14ac:dyDescent="0.3">
      <c r="A824" s="122"/>
      <c r="B824" s="123"/>
      <c r="C824" s="124"/>
      <c r="D824" s="124"/>
      <c r="E824" s="125"/>
      <c r="F824" s="123"/>
      <c r="G824" s="126"/>
      <c r="H824" s="127"/>
      <c r="I824" s="128">
        <f t="shared" si="105"/>
        <v>0</v>
      </c>
      <c r="J824" s="129"/>
      <c r="K824" s="127"/>
      <c r="L824" s="130">
        <f t="shared" si="99"/>
        <v>0</v>
      </c>
      <c r="M824" s="131"/>
      <c r="N824" s="130">
        <f t="shared" si="100"/>
        <v>0</v>
      </c>
      <c r="O824" s="130">
        <f t="shared" si="101"/>
        <v>0</v>
      </c>
      <c r="P824" s="129"/>
      <c r="Q824" s="127"/>
      <c r="R824" s="130">
        <f t="shared" si="102"/>
        <v>0</v>
      </c>
      <c r="S824" s="127"/>
      <c r="T824" s="130">
        <f t="shared" si="103"/>
        <v>0</v>
      </c>
      <c r="U824" s="128">
        <f t="shared" si="104"/>
        <v>0</v>
      </c>
      <c r="V824" s="5" t="str">
        <f>IF(COUNTBLANK(G824:H824)+COUNTBLANK(J824:K824)+COUNTBLANK(M824:M824)+COUNTBLANK(P824:Q824)+COUNTBLANK(S824:S824)=8,"",
IF(G824&lt;Limity!$C$5," Data gotowości zbyt wczesna lub nie uzupełniona.","")&amp;
IF(G824&gt;Limity!$D$5," Data gotowości zbyt późna lub wypełnona nieprawidłowo.","")&amp;
IF(OR(ROUND(K824,2)&lt;=0,ROUND(Q824,2)&lt;=0,ROUND(M824,2)&lt;=0,ROUND(S824,2)&lt;=0,ROUND(H824,2)&lt;=0)," Co najmniej jedna wartość nie jest większa od zera.","")&amp;
IF(K824&gt;Limity!$D$6," Abonament za Usługę TD w Wariancie A ponad limit.","")&amp;
IF(Q824&gt;Limity!$D$7," Abonament za Usługę TD w Wariancie B ponad limit.","")&amp;
IF(Q824-K824&gt;Limity!$D$8," Różnica wartości abonamentów za Usługę TD wariantów A i B ponad limit.","")&amp;
IF(M824&gt;Limity!$D$9," Abonament za zwiększenie przepustowości w Wariancie A ponad limit.","")&amp;
IF(S824&gt;Limity!$D$10," Abonament za zwiększenie przepustowości w Wariancie B ponad limit.","")&amp;
IF(J824=""," Nie wskazano PWR. ",IF(ISERROR(VLOOKUP(J824,'Listy punktów styku'!$B$11:$B$41,1,FALSE))," Nie wskazano PWR z listy.",""))&amp;
IF(P824=""," Nie wskazano FPS. ",IF(ISERROR(VLOOKUP(P824,'Listy punktów styku'!$B$44:$B$61,1,FALSE))," Nie wskazano FPS z listy.","")))</f>
        <v/>
      </c>
    </row>
    <row r="825" spans="1:22" x14ac:dyDescent="0.3">
      <c r="A825" s="122"/>
      <c r="B825" s="123"/>
      <c r="C825" s="124"/>
      <c r="D825" s="124"/>
      <c r="E825" s="125"/>
      <c r="F825" s="123"/>
      <c r="G825" s="126"/>
      <c r="H825" s="127"/>
      <c r="I825" s="128">
        <f t="shared" si="105"/>
        <v>0</v>
      </c>
      <c r="J825" s="129"/>
      <c r="K825" s="127"/>
      <c r="L825" s="130">
        <f t="shared" ref="L825:L863" si="106">ROUND(K825*(1+$C$10),2)</f>
        <v>0</v>
      </c>
      <c r="M825" s="131"/>
      <c r="N825" s="130">
        <f t="shared" ref="N825:N863" si="107">ROUND(M825*(1+$C$10),2)</f>
        <v>0</v>
      </c>
      <c r="O825" s="130">
        <f t="shared" ref="O825:O863" si="108">60*ROUND(K825*(1+$C$10),2)</f>
        <v>0</v>
      </c>
      <c r="P825" s="129"/>
      <c r="Q825" s="127"/>
      <c r="R825" s="130">
        <f t="shared" ref="R825:R863" si="109">ROUND(Q825*(1+$C$10),2)</f>
        <v>0</v>
      </c>
      <c r="S825" s="127"/>
      <c r="T825" s="130">
        <f t="shared" si="103"/>
        <v>0</v>
      </c>
      <c r="U825" s="128">
        <f t="shared" si="104"/>
        <v>0</v>
      </c>
      <c r="V825" s="5" t="str">
        <f>IF(COUNTBLANK(G825:H825)+COUNTBLANK(J825:K825)+COUNTBLANK(M825:M825)+COUNTBLANK(P825:Q825)+COUNTBLANK(S825:S825)=8,"",
IF(G825&lt;Limity!$C$5," Data gotowości zbyt wczesna lub nie uzupełniona.","")&amp;
IF(G825&gt;Limity!$D$5," Data gotowości zbyt późna lub wypełnona nieprawidłowo.","")&amp;
IF(OR(ROUND(K825,2)&lt;=0,ROUND(Q825,2)&lt;=0,ROUND(M825,2)&lt;=0,ROUND(S825,2)&lt;=0,ROUND(H825,2)&lt;=0)," Co najmniej jedna wartość nie jest większa od zera.","")&amp;
IF(K825&gt;Limity!$D$6," Abonament za Usługę TD w Wariancie A ponad limit.","")&amp;
IF(Q825&gt;Limity!$D$7," Abonament za Usługę TD w Wariancie B ponad limit.","")&amp;
IF(Q825-K825&gt;Limity!$D$8," Różnica wartości abonamentów za Usługę TD wariantów A i B ponad limit.","")&amp;
IF(M825&gt;Limity!$D$9," Abonament za zwiększenie przepustowości w Wariancie A ponad limit.","")&amp;
IF(S825&gt;Limity!$D$10," Abonament za zwiększenie przepustowości w Wariancie B ponad limit.","")&amp;
IF(J825=""," Nie wskazano PWR. ",IF(ISERROR(VLOOKUP(J825,'Listy punktów styku'!$B$11:$B$41,1,FALSE))," Nie wskazano PWR z listy.",""))&amp;
IF(P825=""," Nie wskazano FPS. ",IF(ISERROR(VLOOKUP(P825,'Listy punktów styku'!$B$44:$B$61,1,FALSE))," Nie wskazano FPS z listy.","")))</f>
        <v/>
      </c>
    </row>
    <row r="826" spans="1:22" x14ac:dyDescent="0.3">
      <c r="A826" s="122"/>
      <c r="B826" s="123"/>
      <c r="C826" s="124"/>
      <c r="D826" s="124"/>
      <c r="E826" s="125"/>
      <c r="F826" s="123"/>
      <c r="G826" s="126"/>
      <c r="H826" s="127"/>
      <c r="I826" s="128">
        <f t="shared" si="105"/>
        <v>0</v>
      </c>
      <c r="J826" s="129"/>
      <c r="K826" s="127"/>
      <c r="L826" s="130">
        <f t="shared" si="106"/>
        <v>0</v>
      </c>
      <c r="M826" s="131"/>
      <c r="N826" s="130">
        <f t="shared" si="107"/>
        <v>0</v>
      </c>
      <c r="O826" s="130">
        <f t="shared" si="108"/>
        <v>0</v>
      </c>
      <c r="P826" s="129"/>
      <c r="Q826" s="127"/>
      <c r="R826" s="130">
        <f t="shared" si="109"/>
        <v>0</v>
      </c>
      <c r="S826" s="127"/>
      <c r="T826" s="130">
        <f t="shared" ref="T826:T863" si="110">ROUND(S826*(1+$C$10),2)</f>
        <v>0</v>
      </c>
      <c r="U826" s="128">
        <f t="shared" ref="U826:U863" si="111">60*ROUND(Q826*(1+$C$10),2)</f>
        <v>0</v>
      </c>
      <c r="V826" s="5" t="str">
        <f>IF(COUNTBLANK(G826:H826)+COUNTBLANK(J826:K826)+COUNTBLANK(M826:M826)+COUNTBLANK(P826:Q826)+COUNTBLANK(S826:S826)=8,"",
IF(G826&lt;Limity!$C$5," Data gotowości zbyt wczesna lub nie uzupełniona.","")&amp;
IF(G826&gt;Limity!$D$5," Data gotowości zbyt późna lub wypełnona nieprawidłowo.","")&amp;
IF(OR(ROUND(K826,2)&lt;=0,ROUND(Q826,2)&lt;=0,ROUND(M826,2)&lt;=0,ROUND(S826,2)&lt;=0,ROUND(H826,2)&lt;=0)," Co najmniej jedna wartość nie jest większa od zera.","")&amp;
IF(K826&gt;Limity!$D$6," Abonament za Usługę TD w Wariancie A ponad limit.","")&amp;
IF(Q826&gt;Limity!$D$7," Abonament za Usługę TD w Wariancie B ponad limit.","")&amp;
IF(Q826-K826&gt;Limity!$D$8," Różnica wartości abonamentów za Usługę TD wariantów A i B ponad limit.","")&amp;
IF(M826&gt;Limity!$D$9," Abonament za zwiększenie przepustowości w Wariancie A ponad limit.","")&amp;
IF(S826&gt;Limity!$D$10," Abonament za zwiększenie przepustowości w Wariancie B ponad limit.","")&amp;
IF(J826=""," Nie wskazano PWR. ",IF(ISERROR(VLOOKUP(J826,'Listy punktów styku'!$B$11:$B$41,1,FALSE))," Nie wskazano PWR z listy.",""))&amp;
IF(P826=""," Nie wskazano FPS. ",IF(ISERROR(VLOOKUP(P826,'Listy punktów styku'!$B$44:$B$61,1,FALSE))," Nie wskazano FPS z listy.","")))</f>
        <v/>
      </c>
    </row>
    <row r="827" spans="1:22" x14ac:dyDescent="0.3">
      <c r="A827" s="122"/>
      <c r="B827" s="123"/>
      <c r="C827" s="124"/>
      <c r="D827" s="124"/>
      <c r="E827" s="125"/>
      <c r="F827" s="123"/>
      <c r="G827" s="126"/>
      <c r="H827" s="127"/>
      <c r="I827" s="128">
        <f t="shared" ref="I827:I863" si="112">ROUND(H827*(1+$C$10),2)</f>
        <v>0</v>
      </c>
      <c r="J827" s="129"/>
      <c r="K827" s="127"/>
      <c r="L827" s="130">
        <f t="shared" si="106"/>
        <v>0</v>
      </c>
      <c r="M827" s="131"/>
      <c r="N827" s="130">
        <f t="shared" si="107"/>
        <v>0</v>
      </c>
      <c r="O827" s="130">
        <f t="shared" si="108"/>
        <v>0</v>
      </c>
      <c r="P827" s="129"/>
      <c r="Q827" s="127"/>
      <c r="R827" s="130">
        <f t="shared" si="109"/>
        <v>0</v>
      </c>
      <c r="S827" s="127"/>
      <c r="T827" s="130">
        <f t="shared" si="110"/>
        <v>0</v>
      </c>
      <c r="U827" s="128">
        <f t="shared" si="111"/>
        <v>0</v>
      </c>
      <c r="V827" s="5" t="str">
        <f>IF(COUNTBLANK(G827:H827)+COUNTBLANK(J827:K827)+COUNTBLANK(M827:M827)+COUNTBLANK(P827:Q827)+COUNTBLANK(S827:S827)=8,"",
IF(G827&lt;Limity!$C$5," Data gotowości zbyt wczesna lub nie uzupełniona.","")&amp;
IF(G827&gt;Limity!$D$5," Data gotowości zbyt późna lub wypełnona nieprawidłowo.","")&amp;
IF(OR(ROUND(K827,2)&lt;=0,ROUND(Q827,2)&lt;=0,ROUND(M827,2)&lt;=0,ROUND(S827,2)&lt;=0,ROUND(H827,2)&lt;=0)," Co najmniej jedna wartość nie jest większa od zera.","")&amp;
IF(K827&gt;Limity!$D$6," Abonament za Usługę TD w Wariancie A ponad limit.","")&amp;
IF(Q827&gt;Limity!$D$7," Abonament za Usługę TD w Wariancie B ponad limit.","")&amp;
IF(Q827-K827&gt;Limity!$D$8," Różnica wartości abonamentów za Usługę TD wariantów A i B ponad limit.","")&amp;
IF(M827&gt;Limity!$D$9," Abonament za zwiększenie przepustowości w Wariancie A ponad limit.","")&amp;
IF(S827&gt;Limity!$D$10," Abonament za zwiększenie przepustowości w Wariancie B ponad limit.","")&amp;
IF(J827=""," Nie wskazano PWR. ",IF(ISERROR(VLOOKUP(J827,'Listy punktów styku'!$B$11:$B$41,1,FALSE))," Nie wskazano PWR z listy.",""))&amp;
IF(P827=""," Nie wskazano FPS. ",IF(ISERROR(VLOOKUP(P827,'Listy punktów styku'!$B$44:$B$61,1,FALSE))," Nie wskazano FPS z listy.","")))</f>
        <v/>
      </c>
    </row>
    <row r="828" spans="1:22" x14ac:dyDescent="0.3">
      <c r="A828" s="122"/>
      <c r="B828" s="123"/>
      <c r="C828" s="124"/>
      <c r="D828" s="124"/>
      <c r="E828" s="125"/>
      <c r="F828" s="123"/>
      <c r="G828" s="126"/>
      <c r="H828" s="127"/>
      <c r="I828" s="128">
        <f t="shared" si="112"/>
        <v>0</v>
      </c>
      <c r="J828" s="129"/>
      <c r="K828" s="127"/>
      <c r="L828" s="130">
        <f t="shared" si="106"/>
        <v>0</v>
      </c>
      <c r="M828" s="131"/>
      <c r="N828" s="130">
        <f t="shared" si="107"/>
        <v>0</v>
      </c>
      <c r="O828" s="130">
        <f t="shared" si="108"/>
        <v>0</v>
      </c>
      <c r="P828" s="129"/>
      <c r="Q828" s="127"/>
      <c r="R828" s="130">
        <f t="shared" si="109"/>
        <v>0</v>
      </c>
      <c r="S828" s="127"/>
      <c r="T828" s="130">
        <f t="shared" si="110"/>
        <v>0</v>
      </c>
      <c r="U828" s="128">
        <f t="shared" si="111"/>
        <v>0</v>
      </c>
      <c r="V828" s="5" t="str">
        <f>IF(COUNTBLANK(G828:H828)+COUNTBLANK(J828:K828)+COUNTBLANK(M828:M828)+COUNTBLANK(P828:Q828)+COUNTBLANK(S828:S828)=8,"",
IF(G828&lt;Limity!$C$5," Data gotowości zbyt wczesna lub nie uzupełniona.","")&amp;
IF(G828&gt;Limity!$D$5," Data gotowości zbyt późna lub wypełnona nieprawidłowo.","")&amp;
IF(OR(ROUND(K828,2)&lt;=0,ROUND(Q828,2)&lt;=0,ROUND(M828,2)&lt;=0,ROUND(S828,2)&lt;=0,ROUND(H828,2)&lt;=0)," Co najmniej jedna wartość nie jest większa od zera.","")&amp;
IF(K828&gt;Limity!$D$6," Abonament za Usługę TD w Wariancie A ponad limit.","")&amp;
IF(Q828&gt;Limity!$D$7," Abonament za Usługę TD w Wariancie B ponad limit.","")&amp;
IF(Q828-K828&gt;Limity!$D$8," Różnica wartości abonamentów za Usługę TD wariantów A i B ponad limit.","")&amp;
IF(M828&gt;Limity!$D$9," Abonament za zwiększenie przepustowości w Wariancie A ponad limit.","")&amp;
IF(S828&gt;Limity!$D$10," Abonament za zwiększenie przepustowości w Wariancie B ponad limit.","")&amp;
IF(J828=""," Nie wskazano PWR. ",IF(ISERROR(VLOOKUP(J828,'Listy punktów styku'!$B$11:$B$41,1,FALSE))," Nie wskazano PWR z listy.",""))&amp;
IF(P828=""," Nie wskazano FPS. ",IF(ISERROR(VLOOKUP(P828,'Listy punktów styku'!$B$44:$B$61,1,FALSE))," Nie wskazano FPS z listy.","")))</f>
        <v/>
      </c>
    </row>
    <row r="829" spans="1:22" x14ac:dyDescent="0.3">
      <c r="A829" s="122"/>
      <c r="B829" s="123"/>
      <c r="C829" s="124"/>
      <c r="D829" s="124"/>
      <c r="E829" s="125"/>
      <c r="F829" s="123"/>
      <c r="G829" s="126"/>
      <c r="H829" s="127"/>
      <c r="I829" s="128">
        <f t="shared" si="112"/>
        <v>0</v>
      </c>
      <c r="J829" s="129"/>
      <c r="K829" s="127"/>
      <c r="L829" s="130">
        <f t="shared" si="106"/>
        <v>0</v>
      </c>
      <c r="M829" s="131"/>
      <c r="N829" s="130">
        <f t="shared" si="107"/>
        <v>0</v>
      </c>
      <c r="O829" s="130">
        <f t="shared" si="108"/>
        <v>0</v>
      </c>
      <c r="P829" s="129"/>
      <c r="Q829" s="127"/>
      <c r="R829" s="130">
        <f t="shared" si="109"/>
        <v>0</v>
      </c>
      <c r="S829" s="127"/>
      <c r="T829" s="130">
        <f t="shared" si="110"/>
        <v>0</v>
      </c>
      <c r="U829" s="128">
        <f t="shared" si="111"/>
        <v>0</v>
      </c>
      <c r="V829" s="5" t="str">
        <f>IF(COUNTBLANK(G829:H829)+COUNTBLANK(J829:K829)+COUNTBLANK(M829:M829)+COUNTBLANK(P829:Q829)+COUNTBLANK(S829:S829)=8,"",
IF(G829&lt;Limity!$C$5," Data gotowości zbyt wczesna lub nie uzupełniona.","")&amp;
IF(G829&gt;Limity!$D$5," Data gotowości zbyt późna lub wypełnona nieprawidłowo.","")&amp;
IF(OR(ROUND(K829,2)&lt;=0,ROUND(Q829,2)&lt;=0,ROUND(M829,2)&lt;=0,ROUND(S829,2)&lt;=0,ROUND(H829,2)&lt;=0)," Co najmniej jedna wartość nie jest większa od zera.","")&amp;
IF(K829&gt;Limity!$D$6," Abonament za Usługę TD w Wariancie A ponad limit.","")&amp;
IF(Q829&gt;Limity!$D$7," Abonament za Usługę TD w Wariancie B ponad limit.","")&amp;
IF(Q829-K829&gt;Limity!$D$8," Różnica wartości abonamentów za Usługę TD wariantów A i B ponad limit.","")&amp;
IF(M829&gt;Limity!$D$9," Abonament za zwiększenie przepustowości w Wariancie A ponad limit.","")&amp;
IF(S829&gt;Limity!$D$10," Abonament za zwiększenie przepustowości w Wariancie B ponad limit.","")&amp;
IF(J829=""," Nie wskazano PWR. ",IF(ISERROR(VLOOKUP(J829,'Listy punktów styku'!$B$11:$B$41,1,FALSE))," Nie wskazano PWR z listy.",""))&amp;
IF(P829=""," Nie wskazano FPS. ",IF(ISERROR(VLOOKUP(P829,'Listy punktów styku'!$B$44:$B$61,1,FALSE))," Nie wskazano FPS z listy.","")))</f>
        <v/>
      </c>
    </row>
    <row r="830" spans="1:22" x14ac:dyDescent="0.3">
      <c r="A830" s="122"/>
      <c r="B830" s="123"/>
      <c r="C830" s="124"/>
      <c r="D830" s="124"/>
      <c r="E830" s="125"/>
      <c r="F830" s="123"/>
      <c r="G830" s="126"/>
      <c r="H830" s="127"/>
      <c r="I830" s="128">
        <f t="shared" si="112"/>
        <v>0</v>
      </c>
      <c r="J830" s="129"/>
      <c r="K830" s="127"/>
      <c r="L830" s="130">
        <f t="shared" si="106"/>
        <v>0</v>
      </c>
      <c r="M830" s="131"/>
      <c r="N830" s="130">
        <f t="shared" si="107"/>
        <v>0</v>
      </c>
      <c r="O830" s="130">
        <f t="shared" si="108"/>
        <v>0</v>
      </c>
      <c r="P830" s="129"/>
      <c r="Q830" s="127"/>
      <c r="R830" s="130">
        <f t="shared" si="109"/>
        <v>0</v>
      </c>
      <c r="S830" s="127"/>
      <c r="T830" s="130">
        <f t="shared" si="110"/>
        <v>0</v>
      </c>
      <c r="U830" s="128">
        <f t="shared" si="111"/>
        <v>0</v>
      </c>
      <c r="V830" s="5" t="str">
        <f>IF(COUNTBLANK(G830:H830)+COUNTBLANK(J830:K830)+COUNTBLANK(M830:M830)+COUNTBLANK(P830:Q830)+COUNTBLANK(S830:S830)=8,"",
IF(G830&lt;Limity!$C$5," Data gotowości zbyt wczesna lub nie uzupełniona.","")&amp;
IF(G830&gt;Limity!$D$5," Data gotowości zbyt późna lub wypełnona nieprawidłowo.","")&amp;
IF(OR(ROUND(K830,2)&lt;=0,ROUND(Q830,2)&lt;=0,ROUND(M830,2)&lt;=0,ROUND(S830,2)&lt;=0,ROUND(H830,2)&lt;=0)," Co najmniej jedna wartość nie jest większa od zera.","")&amp;
IF(K830&gt;Limity!$D$6," Abonament za Usługę TD w Wariancie A ponad limit.","")&amp;
IF(Q830&gt;Limity!$D$7," Abonament za Usługę TD w Wariancie B ponad limit.","")&amp;
IF(Q830-K830&gt;Limity!$D$8," Różnica wartości abonamentów za Usługę TD wariantów A i B ponad limit.","")&amp;
IF(M830&gt;Limity!$D$9," Abonament za zwiększenie przepustowości w Wariancie A ponad limit.","")&amp;
IF(S830&gt;Limity!$D$10," Abonament za zwiększenie przepustowości w Wariancie B ponad limit.","")&amp;
IF(J830=""," Nie wskazano PWR. ",IF(ISERROR(VLOOKUP(J830,'Listy punktów styku'!$B$11:$B$41,1,FALSE))," Nie wskazano PWR z listy.",""))&amp;
IF(P830=""," Nie wskazano FPS. ",IF(ISERROR(VLOOKUP(P830,'Listy punktów styku'!$B$44:$B$61,1,FALSE))," Nie wskazano FPS z listy.","")))</f>
        <v/>
      </c>
    </row>
    <row r="831" spans="1:22" x14ac:dyDescent="0.3">
      <c r="A831" s="122"/>
      <c r="B831" s="123"/>
      <c r="C831" s="124"/>
      <c r="D831" s="124"/>
      <c r="E831" s="125"/>
      <c r="F831" s="123"/>
      <c r="G831" s="126"/>
      <c r="H831" s="127"/>
      <c r="I831" s="128">
        <f t="shared" si="112"/>
        <v>0</v>
      </c>
      <c r="J831" s="129"/>
      <c r="K831" s="127"/>
      <c r="L831" s="130">
        <f t="shared" si="106"/>
        <v>0</v>
      </c>
      <c r="M831" s="131"/>
      <c r="N831" s="130">
        <f t="shared" si="107"/>
        <v>0</v>
      </c>
      <c r="O831" s="130">
        <f t="shared" si="108"/>
        <v>0</v>
      </c>
      <c r="P831" s="129"/>
      <c r="Q831" s="127"/>
      <c r="R831" s="130">
        <f t="shared" si="109"/>
        <v>0</v>
      </c>
      <c r="S831" s="127"/>
      <c r="T831" s="130">
        <f t="shared" si="110"/>
        <v>0</v>
      </c>
      <c r="U831" s="128">
        <f t="shared" si="111"/>
        <v>0</v>
      </c>
      <c r="V831" s="5" t="str">
        <f>IF(COUNTBLANK(G831:H831)+COUNTBLANK(J831:K831)+COUNTBLANK(M831:M831)+COUNTBLANK(P831:Q831)+COUNTBLANK(S831:S831)=8,"",
IF(G831&lt;Limity!$C$5," Data gotowości zbyt wczesna lub nie uzupełniona.","")&amp;
IF(G831&gt;Limity!$D$5," Data gotowości zbyt późna lub wypełnona nieprawidłowo.","")&amp;
IF(OR(ROUND(K831,2)&lt;=0,ROUND(Q831,2)&lt;=0,ROUND(M831,2)&lt;=0,ROUND(S831,2)&lt;=0,ROUND(H831,2)&lt;=0)," Co najmniej jedna wartość nie jest większa od zera.","")&amp;
IF(K831&gt;Limity!$D$6," Abonament za Usługę TD w Wariancie A ponad limit.","")&amp;
IF(Q831&gt;Limity!$D$7," Abonament za Usługę TD w Wariancie B ponad limit.","")&amp;
IF(Q831-K831&gt;Limity!$D$8," Różnica wartości abonamentów za Usługę TD wariantów A i B ponad limit.","")&amp;
IF(M831&gt;Limity!$D$9," Abonament za zwiększenie przepustowości w Wariancie A ponad limit.","")&amp;
IF(S831&gt;Limity!$D$10," Abonament za zwiększenie przepustowości w Wariancie B ponad limit.","")&amp;
IF(J831=""," Nie wskazano PWR. ",IF(ISERROR(VLOOKUP(J831,'Listy punktów styku'!$B$11:$B$41,1,FALSE))," Nie wskazano PWR z listy.",""))&amp;
IF(P831=""," Nie wskazano FPS. ",IF(ISERROR(VLOOKUP(P831,'Listy punktów styku'!$B$44:$B$61,1,FALSE))," Nie wskazano FPS z listy.","")))</f>
        <v/>
      </c>
    </row>
    <row r="832" spans="1:22" x14ac:dyDescent="0.3">
      <c r="A832" s="122"/>
      <c r="B832" s="123"/>
      <c r="C832" s="124"/>
      <c r="D832" s="124"/>
      <c r="E832" s="125"/>
      <c r="F832" s="123"/>
      <c r="G832" s="126"/>
      <c r="H832" s="127"/>
      <c r="I832" s="128">
        <f t="shared" si="112"/>
        <v>0</v>
      </c>
      <c r="J832" s="129"/>
      <c r="K832" s="127"/>
      <c r="L832" s="130">
        <f t="shared" si="106"/>
        <v>0</v>
      </c>
      <c r="M832" s="131"/>
      <c r="N832" s="130">
        <f t="shared" si="107"/>
        <v>0</v>
      </c>
      <c r="O832" s="130">
        <f t="shared" si="108"/>
        <v>0</v>
      </c>
      <c r="P832" s="129"/>
      <c r="Q832" s="127"/>
      <c r="R832" s="130">
        <f t="shared" si="109"/>
        <v>0</v>
      </c>
      <c r="S832" s="127"/>
      <c r="T832" s="130">
        <f t="shared" si="110"/>
        <v>0</v>
      </c>
      <c r="U832" s="128">
        <f t="shared" si="111"/>
        <v>0</v>
      </c>
      <c r="V832" s="5" t="str">
        <f>IF(COUNTBLANK(G832:H832)+COUNTBLANK(J832:K832)+COUNTBLANK(M832:M832)+COUNTBLANK(P832:Q832)+COUNTBLANK(S832:S832)=8,"",
IF(G832&lt;Limity!$C$5," Data gotowości zbyt wczesna lub nie uzupełniona.","")&amp;
IF(G832&gt;Limity!$D$5," Data gotowości zbyt późna lub wypełnona nieprawidłowo.","")&amp;
IF(OR(ROUND(K832,2)&lt;=0,ROUND(Q832,2)&lt;=0,ROUND(M832,2)&lt;=0,ROUND(S832,2)&lt;=0,ROUND(H832,2)&lt;=0)," Co najmniej jedna wartość nie jest większa od zera.","")&amp;
IF(K832&gt;Limity!$D$6," Abonament za Usługę TD w Wariancie A ponad limit.","")&amp;
IF(Q832&gt;Limity!$D$7," Abonament za Usługę TD w Wariancie B ponad limit.","")&amp;
IF(Q832-K832&gt;Limity!$D$8," Różnica wartości abonamentów za Usługę TD wariantów A i B ponad limit.","")&amp;
IF(M832&gt;Limity!$D$9," Abonament za zwiększenie przepustowości w Wariancie A ponad limit.","")&amp;
IF(S832&gt;Limity!$D$10," Abonament za zwiększenie przepustowości w Wariancie B ponad limit.","")&amp;
IF(J832=""," Nie wskazano PWR. ",IF(ISERROR(VLOOKUP(J832,'Listy punktów styku'!$B$11:$B$41,1,FALSE))," Nie wskazano PWR z listy.",""))&amp;
IF(P832=""," Nie wskazano FPS. ",IF(ISERROR(VLOOKUP(P832,'Listy punktów styku'!$B$44:$B$61,1,FALSE))," Nie wskazano FPS z listy.","")))</f>
        <v/>
      </c>
    </row>
    <row r="833" spans="1:22" x14ac:dyDescent="0.3">
      <c r="A833" s="122"/>
      <c r="B833" s="123"/>
      <c r="C833" s="124"/>
      <c r="D833" s="124"/>
      <c r="E833" s="125"/>
      <c r="F833" s="123"/>
      <c r="G833" s="126"/>
      <c r="H833" s="127"/>
      <c r="I833" s="128">
        <f t="shared" si="112"/>
        <v>0</v>
      </c>
      <c r="J833" s="129"/>
      <c r="K833" s="127"/>
      <c r="L833" s="130">
        <f t="shared" si="106"/>
        <v>0</v>
      </c>
      <c r="M833" s="131"/>
      <c r="N833" s="130">
        <f t="shared" si="107"/>
        <v>0</v>
      </c>
      <c r="O833" s="130">
        <f t="shared" si="108"/>
        <v>0</v>
      </c>
      <c r="P833" s="129"/>
      <c r="Q833" s="127"/>
      <c r="R833" s="130">
        <f t="shared" si="109"/>
        <v>0</v>
      </c>
      <c r="S833" s="127"/>
      <c r="T833" s="130">
        <f t="shared" si="110"/>
        <v>0</v>
      </c>
      <c r="U833" s="128">
        <f t="shared" si="111"/>
        <v>0</v>
      </c>
      <c r="V833" s="5" t="str">
        <f>IF(COUNTBLANK(G833:H833)+COUNTBLANK(J833:K833)+COUNTBLANK(M833:M833)+COUNTBLANK(P833:Q833)+COUNTBLANK(S833:S833)=8,"",
IF(G833&lt;Limity!$C$5," Data gotowości zbyt wczesna lub nie uzupełniona.","")&amp;
IF(G833&gt;Limity!$D$5," Data gotowości zbyt późna lub wypełnona nieprawidłowo.","")&amp;
IF(OR(ROUND(K833,2)&lt;=0,ROUND(Q833,2)&lt;=0,ROUND(M833,2)&lt;=0,ROUND(S833,2)&lt;=0,ROUND(H833,2)&lt;=0)," Co najmniej jedna wartość nie jest większa od zera.","")&amp;
IF(K833&gt;Limity!$D$6," Abonament za Usługę TD w Wariancie A ponad limit.","")&amp;
IF(Q833&gt;Limity!$D$7," Abonament za Usługę TD w Wariancie B ponad limit.","")&amp;
IF(Q833-K833&gt;Limity!$D$8," Różnica wartości abonamentów za Usługę TD wariantów A i B ponad limit.","")&amp;
IF(M833&gt;Limity!$D$9," Abonament za zwiększenie przepustowości w Wariancie A ponad limit.","")&amp;
IF(S833&gt;Limity!$D$10," Abonament za zwiększenie przepustowości w Wariancie B ponad limit.","")&amp;
IF(J833=""," Nie wskazano PWR. ",IF(ISERROR(VLOOKUP(J833,'Listy punktów styku'!$B$11:$B$41,1,FALSE))," Nie wskazano PWR z listy.",""))&amp;
IF(P833=""," Nie wskazano FPS. ",IF(ISERROR(VLOOKUP(P833,'Listy punktów styku'!$B$44:$B$61,1,FALSE))," Nie wskazano FPS z listy.","")))</f>
        <v/>
      </c>
    </row>
    <row r="834" spans="1:22" x14ac:dyDescent="0.3">
      <c r="A834" s="122"/>
      <c r="B834" s="123"/>
      <c r="C834" s="124"/>
      <c r="D834" s="124"/>
      <c r="E834" s="125"/>
      <c r="F834" s="123"/>
      <c r="G834" s="126"/>
      <c r="H834" s="127"/>
      <c r="I834" s="128">
        <f t="shared" si="112"/>
        <v>0</v>
      </c>
      <c r="J834" s="129"/>
      <c r="K834" s="127"/>
      <c r="L834" s="130">
        <f t="shared" si="106"/>
        <v>0</v>
      </c>
      <c r="M834" s="131"/>
      <c r="N834" s="130">
        <f t="shared" si="107"/>
        <v>0</v>
      </c>
      <c r="O834" s="130">
        <f t="shared" si="108"/>
        <v>0</v>
      </c>
      <c r="P834" s="129"/>
      <c r="Q834" s="127"/>
      <c r="R834" s="130">
        <f t="shared" si="109"/>
        <v>0</v>
      </c>
      <c r="S834" s="127"/>
      <c r="T834" s="130">
        <f t="shared" si="110"/>
        <v>0</v>
      </c>
      <c r="U834" s="128">
        <f t="shared" si="111"/>
        <v>0</v>
      </c>
      <c r="V834" s="5" t="str">
        <f>IF(COUNTBLANK(G834:H834)+COUNTBLANK(J834:K834)+COUNTBLANK(M834:M834)+COUNTBLANK(P834:Q834)+COUNTBLANK(S834:S834)=8,"",
IF(G834&lt;Limity!$C$5," Data gotowości zbyt wczesna lub nie uzupełniona.","")&amp;
IF(G834&gt;Limity!$D$5," Data gotowości zbyt późna lub wypełnona nieprawidłowo.","")&amp;
IF(OR(ROUND(K834,2)&lt;=0,ROUND(Q834,2)&lt;=0,ROUND(M834,2)&lt;=0,ROUND(S834,2)&lt;=0,ROUND(H834,2)&lt;=0)," Co najmniej jedna wartość nie jest większa od zera.","")&amp;
IF(K834&gt;Limity!$D$6," Abonament za Usługę TD w Wariancie A ponad limit.","")&amp;
IF(Q834&gt;Limity!$D$7," Abonament za Usługę TD w Wariancie B ponad limit.","")&amp;
IF(Q834-K834&gt;Limity!$D$8," Różnica wartości abonamentów za Usługę TD wariantów A i B ponad limit.","")&amp;
IF(M834&gt;Limity!$D$9," Abonament za zwiększenie przepustowości w Wariancie A ponad limit.","")&amp;
IF(S834&gt;Limity!$D$10," Abonament za zwiększenie przepustowości w Wariancie B ponad limit.","")&amp;
IF(J834=""," Nie wskazano PWR. ",IF(ISERROR(VLOOKUP(J834,'Listy punktów styku'!$B$11:$B$41,1,FALSE))," Nie wskazano PWR z listy.",""))&amp;
IF(P834=""," Nie wskazano FPS. ",IF(ISERROR(VLOOKUP(P834,'Listy punktów styku'!$B$44:$B$61,1,FALSE))," Nie wskazano FPS z listy.","")))</f>
        <v/>
      </c>
    </row>
    <row r="835" spans="1:22" x14ac:dyDescent="0.3">
      <c r="A835" s="122"/>
      <c r="B835" s="123"/>
      <c r="C835" s="124"/>
      <c r="D835" s="124"/>
      <c r="E835" s="125"/>
      <c r="F835" s="123"/>
      <c r="G835" s="126"/>
      <c r="H835" s="127"/>
      <c r="I835" s="128">
        <f t="shared" si="112"/>
        <v>0</v>
      </c>
      <c r="J835" s="129"/>
      <c r="K835" s="127"/>
      <c r="L835" s="130">
        <f t="shared" si="106"/>
        <v>0</v>
      </c>
      <c r="M835" s="131"/>
      <c r="N835" s="130">
        <f t="shared" si="107"/>
        <v>0</v>
      </c>
      <c r="O835" s="130">
        <f t="shared" si="108"/>
        <v>0</v>
      </c>
      <c r="P835" s="129"/>
      <c r="Q835" s="127"/>
      <c r="R835" s="130">
        <f t="shared" si="109"/>
        <v>0</v>
      </c>
      <c r="S835" s="127"/>
      <c r="T835" s="130">
        <f t="shared" si="110"/>
        <v>0</v>
      </c>
      <c r="U835" s="128">
        <f t="shared" si="111"/>
        <v>0</v>
      </c>
      <c r="V835" s="5" t="str">
        <f>IF(COUNTBLANK(G835:H835)+COUNTBLANK(J835:K835)+COUNTBLANK(M835:M835)+COUNTBLANK(P835:Q835)+COUNTBLANK(S835:S835)=8,"",
IF(G835&lt;Limity!$C$5," Data gotowości zbyt wczesna lub nie uzupełniona.","")&amp;
IF(G835&gt;Limity!$D$5," Data gotowości zbyt późna lub wypełnona nieprawidłowo.","")&amp;
IF(OR(ROUND(K835,2)&lt;=0,ROUND(Q835,2)&lt;=0,ROUND(M835,2)&lt;=0,ROUND(S835,2)&lt;=0,ROUND(H835,2)&lt;=0)," Co najmniej jedna wartość nie jest większa od zera.","")&amp;
IF(K835&gt;Limity!$D$6," Abonament za Usługę TD w Wariancie A ponad limit.","")&amp;
IF(Q835&gt;Limity!$D$7," Abonament za Usługę TD w Wariancie B ponad limit.","")&amp;
IF(Q835-K835&gt;Limity!$D$8," Różnica wartości abonamentów za Usługę TD wariantów A i B ponad limit.","")&amp;
IF(M835&gt;Limity!$D$9," Abonament za zwiększenie przepustowości w Wariancie A ponad limit.","")&amp;
IF(S835&gt;Limity!$D$10," Abonament za zwiększenie przepustowości w Wariancie B ponad limit.","")&amp;
IF(J835=""," Nie wskazano PWR. ",IF(ISERROR(VLOOKUP(J835,'Listy punktów styku'!$B$11:$B$41,1,FALSE))," Nie wskazano PWR z listy.",""))&amp;
IF(P835=""," Nie wskazano FPS. ",IF(ISERROR(VLOOKUP(P835,'Listy punktów styku'!$B$44:$B$61,1,FALSE))," Nie wskazano FPS z listy.","")))</f>
        <v/>
      </c>
    </row>
    <row r="836" spans="1:22" x14ac:dyDescent="0.3">
      <c r="A836" s="122"/>
      <c r="B836" s="123"/>
      <c r="C836" s="124"/>
      <c r="D836" s="124"/>
      <c r="E836" s="125"/>
      <c r="F836" s="123"/>
      <c r="G836" s="126"/>
      <c r="H836" s="127"/>
      <c r="I836" s="128">
        <f t="shared" si="112"/>
        <v>0</v>
      </c>
      <c r="J836" s="129"/>
      <c r="K836" s="127"/>
      <c r="L836" s="130">
        <f t="shared" si="106"/>
        <v>0</v>
      </c>
      <c r="M836" s="131"/>
      <c r="N836" s="130">
        <f t="shared" si="107"/>
        <v>0</v>
      </c>
      <c r="O836" s="130">
        <f t="shared" si="108"/>
        <v>0</v>
      </c>
      <c r="P836" s="129"/>
      <c r="Q836" s="127"/>
      <c r="R836" s="130">
        <f t="shared" si="109"/>
        <v>0</v>
      </c>
      <c r="S836" s="127"/>
      <c r="T836" s="130">
        <f t="shared" si="110"/>
        <v>0</v>
      </c>
      <c r="U836" s="128">
        <f t="shared" si="111"/>
        <v>0</v>
      </c>
      <c r="V836" s="5" t="str">
        <f>IF(COUNTBLANK(G836:H836)+COUNTBLANK(J836:K836)+COUNTBLANK(M836:M836)+COUNTBLANK(P836:Q836)+COUNTBLANK(S836:S836)=8,"",
IF(G836&lt;Limity!$C$5," Data gotowości zbyt wczesna lub nie uzupełniona.","")&amp;
IF(G836&gt;Limity!$D$5," Data gotowości zbyt późna lub wypełnona nieprawidłowo.","")&amp;
IF(OR(ROUND(K836,2)&lt;=0,ROUND(Q836,2)&lt;=0,ROUND(M836,2)&lt;=0,ROUND(S836,2)&lt;=0,ROUND(H836,2)&lt;=0)," Co najmniej jedna wartość nie jest większa od zera.","")&amp;
IF(K836&gt;Limity!$D$6," Abonament za Usługę TD w Wariancie A ponad limit.","")&amp;
IF(Q836&gt;Limity!$D$7," Abonament za Usługę TD w Wariancie B ponad limit.","")&amp;
IF(Q836-K836&gt;Limity!$D$8," Różnica wartości abonamentów za Usługę TD wariantów A i B ponad limit.","")&amp;
IF(M836&gt;Limity!$D$9," Abonament za zwiększenie przepustowości w Wariancie A ponad limit.","")&amp;
IF(S836&gt;Limity!$D$10," Abonament za zwiększenie przepustowości w Wariancie B ponad limit.","")&amp;
IF(J836=""," Nie wskazano PWR. ",IF(ISERROR(VLOOKUP(J836,'Listy punktów styku'!$B$11:$B$41,1,FALSE))," Nie wskazano PWR z listy.",""))&amp;
IF(P836=""," Nie wskazano FPS. ",IF(ISERROR(VLOOKUP(P836,'Listy punktów styku'!$B$44:$B$61,1,FALSE))," Nie wskazano FPS z listy.","")))</f>
        <v/>
      </c>
    </row>
    <row r="837" spans="1:22" x14ac:dyDescent="0.3">
      <c r="A837" s="122"/>
      <c r="B837" s="123"/>
      <c r="C837" s="124"/>
      <c r="D837" s="124"/>
      <c r="E837" s="125"/>
      <c r="F837" s="123"/>
      <c r="G837" s="126"/>
      <c r="H837" s="127"/>
      <c r="I837" s="128">
        <f t="shared" si="112"/>
        <v>0</v>
      </c>
      <c r="J837" s="129"/>
      <c r="K837" s="127"/>
      <c r="L837" s="130">
        <f t="shared" si="106"/>
        <v>0</v>
      </c>
      <c r="M837" s="131"/>
      <c r="N837" s="130">
        <f t="shared" si="107"/>
        <v>0</v>
      </c>
      <c r="O837" s="130">
        <f t="shared" si="108"/>
        <v>0</v>
      </c>
      <c r="P837" s="129"/>
      <c r="Q837" s="127"/>
      <c r="R837" s="130">
        <f t="shared" si="109"/>
        <v>0</v>
      </c>
      <c r="S837" s="127"/>
      <c r="T837" s="130">
        <f t="shared" si="110"/>
        <v>0</v>
      </c>
      <c r="U837" s="128">
        <f t="shared" si="111"/>
        <v>0</v>
      </c>
      <c r="V837" s="5" t="str">
        <f>IF(COUNTBLANK(G837:H837)+COUNTBLANK(J837:K837)+COUNTBLANK(M837:M837)+COUNTBLANK(P837:Q837)+COUNTBLANK(S837:S837)=8,"",
IF(G837&lt;Limity!$C$5," Data gotowości zbyt wczesna lub nie uzupełniona.","")&amp;
IF(G837&gt;Limity!$D$5," Data gotowości zbyt późna lub wypełnona nieprawidłowo.","")&amp;
IF(OR(ROUND(K837,2)&lt;=0,ROUND(Q837,2)&lt;=0,ROUND(M837,2)&lt;=0,ROUND(S837,2)&lt;=0,ROUND(H837,2)&lt;=0)," Co najmniej jedna wartość nie jest większa od zera.","")&amp;
IF(K837&gt;Limity!$D$6," Abonament za Usługę TD w Wariancie A ponad limit.","")&amp;
IF(Q837&gt;Limity!$D$7," Abonament za Usługę TD w Wariancie B ponad limit.","")&amp;
IF(Q837-K837&gt;Limity!$D$8," Różnica wartości abonamentów za Usługę TD wariantów A i B ponad limit.","")&amp;
IF(M837&gt;Limity!$D$9," Abonament za zwiększenie przepustowości w Wariancie A ponad limit.","")&amp;
IF(S837&gt;Limity!$D$10," Abonament za zwiększenie przepustowości w Wariancie B ponad limit.","")&amp;
IF(J837=""," Nie wskazano PWR. ",IF(ISERROR(VLOOKUP(J837,'Listy punktów styku'!$B$11:$B$41,1,FALSE))," Nie wskazano PWR z listy.",""))&amp;
IF(P837=""," Nie wskazano FPS. ",IF(ISERROR(VLOOKUP(P837,'Listy punktów styku'!$B$44:$B$61,1,FALSE))," Nie wskazano FPS z listy.","")))</f>
        <v/>
      </c>
    </row>
    <row r="838" spans="1:22" x14ac:dyDescent="0.3">
      <c r="A838" s="122"/>
      <c r="B838" s="123"/>
      <c r="C838" s="124"/>
      <c r="D838" s="124"/>
      <c r="E838" s="125"/>
      <c r="F838" s="123"/>
      <c r="G838" s="126"/>
      <c r="H838" s="127"/>
      <c r="I838" s="128">
        <f t="shared" si="112"/>
        <v>0</v>
      </c>
      <c r="J838" s="129"/>
      <c r="K838" s="127"/>
      <c r="L838" s="130">
        <f t="shared" si="106"/>
        <v>0</v>
      </c>
      <c r="M838" s="131"/>
      <c r="N838" s="130">
        <f t="shared" si="107"/>
        <v>0</v>
      </c>
      <c r="O838" s="130">
        <f t="shared" si="108"/>
        <v>0</v>
      </c>
      <c r="P838" s="129"/>
      <c r="Q838" s="127"/>
      <c r="R838" s="130">
        <f t="shared" si="109"/>
        <v>0</v>
      </c>
      <c r="S838" s="127"/>
      <c r="T838" s="130">
        <f t="shared" si="110"/>
        <v>0</v>
      </c>
      <c r="U838" s="128">
        <f t="shared" si="111"/>
        <v>0</v>
      </c>
      <c r="V838" s="5" t="str">
        <f>IF(COUNTBLANK(G838:H838)+COUNTBLANK(J838:K838)+COUNTBLANK(M838:M838)+COUNTBLANK(P838:Q838)+COUNTBLANK(S838:S838)=8,"",
IF(G838&lt;Limity!$C$5," Data gotowości zbyt wczesna lub nie uzupełniona.","")&amp;
IF(G838&gt;Limity!$D$5," Data gotowości zbyt późna lub wypełnona nieprawidłowo.","")&amp;
IF(OR(ROUND(K838,2)&lt;=0,ROUND(Q838,2)&lt;=0,ROUND(M838,2)&lt;=0,ROUND(S838,2)&lt;=0,ROUND(H838,2)&lt;=0)," Co najmniej jedna wartość nie jest większa od zera.","")&amp;
IF(K838&gt;Limity!$D$6," Abonament za Usługę TD w Wariancie A ponad limit.","")&amp;
IF(Q838&gt;Limity!$D$7," Abonament za Usługę TD w Wariancie B ponad limit.","")&amp;
IF(Q838-K838&gt;Limity!$D$8," Różnica wartości abonamentów za Usługę TD wariantów A i B ponad limit.","")&amp;
IF(M838&gt;Limity!$D$9," Abonament za zwiększenie przepustowości w Wariancie A ponad limit.","")&amp;
IF(S838&gt;Limity!$D$10," Abonament za zwiększenie przepustowości w Wariancie B ponad limit.","")&amp;
IF(J838=""," Nie wskazano PWR. ",IF(ISERROR(VLOOKUP(J838,'Listy punktów styku'!$B$11:$B$41,1,FALSE))," Nie wskazano PWR z listy.",""))&amp;
IF(P838=""," Nie wskazano FPS. ",IF(ISERROR(VLOOKUP(P838,'Listy punktów styku'!$B$44:$B$61,1,FALSE))," Nie wskazano FPS z listy.","")))</f>
        <v/>
      </c>
    </row>
    <row r="839" spans="1:22" x14ac:dyDescent="0.3">
      <c r="A839" s="122"/>
      <c r="B839" s="123"/>
      <c r="C839" s="124"/>
      <c r="D839" s="124"/>
      <c r="E839" s="125"/>
      <c r="F839" s="123"/>
      <c r="G839" s="126"/>
      <c r="H839" s="127"/>
      <c r="I839" s="128">
        <f t="shared" si="112"/>
        <v>0</v>
      </c>
      <c r="J839" s="129"/>
      <c r="K839" s="127"/>
      <c r="L839" s="130">
        <f t="shared" si="106"/>
        <v>0</v>
      </c>
      <c r="M839" s="131"/>
      <c r="N839" s="130">
        <f t="shared" si="107"/>
        <v>0</v>
      </c>
      <c r="O839" s="130">
        <f t="shared" si="108"/>
        <v>0</v>
      </c>
      <c r="P839" s="129"/>
      <c r="Q839" s="127"/>
      <c r="R839" s="130">
        <f t="shared" si="109"/>
        <v>0</v>
      </c>
      <c r="S839" s="127"/>
      <c r="T839" s="130">
        <f t="shared" si="110"/>
        <v>0</v>
      </c>
      <c r="U839" s="128">
        <f t="shared" si="111"/>
        <v>0</v>
      </c>
      <c r="V839" s="5" t="str">
        <f>IF(COUNTBLANK(G839:H839)+COUNTBLANK(J839:K839)+COUNTBLANK(M839:M839)+COUNTBLANK(P839:Q839)+COUNTBLANK(S839:S839)=8,"",
IF(G839&lt;Limity!$C$5," Data gotowości zbyt wczesna lub nie uzupełniona.","")&amp;
IF(G839&gt;Limity!$D$5," Data gotowości zbyt późna lub wypełnona nieprawidłowo.","")&amp;
IF(OR(ROUND(K839,2)&lt;=0,ROUND(Q839,2)&lt;=0,ROUND(M839,2)&lt;=0,ROUND(S839,2)&lt;=0,ROUND(H839,2)&lt;=0)," Co najmniej jedna wartość nie jest większa od zera.","")&amp;
IF(K839&gt;Limity!$D$6," Abonament za Usługę TD w Wariancie A ponad limit.","")&amp;
IF(Q839&gt;Limity!$D$7," Abonament za Usługę TD w Wariancie B ponad limit.","")&amp;
IF(Q839-K839&gt;Limity!$D$8," Różnica wartości abonamentów za Usługę TD wariantów A i B ponad limit.","")&amp;
IF(M839&gt;Limity!$D$9," Abonament za zwiększenie przepustowości w Wariancie A ponad limit.","")&amp;
IF(S839&gt;Limity!$D$10," Abonament za zwiększenie przepustowości w Wariancie B ponad limit.","")&amp;
IF(J839=""," Nie wskazano PWR. ",IF(ISERROR(VLOOKUP(J839,'Listy punktów styku'!$B$11:$B$41,1,FALSE))," Nie wskazano PWR z listy.",""))&amp;
IF(P839=""," Nie wskazano FPS. ",IF(ISERROR(VLOOKUP(P839,'Listy punktów styku'!$B$44:$B$61,1,FALSE))," Nie wskazano FPS z listy.","")))</f>
        <v/>
      </c>
    </row>
    <row r="840" spans="1:22" x14ac:dyDescent="0.3">
      <c r="A840" s="122"/>
      <c r="B840" s="123"/>
      <c r="C840" s="124"/>
      <c r="D840" s="124"/>
      <c r="E840" s="125"/>
      <c r="F840" s="123"/>
      <c r="G840" s="126"/>
      <c r="H840" s="127"/>
      <c r="I840" s="128">
        <f t="shared" si="112"/>
        <v>0</v>
      </c>
      <c r="J840" s="129"/>
      <c r="K840" s="127"/>
      <c r="L840" s="130">
        <f t="shared" si="106"/>
        <v>0</v>
      </c>
      <c r="M840" s="131"/>
      <c r="N840" s="130">
        <f t="shared" si="107"/>
        <v>0</v>
      </c>
      <c r="O840" s="130">
        <f t="shared" si="108"/>
        <v>0</v>
      </c>
      <c r="P840" s="129"/>
      <c r="Q840" s="127"/>
      <c r="R840" s="130">
        <f t="shared" si="109"/>
        <v>0</v>
      </c>
      <c r="S840" s="127"/>
      <c r="T840" s="130">
        <f t="shared" si="110"/>
        <v>0</v>
      </c>
      <c r="U840" s="128">
        <f t="shared" si="111"/>
        <v>0</v>
      </c>
      <c r="V840" s="5" t="str">
        <f>IF(COUNTBLANK(G840:H840)+COUNTBLANK(J840:K840)+COUNTBLANK(M840:M840)+COUNTBLANK(P840:Q840)+COUNTBLANK(S840:S840)=8,"",
IF(G840&lt;Limity!$C$5," Data gotowości zbyt wczesna lub nie uzupełniona.","")&amp;
IF(G840&gt;Limity!$D$5," Data gotowości zbyt późna lub wypełnona nieprawidłowo.","")&amp;
IF(OR(ROUND(K840,2)&lt;=0,ROUND(Q840,2)&lt;=0,ROUND(M840,2)&lt;=0,ROUND(S840,2)&lt;=0,ROUND(H840,2)&lt;=0)," Co najmniej jedna wartość nie jest większa od zera.","")&amp;
IF(K840&gt;Limity!$D$6," Abonament za Usługę TD w Wariancie A ponad limit.","")&amp;
IF(Q840&gt;Limity!$D$7," Abonament za Usługę TD w Wariancie B ponad limit.","")&amp;
IF(Q840-K840&gt;Limity!$D$8," Różnica wartości abonamentów za Usługę TD wariantów A i B ponad limit.","")&amp;
IF(M840&gt;Limity!$D$9," Abonament za zwiększenie przepustowości w Wariancie A ponad limit.","")&amp;
IF(S840&gt;Limity!$D$10," Abonament za zwiększenie przepustowości w Wariancie B ponad limit.","")&amp;
IF(J840=""," Nie wskazano PWR. ",IF(ISERROR(VLOOKUP(J840,'Listy punktów styku'!$B$11:$B$41,1,FALSE))," Nie wskazano PWR z listy.",""))&amp;
IF(P840=""," Nie wskazano FPS. ",IF(ISERROR(VLOOKUP(P840,'Listy punktów styku'!$B$44:$B$61,1,FALSE))," Nie wskazano FPS z listy.","")))</f>
        <v/>
      </c>
    </row>
    <row r="841" spans="1:22" x14ac:dyDescent="0.3">
      <c r="A841" s="122"/>
      <c r="B841" s="123"/>
      <c r="C841" s="124"/>
      <c r="D841" s="124"/>
      <c r="E841" s="125"/>
      <c r="F841" s="123"/>
      <c r="G841" s="126"/>
      <c r="H841" s="127"/>
      <c r="I841" s="128">
        <f t="shared" si="112"/>
        <v>0</v>
      </c>
      <c r="J841" s="129"/>
      <c r="K841" s="127"/>
      <c r="L841" s="130">
        <f t="shared" si="106"/>
        <v>0</v>
      </c>
      <c r="M841" s="131"/>
      <c r="N841" s="130">
        <f t="shared" si="107"/>
        <v>0</v>
      </c>
      <c r="O841" s="130">
        <f t="shared" si="108"/>
        <v>0</v>
      </c>
      <c r="P841" s="129"/>
      <c r="Q841" s="127"/>
      <c r="R841" s="130">
        <f t="shared" si="109"/>
        <v>0</v>
      </c>
      <c r="S841" s="127"/>
      <c r="T841" s="130">
        <f t="shared" si="110"/>
        <v>0</v>
      </c>
      <c r="U841" s="128">
        <f t="shared" si="111"/>
        <v>0</v>
      </c>
      <c r="V841" s="5" t="str">
        <f>IF(COUNTBLANK(G841:H841)+COUNTBLANK(J841:K841)+COUNTBLANK(M841:M841)+COUNTBLANK(P841:Q841)+COUNTBLANK(S841:S841)=8,"",
IF(G841&lt;Limity!$C$5," Data gotowości zbyt wczesna lub nie uzupełniona.","")&amp;
IF(G841&gt;Limity!$D$5," Data gotowości zbyt późna lub wypełnona nieprawidłowo.","")&amp;
IF(OR(ROUND(K841,2)&lt;=0,ROUND(Q841,2)&lt;=0,ROUND(M841,2)&lt;=0,ROUND(S841,2)&lt;=0,ROUND(H841,2)&lt;=0)," Co najmniej jedna wartość nie jest większa od zera.","")&amp;
IF(K841&gt;Limity!$D$6," Abonament za Usługę TD w Wariancie A ponad limit.","")&amp;
IF(Q841&gt;Limity!$D$7," Abonament za Usługę TD w Wariancie B ponad limit.","")&amp;
IF(Q841-K841&gt;Limity!$D$8," Różnica wartości abonamentów za Usługę TD wariantów A i B ponad limit.","")&amp;
IF(M841&gt;Limity!$D$9," Abonament za zwiększenie przepustowości w Wariancie A ponad limit.","")&amp;
IF(S841&gt;Limity!$D$10," Abonament za zwiększenie przepustowości w Wariancie B ponad limit.","")&amp;
IF(J841=""," Nie wskazano PWR. ",IF(ISERROR(VLOOKUP(J841,'Listy punktów styku'!$B$11:$B$41,1,FALSE))," Nie wskazano PWR z listy.",""))&amp;
IF(P841=""," Nie wskazano FPS. ",IF(ISERROR(VLOOKUP(P841,'Listy punktów styku'!$B$44:$B$61,1,FALSE))," Nie wskazano FPS z listy.","")))</f>
        <v/>
      </c>
    </row>
    <row r="842" spans="1:22" x14ac:dyDescent="0.3">
      <c r="A842" s="122"/>
      <c r="B842" s="123"/>
      <c r="C842" s="124"/>
      <c r="D842" s="124"/>
      <c r="E842" s="125"/>
      <c r="F842" s="123"/>
      <c r="G842" s="126"/>
      <c r="H842" s="127"/>
      <c r="I842" s="128">
        <f t="shared" si="112"/>
        <v>0</v>
      </c>
      <c r="J842" s="129"/>
      <c r="K842" s="127"/>
      <c r="L842" s="130">
        <f t="shared" si="106"/>
        <v>0</v>
      </c>
      <c r="M842" s="131"/>
      <c r="N842" s="130">
        <f t="shared" si="107"/>
        <v>0</v>
      </c>
      <c r="O842" s="130">
        <f t="shared" si="108"/>
        <v>0</v>
      </c>
      <c r="P842" s="129"/>
      <c r="Q842" s="127"/>
      <c r="R842" s="130">
        <f t="shared" si="109"/>
        <v>0</v>
      </c>
      <c r="S842" s="127"/>
      <c r="T842" s="130">
        <f t="shared" si="110"/>
        <v>0</v>
      </c>
      <c r="U842" s="128">
        <f t="shared" si="111"/>
        <v>0</v>
      </c>
      <c r="V842" s="5" t="str">
        <f>IF(COUNTBLANK(G842:H842)+COUNTBLANK(J842:K842)+COUNTBLANK(M842:M842)+COUNTBLANK(P842:Q842)+COUNTBLANK(S842:S842)=8,"",
IF(G842&lt;Limity!$C$5," Data gotowości zbyt wczesna lub nie uzupełniona.","")&amp;
IF(G842&gt;Limity!$D$5," Data gotowości zbyt późna lub wypełnona nieprawidłowo.","")&amp;
IF(OR(ROUND(K842,2)&lt;=0,ROUND(Q842,2)&lt;=0,ROUND(M842,2)&lt;=0,ROUND(S842,2)&lt;=0,ROUND(H842,2)&lt;=0)," Co najmniej jedna wartość nie jest większa od zera.","")&amp;
IF(K842&gt;Limity!$D$6," Abonament za Usługę TD w Wariancie A ponad limit.","")&amp;
IF(Q842&gt;Limity!$D$7," Abonament za Usługę TD w Wariancie B ponad limit.","")&amp;
IF(Q842-K842&gt;Limity!$D$8," Różnica wartości abonamentów za Usługę TD wariantów A i B ponad limit.","")&amp;
IF(M842&gt;Limity!$D$9," Abonament za zwiększenie przepustowości w Wariancie A ponad limit.","")&amp;
IF(S842&gt;Limity!$D$10," Abonament za zwiększenie przepustowości w Wariancie B ponad limit.","")&amp;
IF(J842=""," Nie wskazano PWR. ",IF(ISERROR(VLOOKUP(J842,'Listy punktów styku'!$B$11:$B$41,1,FALSE))," Nie wskazano PWR z listy.",""))&amp;
IF(P842=""," Nie wskazano FPS. ",IF(ISERROR(VLOOKUP(P842,'Listy punktów styku'!$B$44:$B$61,1,FALSE))," Nie wskazano FPS z listy.","")))</f>
        <v/>
      </c>
    </row>
    <row r="843" spans="1:22" x14ac:dyDescent="0.3">
      <c r="A843" s="122"/>
      <c r="B843" s="123"/>
      <c r="C843" s="124"/>
      <c r="D843" s="124"/>
      <c r="E843" s="125"/>
      <c r="F843" s="123"/>
      <c r="G843" s="126"/>
      <c r="H843" s="127"/>
      <c r="I843" s="128">
        <f t="shared" si="112"/>
        <v>0</v>
      </c>
      <c r="J843" s="129"/>
      <c r="K843" s="127"/>
      <c r="L843" s="130">
        <f t="shared" si="106"/>
        <v>0</v>
      </c>
      <c r="M843" s="131"/>
      <c r="N843" s="130">
        <f t="shared" si="107"/>
        <v>0</v>
      </c>
      <c r="O843" s="130">
        <f t="shared" si="108"/>
        <v>0</v>
      </c>
      <c r="P843" s="129"/>
      <c r="Q843" s="127"/>
      <c r="R843" s="130">
        <f t="shared" si="109"/>
        <v>0</v>
      </c>
      <c r="S843" s="127"/>
      <c r="T843" s="130">
        <f t="shared" si="110"/>
        <v>0</v>
      </c>
      <c r="U843" s="128">
        <f t="shared" si="111"/>
        <v>0</v>
      </c>
      <c r="V843" s="5" t="str">
        <f>IF(COUNTBLANK(G843:H843)+COUNTBLANK(J843:K843)+COUNTBLANK(M843:M843)+COUNTBLANK(P843:Q843)+COUNTBLANK(S843:S843)=8,"",
IF(G843&lt;Limity!$C$5," Data gotowości zbyt wczesna lub nie uzupełniona.","")&amp;
IF(G843&gt;Limity!$D$5," Data gotowości zbyt późna lub wypełnona nieprawidłowo.","")&amp;
IF(OR(ROUND(K843,2)&lt;=0,ROUND(Q843,2)&lt;=0,ROUND(M843,2)&lt;=0,ROUND(S843,2)&lt;=0,ROUND(H843,2)&lt;=0)," Co najmniej jedna wartość nie jest większa od zera.","")&amp;
IF(K843&gt;Limity!$D$6," Abonament za Usługę TD w Wariancie A ponad limit.","")&amp;
IF(Q843&gt;Limity!$D$7," Abonament za Usługę TD w Wariancie B ponad limit.","")&amp;
IF(Q843-K843&gt;Limity!$D$8," Różnica wartości abonamentów za Usługę TD wariantów A i B ponad limit.","")&amp;
IF(M843&gt;Limity!$D$9," Abonament za zwiększenie przepustowości w Wariancie A ponad limit.","")&amp;
IF(S843&gt;Limity!$D$10," Abonament za zwiększenie przepustowości w Wariancie B ponad limit.","")&amp;
IF(J843=""," Nie wskazano PWR. ",IF(ISERROR(VLOOKUP(J843,'Listy punktów styku'!$B$11:$B$41,1,FALSE))," Nie wskazano PWR z listy.",""))&amp;
IF(P843=""," Nie wskazano FPS. ",IF(ISERROR(VLOOKUP(P843,'Listy punktów styku'!$B$44:$B$61,1,FALSE))," Nie wskazano FPS z listy.","")))</f>
        <v/>
      </c>
    </row>
    <row r="844" spans="1:22" x14ac:dyDescent="0.3">
      <c r="A844" s="122"/>
      <c r="B844" s="123"/>
      <c r="C844" s="124"/>
      <c r="D844" s="124"/>
      <c r="E844" s="125"/>
      <c r="F844" s="123"/>
      <c r="G844" s="126"/>
      <c r="H844" s="127"/>
      <c r="I844" s="128">
        <f t="shared" si="112"/>
        <v>0</v>
      </c>
      <c r="J844" s="129"/>
      <c r="K844" s="127"/>
      <c r="L844" s="130">
        <f t="shared" si="106"/>
        <v>0</v>
      </c>
      <c r="M844" s="131"/>
      <c r="N844" s="130">
        <f t="shared" si="107"/>
        <v>0</v>
      </c>
      <c r="O844" s="130">
        <f t="shared" si="108"/>
        <v>0</v>
      </c>
      <c r="P844" s="129"/>
      <c r="Q844" s="127"/>
      <c r="R844" s="130">
        <f t="shared" si="109"/>
        <v>0</v>
      </c>
      <c r="S844" s="127"/>
      <c r="T844" s="130">
        <f t="shared" si="110"/>
        <v>0</v>
      </c>
      <c r="U844" s="128">
        <f t="shared" si="111"/>
        <v>0</v>
      </c>
      <c r="V844" s="5" t="str">
        <f>IF(COUNTBLANK(G844:H844)+COUNTBLANK(J844:K844)+COUNTBLANK(M844:M844)+COUNTBLANK(P844:Q844)+COUNTBLANK(S844:S844)=8,"",
IF(G844&lt;Limity!$C$5," Data gotowości zbyt wczesna lub nie uzupełniona.","")&amp;
IF(G844&gt;Limity!$D$5," Data gotowości zbyt późna lub wypełnona nieprawidłowo.","")&amp;
IF(OR(ROUND(K844,2)&lt;=0,ROUND(Q844,2)&lt;=0,ROUND(M844,2)&lt;=0,ROUND(S844,2)&lt;=0,ROUND(H844,2)&lt;=0)," Co najmniej jedna wartość nie jest większa od zera.","")&amp;
IF(K844&gt;Limity!$D$6," Abonament za Usługę TD w Wariancie A ponad limit.","")&amp;
IF(Q844&gt;Limity!$D$7," Abonament za Usługę TD w Wariancie B ponad limit.","")&amp;
IF(Q844-K844&gt;Limity!$D$8," Różnica wartości abonamentów za Usługę TD wariantów A i B ponad limit.","")&amp;
IF(M844&gt;Limity!$D$9," Abonament za zwiększenie przepustowości w Wariancie A ponad limit.","")&amp;
IF(S844&gt;Limity!$D$10," Abonament za zwiększenie przepustowości w Wariancie B ponad limit.","")&amp;
IF(J844=""," Nie wskazano PWR. ",IF(ISERROR(VLOOKUP(J844,'Listy punktów styku'!$B$11:$B$41,1,FALSE))," Nie wskazano PWR z listy.",""))&amp;
IF(P844=""," Nie wskazano FPS. ",IF(ISERROR(VLOOKUP(P844,'Listy punktów styku'!$B$44:$B$61,1,FALSE))," Nie wskazano FPS z listy.","")))</f>
        <v/>
      </c>
    </row>
    <row r="845" spans="1:22" x14ac:dyDescent="0.3">
      <c r="A845" s="122"/>
      <c r="B845" s="123"/>
      <c r="C845" s="124"/>
      <c r="D845" s="124"/>
      <c r="E845" s="125"/>
      <c r="F845" s="123"/>
      <c r="G845" s="126"/>
      <c r="H845" s="127"/>
      <c r="I845" s="128">
        <f t="shared" si="112"/>
        <v>0</v>
      </c>
      <c r="J845" s="129"/>
      <c r="K845" s="127"/>
      <c r="L845" s="130">
        <f t="shared" si="106"/>
        <v>0</v>
      </c>
      <c r="M845" s="131"/>
      <c r="N845" s="130">
        <f t="shared" si="107"/>
        <v>0</v>
      </c>
      <c r="O845" s="130">
        <f t="shared" si="108"/>
        <v>0</v>
      </c>
      <c r="P845" s="129"/>
      <c r="Q845" s="127"/>
      <c r="R845" s="130">
        <f t="shared" si="109"/>
        <v>0</v>
      </c>
      <c r="S845" s="127"/>
      <c r="T845" s="130">
        <f t="shared" si="110"/>
        <v>0</v>
      </c>
      <c r="U845" s="128">
        <f t="shared" si="111"/>
        <v>0</v>
      </c>
      <c r="V845" s="5" t="str">
        <f>IF(COUNTBLANK(G845:H845)+COUNTBLANK(J845:K845)+COUNTBLANK(M845:M845)+COUNTBLANK(P845:Q845)+COUNTBLANK(S845:S845)=8,"",
IF(G845&lt;Limity!$C$5," Data gotowości zbyt wczesna lub nie uzupełniona.","")&amp;
IF(G845&gt;Limity!$D$5," Data gotowości zbyt późna lub wypełnona nieprawidłowo.","")&amp;
IF(OR(ROUND(K845,2)&lt;=0,ROUND(Q845,2)&lt;=0,ROUND(M845,2)&lt;=0,ROUND(S845,2)&lt;=0,ROUND(H845,2)&lt;=0)," Co najmniej jedna wartość nie jest większa od zera.","")&amp;
IF(K845&gt;Limity!$D$6," Abonament za Usługę TD w Wariancie A ponad limit.","")&amp;
IF(Q845&gt;Limity!$D$7," Abonament za Usługę TD w Wariancie B ponad limit.","")&amp;
IF(Q845-K845&gt;Limity!$D$8," Różnica wartości abonamentów za Usługę TD wariantów A i B ponad limit.","")&amp;
IF(M845&gt;Limity!$D$9," Abonament za zwiększenie przepustowości w Wariancie A ponad limit.","")&amp;
IF(S845&gt;Limity!$D$10," Abonament za zwiększenie przepustowości w Wariancie B ponad limit.","")&amp;
IF(J845=""," Nie wskazano PWR. ",IF(ISERROR(VLOOKUP(J845,'Listy punktów styku'!$B$11:$B$41,1,FALSE))," Nie wskazano PWR z listy.",""))&amp;
IF(P845=""," Nie wskazano FPS. ",IF(ISERROR(VLOOKUP(P845,'Listy punktów styku'!$B$44:$B$61,1,FALSE))," Nie wskazano FPS z listy.","")))</f>
        <v/>
      </c>
    </row>
    <row r="846" spans="1:22" x14ac:dyDescent="0.3">
      <c r="A846" s="122"/>
      <c r="B846" s="123"/>
      <c r="C846" s="124"/>
      <c r="D846" s="124"/>
      <c r="E846" s="125"/>
      <c r="F846" s="123"/>
      <c r="G846" s="126"/>
      <c r="H846" s="127"/>
      <c r="I846" s="128">
        <f t="shared" si="112"/>
        <v>0</v>
      </c>
      <c r="J846" s="129"/>
      <c r="K846" s="127"/>
      <c r="L846" s="130">
        <f t="shared" si="106"/>
        <v>0</v>
      </c>
      <c r="M846" s="131"/>
      <c r="N846" s="130">
        <f t="shared" si="107"/>
        <v>0</v>
      </c>
      <c r="O846" s="130">
        <f t="shared" si="108"/>
        <v>0</v>
      </c>
      <c r="P846" s="129"/>
      <c r="Q846" s="127"/>
      <c r="R846" s="130">
        <f t="shared" si="109"/>
        <v>0</v>
      </c>
      <c r="S846" s="127"/>
      <c r="T846" s="130">
        <f t="shared" si="110"/>
        <v>0</v>
      </c>
      <c r="U846" s="128">
        <f t="shared" si="111"/>
        <v>0</v>
      </c>
      <c r="V846" s="5" t="str">
        <f>IF(COUNTBLANK(G846:H846)+COUNTBLANK(J846:K846)+COUNTBLANK(M846:M846)+COUNTBLANK(P846:Q846)+COUNTBLANK(S846:S846)=8,"",
IF(G846&lt;Limity!$C$5," Data gotowości zbyt wczesna lub nie uzupełniona.","")&amp;
IF(G846&gt;Limity!$D$5," Data gotowości zbyt późna lub wypełnona nieprawidłowo.","")&amp;
IF(OR(ROUND(K846,2)&lt;=0,ROUND(Q846,2)&lt;=0,ROUND(M846,2)&lt;=0,ROUND(S846,2)&lt;=0,ROUND(H846,2)&lt;=0)," Co najmniej jedna wartość nie jest większa od zera.","")&amp;
IF(K846&gt;Limity!$D$6," Abonament za Usługę TD w Wariancie A ponad limit.","")&amp;
IF(Q846&gt;Limity!$D$7," Abonament za Usługę TD w Wariancie B ponad limit.","")&amp;
IF(Q846-K846&gt;Limity!$D$8," Różnica wartości abonamentów za Usługę TD wariantów A i B ponad limit.","")&amp;
IF(M846&gt;Limity!$D$9," Abonament za zwiększenie przepustowości w Wariancie A ponad limit.","")&amp;
IF(S846&gt;Limity!$D$10," Abonament za zwiększenie przepustowości w Wariancie B ponad limit.","")&amp;
IF(J846=""," Nie wskazano PWR. ",IF(ISERROR(VLOOKUP(J846,'Listy punktów styku'!$B$11:$B$41,1,FALSE))," Nie wskazano PWR z listy.",""))&amp;
IF(P846=""," Nie wskazano FPS. ",IF(ISERROR(VLOOKUP(P846,'Listy punktów styku'!$B$44:$B$61,1,FALSE))," Nie wskazano FPS z listy.","")))</f>
        <v/>
      </c>
    </row>
    <row r="847" spans="1:22" x14ac:dyDescent="0.3">
      <c r="A847" s="122"/>
      <c r="B847" s="123"/>
      <c r="C847" s="124"/>
      <c r="D847" s="124"/>
      <c r="E847" s="125"/>
      <c r="F847" s="123"/>
      <c r="G847" s="126"/>
      <c r="H847" s="127"/>
      <c r="I847" s="128">
        <f t="shared" si="112"/>
        <v>0</v>
      </c>
      <c r="J847" s="129"/>
      <c r="K847" s="127"/>
      <c r="L847" s="130">
        <f t="shared" si="106"/>
        <v>0</v>
      </c>
      <c r="M847" s="131"/>
      <c r="N847" s="130">
        <f t="shared" si="107"/>
        <v>0</v>
      </c>
      <c r="O847" s="130">
        <f t="shared" si="108"/>
        <v>0</v>
      </c>
      <c r="P847" s="129"/>
      <c r="Q847" s="127"/>
      <c r="R847" s="130">
        <f t="shared" si="109"/>
        <v>0</v>
      </c>
      <c r="S847" s="127"/>
      <c r="T847" s="130">
        <f t="shared" si="110"/>
        <v>0</v>
      </c>
      <c r="U847" s="128">
        <f t="shared" si="111"/>
        <v>0</v>
      </c>
      <c r="V847" s="5" t="str">
        <f>IF(COUNTBLANK(G847:H847)+COUNTBLANK(J847:K847)+COUNTBLANK(M847:M847)+COUNTBLANK(P847:Q847)+COUNTBLANK(S847:S847)=8,"",
IF(G847&lt;Limity!$C$5," Data gotowości zbyt wczesna lub nie uzupełniona.","")&amp;
IF(G847&gt;Limity!$D$5," Data gotowości zbyt późna lub wypełnona nieprawidłowo.","")&amp;
IF(OR(ROUND(K847,2)&lt;=0,ROUND(Q847,2)&lt;=0,ROUND(M847,2)&lt;=0,ROUND(S847,2)&lt;=0,ROUND(H847,2)&lt;=0)," Co najmniej jedna wartość nie jest większa od zera.","")&amp;
IF(K847&gt;Limity!$D$6," Abonament za Usługę TD w Wariancie A ponad limit.","")&amp;
IF(Q847&gt;Limity!$D$7," Abonament za Usługę TD w Wariancie B ponad limit.","")&amp;
IF(Q847-K847&gt;Limity!$D$8," Różnica wartości abonamentów za Usługę TD wariantów A i B ponad limit.","")&amp;
IF(M847&gt;Limity!$D$9," Abonament za zwiększenie przepustowości w Wariancie A ponad limit.","")&amp;
IF(S847&gt;Limity!$D$10," Abonament za zwiększenie przepustowości w Wariancie B ponad limit.","")&amp;
IF(J847=""," Nie wskazano PWR. ",IF(ISERROR(VLOOKUP(J847,'Listy punktów styku'!$B$11:$B$41,1,FALSE))," Nie wskazano PWR z listy.",""))&amp;
IF(P847=""," Nie wskazano FPS. ",IF(ISERROR(VLOOKUP(P847,'Listy punktów styku'!$B$44:$B$61,1,FALSE))," Nie wskazano FPS z listy.","")))</f>
        <v/>
      </c>
    </row>
    <row r="848" spans="1:22" x14ac:dyDescent="0.3">
      <c r="A848" s="122"/>
      <c r="B848" s="123"/>
      <c r="C848" s="124"/>
      <c r="D848" s="124"/>
      <c r="E848" s="125"/>
      <c r="F848" s="123"/>
      <c r="G848" s="126"/>
      <c r="H848" s="127"/>
      <c r="I848" s="128">
        <f t="shared" si="112"/>
        <v>0</v>
      </c>
      <c r="J848" s="129"/>
      <c r="K848" s="127"/>
      <c r="L848" s="130">
        <f t="shared" si="106"/>
        <v>0</v>
      </c>
      <c r="M848" s="131"/>
      <c r="N848" s="130">
        <f t="shared" si="107"/>
        <v>0</v>
      </c>
      <c r="O848" s="130">
        <f t="shared" si="108"/>
        <v>0</v>
      </c>
      <c r="P848" s="129"/>
      <c r="Q848" s="127"/>
      <c r="R848" s="130">
        <f t="shared" si="109"/>
        <v>0</v>
      </c>
      <c r="S848" s="127"/>
      <c r="T848" s="130">
        <f t="shared" si="110"/>
        <v>0</v>
      </c>
      <c r="U848" s="128">
        <f t="shared" si="111"/>
        <v>0</v>
      </c>
      <c r="V848" s="5" t="str">
        <f>IF(COUNTBLANK(G848:H848)+COUNTBLANK(J848:K848)+COUNTBLANK(M848:M848)+COUNTBLANK(P848:Q848)+COUNTBLANK(S848:S848)=8,"",
IF(G848&lt;Limity!$C$5," Data gotowości zbyt wczesna lub nie uzupełniona.","")&amp;
IF(G848&gt;Limity!$D$5," Data gotowości zbyt późna lub wypełnona nieprawidłowo.","")&amp;
IF(OR(ROUND(K848,2)&lt;=0,ROUND(Q848,2)&lt;=0,ROUND(M848,2)&lt;=0,ROUND(S848,2)&lt;=0,ROUND(H848,2)&lt;=0)," Co najmniej jedna wartość nie jest większa od zera.","")&amp;
IF(K848&gt;Limity!$D$6," Abonament za Usługę TD w Wariancie A ponad limit.","")&amp;
IF(Q848&gt;Limity!$D$7," Abonament za Usługę TD w Wariancie B ponad limit.","")&amp;
IF(Q848-K848&gt;Limity!$D$8," Różnica wartości abonamentów za Usługę TD wariantów A i B ponad limit.","")&amp;
IF(M848&gt;Limity!$D$9," Abonament za zwiększenie przepustowości w Wariancie A ponad limit.","")&amp;
IF(S848&gt;Limity!$D$10," Abonament za zwiększenie przepustowości w Wariancie B ponad limit.","")&amp;
IF(J848=""," Nie wskazano PWR. ",IF(ISERROR(VLOOKUP(J848,'Listy punktów styku'!$B$11:$B$41,1,FALSE))," Nie wskazano PWR z listy.",""))&amp;
IF(P848=""," Nie wskazano FPS. ",IF(ISERROR(VLOOKUP(P848,'Listy punktów styku'!$B$44:$B$61,1,FALSE))," Nie wskazano FPS z listy.","")))</f>
        <v/>
      </c>
    </row>
    <row r="849" spans="1:22" x14ac:dyDescent="0.3">
      <c r="A849" s="122"/>
      <c r="B849" s="123"/>
      <c r="C849" s="124"/>
      <c r="D849" s="124"/>
      <c r="E849" s="125"/>
      <c r="F849" s="123"/>
      <c r="G849" s="126"/>
      <c r="H849" s="127"/>
      <c r="I849" s="128">
        <f t="shared" si="112"/>
        <v>0</v>
      </c>
      <c r="J849" s="129"/>
      <c r="K849" s="127"/>
      <c r="L849" s="130">
        <f t="shared" si="106"/>
        <v>0</v>
      </c>
      <c r="M849" s="131"/>
      <c r="N849" s="130">
        <f t="shared" si="107"/>
        <v>0</v>
      </c>
      <c r="O849" s="130">
        <f t="shared" si="108"/>
        <v>0</v>
      </c>
      <c r="P849" s="129"/>
      <c r="Q849" s="127"/>
      <c r="R849" s="130">
        <f t="shared" si="109"/>
        <v>0</v>
      </c>
      <c r="S849" s="127"/>
      <c r="T849" s="130">
        <f t="shared" si="110"/>
        <v>0</v>
      </c>
      <c r="U849" s="128">
        <f t="shared" si="111"/>
        <v>0</v>
      </c>
      <c r="V849" s="5" t="str">
        <f>IF(COUNTBLANK(G849:H849)+COUNTBLANK(J849:K849)+COUNTBLANK(M849:M849)+COUNTBLANK(P849:Q849)+COUNTBLANK(S849:S849)=8,"",
IF(G849&lt;Limity!$C$5," Data gotowości zbyt wczesna lub nie uzupełniona.","")&amp;
IF(G849&gt;Limity!$D$5," Data gotowości zbyt późna lub wypełnona nieprawidłowo.","")&amp;
IF(OR(ROUND(K849,2)&lt;=0,ROUND(Q849,2)&lt;=0,ROUND(M849,2)&lt;=0,ROUND(S849,2)&lt;=0,ROUND(H849,2)&lt;=0)," Co najmniej jedna wartość nie jest większa od zera.","")&amp;
IF(K849&gt;Limity!$D$6," Abonament za Usługę TD w Wariancie A ponad limit.","")&amp;
IF(Q849&gt;Limity!$D$7," Abonament za Usługę TD w Wariancie B ponad limit.","")&amp;
IF(Q849-K849&gt;Limity!$D$8," Różnica wartości abonamentów za Usługę TD wariantów A i B ponad limit.","")&amp;
IF(M849&gt;Limity!$D$9," Abonament za zwiększenie przepustowości w Wariancie A ponad limit.","")&amp;
IF(S849&gt;Limity!$D$10," Abonament za zwiększenie przepustowości w Wariancie B ponad limit.","")&amp;
IF(J849=""," Nie wskazano PWR. ",IF(ISERROR(VLOOKUP(J849,'Listy punktów styku'!$B$11:$B$41,1,FALSE))," Nie wskazano PWR z listy.",""))&amp;
IF(P849=""," Nie wskazano FPS. ",IF(ISERROR(VLOOKUP(P849,'Listy punktów styku'!$B$44:$B$61,1,FALSE))," Nie wskazano FPS z listy.","")))</f>
        <v/>
      </c>
    </row>
    <row r="850" spans="1:22" x14ac:dyDescent="0.3">
      <c r="A850" s="122"/>
      <c r="B850" s="123"/>
      <c r="C850" s="124"/>
      <c r="D850" s="124"/>
      <c r="E850" s="125"/>
      <c r="F850" s="123"/>
      <c r="G850" s="126"/>
      <c r="H850" s="127"/>
      <c r="I850" s="128">
        <f t="shared" si="112"/>
        <v>0</v>
      </c>
      <c r="J850" s="129"/>
      <c r="K850" s="127"/>
      <c r="L850" s="130">
        <f t="shared" si="106"/>
        <v>0</v>
      </c>
      <c r="M850" s="131"/>
      <c r="N850" s="130">
        <f t="shared" si="107"/>
        <v>0</v>
      </c>
      <c r="O850" s="130">
        <f t="shared" si="108"/>
        <v>0</v>
      </c>
      <c r="P850" s="129"/>
      <c r="Q850" s="127"/>
      <c r="R850" s="130">
        <f t="shared" si="109"/>
        <v>0</v>
      </c>
      <c r="S850" s="127"/>
      <c r="T850" s="130">
        <f t="shared" si="110"/>
        <v>0</v>
      </c>
      <c r="U850" s="128">
        <f t="shared" si="111"/>
        <v>0</v>
      </c>
      <c r="V850" s="5" t="str">
        <f>IF(COUNTBLANK(G850:H850)+COUNTBLANK(J850:K850)+COUNTBLANK(M850:M850)+COUNTBLANK(P850:Q850)+COUNTBLANK(S850:S850)=8,"",
IF(G850&lt;Limity!$C$5," Data gotowości zbyt wczesna lub nie uzupełniona.","")&amp;
IF(G850&gt;Limity!$D$5," Data gotowości zbyt późna lub wypełnona nieprawidłowo.","")&amp;
IF(OR(ROUND(K850,2)&lt;=0,ROUND(Q850,2)&lt;=0,ROUND(M850,2)&lt;=0,ROUND(S850,2)&lt;=0,ROUND(H850,2)&lt;=0)," Co najmniej jedna wartość nie jest większa od zera.","")&amp;
IF(K850&gt;Limity!$D$6," Abonament za Usługę TD w Wariancie A ponad limit.","")&amp;
IF(Q850&gt;Limity!$D$7," Abonament za Usługę TD w Wariancie B ponad limit.","")&amp;
IF(Q850-K850&gt;Limity!$D$8," Różnica wartości abonamentów za Usługę TD wariantów A i B ponad limit.","")&amp;
IF(M850&gt;Limity!$D$9," Abonament za zwiększenie przepustowości w Wariancie A ponad limit.","")&amp;
IF(S850&gt;Limity!$D$10," Abonament za zwiększenie przepustowości w Wariancie B ponad limit.","")&amp;
IF(J850=""," Nie wskazano PWR. ",IF(ISERROR(VLOOKUP(J850,'Listy punktów styku'!$B$11:$B$41,1,FALSE))," Nie wskazano PWR z listy.",""))&amp;
IF(P850=""," Nie wskazano FPS. ",IF(ISERROR(VLOOKUP(P850,'Listy punktów styku'!$B$44:$B$61,1,FALSE))," Nie wskazano FPS z listy.","")))</f>
        <v/>
      </c>
    </row>
    <row r="851" spans="1:22" x14ac:dyDescent="0.3">
      <c r="A851" s="122"/>
      <c r="B851" s="123"/>
      <c r="C851" s="124"/>
      <c r="D851" s="124"/>
      <c r="E851" s="125"/>
      <c r="F851" s="123"/>
      <c r="G851" s="126"/>
      <c r="H851" s="127"/>
      <c r="I851" s="128">
        <f t="shared" si="112"/>
        <v>0</v>
      </c>
      <c r="J851" s="129"/>
      <c r="K851" s="127"/>
      <c r="L851" s="130">
        <f t="shared" si="106"/>
        <v>0</v>
      </c>
      <c r="M851" s="131"/>
      <c r="N851" s="130">
        <f t="shared" si="107"/>
        <v>0</v>
      </c>
      <c r="O851" s="130">
        <f t="shared" si="108"/>
        <v>0</v>
      </c>
      <c r="P851" s="129"/>
      <c r="Q851" s="127"/>
      <c r="R851" s="130">
        <f t="shared" si="109"/>
        <v>0</v>
      </c>
      <c r="S851" s="127"/>
      <c r="T851" s="130">
        <f t="shared" si="110"/>
        <v>0</v>
      </c>
      <c r="U851" s="128">
        <f t="shared" si="111"/>
        <v>0</v>
      </c>
      <c r="V851" s="5" t="str">
        <f>IF(COUNTBLANK(G851:H851)+COUNTBLANK(J851:K851)+COUNTBLANK(M851:M851)+COUNTBLANK(P851:Q851)+COUNTBLANK(S851:S851)=8,"",
IF(G851&lt;Limity!$C$5," Data gotowości zbyt wczesna lub nie uzupełniona.","")&amp;
IF(G851&gt;Limity!$D$5," Data gotowości zbyt późna lub wypełnona nieprawidłowo.","")&amp;
IF(OR(ROUND(K851,2)&lt;=0,ROUND(Q851,2)&lt;=0,ROUND(M851,2)&lt;=0,ROUND(S851,2)&lt;=0,ROUND(H851,2)&lt;=0)," Co najmniej jedna wartość nie jest większa od zera.","")&amp;
IF(K851&gt;Limity!$D$6," Abonament za Usługę TD w Wariancie A ponad limit.","")&amp;
IF(Q851&gt;Limity!$D$7," Abonament za Usługę TD w Wariancie B ponad limit.","")&amp;
IF(Q851-K851&gt;Limity!$D$8," Różnica wartości abonamentów za Usługę TD wariantów A i B ponad limit.","")&amp;
IF(M851&gt;Limity!$D$9," Abonament za zwiększenie przepustowości w Wariancie A ponad limit.","")&amp;
IF(S851&gt;Limity!$D$10," Abonament za zwiększenie przepustowości w Wariancie B ponad limit.","")&amp;
IF(J851=""," Nie wskazano PWR. ",IF(ISERROR(VLOOKUP(J851,'Listy punktów styku'!$B$11:$B$41,1,FALSE))," Nie wskazano PWR z listy.",""))&amp;
IF(P851=""," Nie wskazano FPS. ",IF(ISERROR(VLOOKUP(P851,'Listy punktów styku'!$B$44:$B$61,1,FALSE))," Nie wskazano FPS z listy.","")))</f>
        <v/>
      </c>
    </row>
    <row r="852" spans="1:22" x14ac:dyDescent="0.3">
      <c r="A852" s="122"/>
      <c r="B852" s="123"/>
      <c r="C852" s="124"/>
      <c r="D852" s="124"/>
      <c r="E852" s="125"/>
      <c r="F852" s="123"/>
      <c r="G852" s="126"/>
      <c r="H852" s="127"/>
      <c r="I852" s="128">
        <f t="shared" si="112"/>
        <v>0</v>
      </c>
      <c r="J852" s="129"/>
      <c r="K852" s="127"/>
      <c r="L852" s="130">
        <f t="shared" si="106"/>
        <v>0</v>
      </c>
      <c r="M852" s="131"/>
      <c r="N852" s="130">
        <f t="shared" si="107"/>
        <v>0</v>
      </c>
      <c r="O852" s="130">
        <f t="shared" si="108"/>
        <v>0</v>
      </c>
      <c r="P852" s="129"/>
      <c r="Q852" s="127"/>
      <c r="R852" s="130">
        <f t="shared" si="109"/>
        <v>0</v>
      </c>
      <c r="S852" s="127"/>
      <c r="T852" s="130">
        <f t="shared" si="110"/>
        <v>0</v>
      </c>
      <c r="U852" s="128">
        <f t="shared" si="111"/>
        <v>0</v>
      </c>
      <c r="V852" s="5" t="str">
        <f>IF(COUNTBLANK(G852:H852)+COUNTBLANK(J852:K852)+COUNTBLANK(M852:M852)+COUNTBLANK(P852:Q852)+COUNTBLANK(S852:S852)=8,"",
IF(G852&lt;Limity!$C$5," Data gotowości zbyt wczesna lub nie uzupełniona.","")&amp;
IF(G852&gt;Limity!$D$5," Data gotowości zbyt późna lub wypełnona nieprawidłowo.","")&amp;
IF(OR(ROUND(K852,2)&lt;=0,ROUND(Q852,2)&lt;=0,ROUND(M852,2)&lt;=0,ROUND(S852,2)&lt;=0,ROUND(H852,2)&lt;=0)," Co najmniej jedna wartość nie jest większa od zera.","")&amp;
IF(K852&gt;Limity!$D$6," Abonament za Usługę TD w Wariancie A ponad limit.","")&amp;
IF(Q852&gt;Limity!$D$7," Abonament za Usługę TD w Wariancie B ponad limit.","")&amp;
IF(Q852-K852&gt;Limity!$D$8," Różnica wartości abonamentów za Usługę TD wariantów A i B ponad limit.","")&amp;
IF(M852&gt;Limity!$D$9," Abonament za zwiększenie przepustowości w Wariancie A ponad limit.","")&amp;
IF(S852&gt;Limity!$D$10," Abonament za zwiększenie przepustowości w Wariancie B ponad limit.","")&amp;
IF(J852=""," Nie wskazano PWR. ",IF(ISERROR(VLOOKUP(J852,'Listy punktów styku'!$B$11:$B$41,1,FALSE))," Nie wskazano PWR z listy.",""))&amp;
IF(P852=""," Nie wskazano FPS. ",IF(ISERROR(VLOOKUP(P852,'Listy punktów styku'!$B$44:$B$61,1,FALSE))," Nie wskazano FPS z listy.","")))</f>
        <v/>
      </c>
    </row>
    <row r="853" spans="1:22" x14ac:dyDescent="0.3">
      <c r="A853" s="122"/>
      <c r="B853" s="123"/>
      <c r="C853" s="124"/>
      <c r="D853" s="124"/>
      <c r="E853" s="125"/>
      <c r="F853" s="123"/>
      <c r="G853" s="126"/>
      <c r="H853" s="127"/>
      <c r="I853" s="128">
        <f t="shared" si="112"/>
        <v>0</v>
      </c>
      <c r="J853" s="129"/>
      <c r="K853" s="127"/>
      <c r="L853" s="130">
        <f t="shared" si="106"/>
        <v>0</v>
      </c>
      <c r="M853" s="131"/>
      <c r="N853" s="130">
        <f t="shared" si="107"/>
        <v>0</v>
      </c>
      <c r="O853" s="130">
        <f t="shared" si="108"/>
        <v>0</v>
      </c>
      <c r="P853" s="129"/>
      <c r="Q853" s="127"/>
      <c r="R853" s="130">
        <f t="shared" si="109"/>
        <v>0</v>
      </c>
      <c r="S853" s="127"/>
      <c r="T853" s="130">
        <f t="shared" si="110"/>
        <v>0</v>
      </c>
      <c r="U853" s="128">
        <f t="shared" si="111"/>
        <v>0</v>
      </c>
      <c r="V853" s="5" t="str">
        <f>IF(COUNTBLANK(G853:H853)+COUNTBLANK(J853:K853)+COUNTBLANK(M853:M853)+COUNTBLANK(P853:Q853)+COUNTBLANK(S853:S853)=8,"",
IF(G853&lt;Limity!$C$5," Data gotowości zbyt wczesna lub nie uzupełniona.","")&amp;
IF(G853&gt;Limity!$D$5," Data gotowości zbyt późna lub wypełnona nieprawidłowo.","")&amp;
IF(OR(ROUND(K853,2)&lt;=0,ROUND(Q853,2)&lt;=0,ROUND(M853,2)&lt;=0,ROUND(S853,2)&lt;=0,ROUND(H853,2)&lt;=0)," Co najmniej jedna wartość nie jest większa od zera.","")&amp;
IF(K853&gt;Limity!$D$6," Abonament za Usługę TD w Wariancie A ponad limit.","")&amp;
IF(Q853&gt;Limity!$D$7," Abonament za Usługę TD w Wariancie B ponad limit.","")&amp;
IF(Q853-K853&gt;Limity!$D$8," Różnica wartości abonamentów za Usługę TD wariantów A i B ponad limit.","")&amp;
IF(M853&gt;Limity!$D$9," Abonament za zwiększenie przepustowości w Wariancie A ponad limit.","")&amp;
IF(S853&gt;Limity!$D$10," Abonament za zwiększenie przepustowości w Wariancie B ponad limit.","")&amp;
IF(J853=""," Nie wskazano PWR. ",IF(ISERROR(VLOOKUP(J853,'Listy punktów styku'!$B$11:$B$41,1,FALSE))," Nie wskazano PWR z listy.",""))&amp;
IF(P853=""," Nie wskazano FPS. ",IF(ISERROR(VLOOKUP(P853,'Listy punktów styku'!$B$44:$B$61,1,FALSE))," Nie wskazano FPS z listy.","")))</f>
        <v/>
      </c>
    </row>
    <row r="854" spans="1:22" x14ac:dyDescent="0.3">
      <c r="A854" s="122"/>
      <c r="B854" s="123"/>
      <c r="C854" s="124"/>
      <c r="D854" s="124"/>
      <c r="E854" s="125"/>
      <c r="F854" s="123"/>
      <c r="G854" s="126"/>
      <c r="H854" s="127"/>
      <c r="I854" s="128">
        <f t="shared" si="112"/>
        <v>0</v>
      </c>
      <c r="J854" s="129"/>
      <c r="K854" s="127"/>
      <c r="L854" s="130">
        <f t="shared" si="106"/>
        <v>0</v>
      </c>
      <c r="M854" s="131"/>
      <c r="N854" s="130">
        <f t="shared" si="107"/>
        <v>0</v>
      </c>
      <c r="O854" s="130">
        <f t="shared" si="108"/>
        <v>0</v>
      </c>
      <c r="P854" s="129"/>
      <c r="Q854" s="127"/>
      <c r="R854" s="130">
        <f t="shared" si="109"/>
        <v>0</v>
      </c>
      <c r="S854" s="127"/>
      <c r="T854" s="130">
        <f t="shared" si="110"/>
        <v>0</v>
      </c>
      <c r="U854" s="128">
        <f t="shared" si="111"/>
        <v>0</v>
      </c>
      <c r="V854" s="5" t="str">
        <f>IF(COUNTBLANK(G854:H854)+COUNTBLANK(J854:K854)+COUNTBLANK(M854:M854)+COUNTBLANK(P854:Q854)+COUNTBLANK(S854:S854)=8,"",
IF(G854&lt;Limity!$C$5," Data gotowości zbyt wczesna lub nie uzupełniona.","")&amp;
IF(G854&gt;Limity!$D$5," Data gotowości zbyt późna lub wypełnona nieprawidłowo.","")&amp;
IF(OR(ROUND(K854,2)&lt;=0,ROUND(Q854,2)&lt;=0,ROUND(M854,2)&lt;=0,ROUND(S854,2)&lt;=0,ROUND(H854,2)&lt;=0)," Co najmniej jedna wartość nie jest większa od zera.","")&amp;
IF(K854&gt;Limity!$D$6," Abonament za Usługę TD w Wariancie A ponad limit.","")&amp;
IF(Q854&gt;Limity!$D$7," Abonament za Usługę TD w Wariancie B ponad limit.","")&amp;
IF(Q854-K854&gt;Limity!$D$8," Różnica wartości abonamentów za Usługę TD wariantów A i B ponad limit.","")&amp;
IF(M854&gt;Limity!$D$9," Abonament za zwiększenie przepustowości w Wariancie A ponad limit.","")&amp;
IF(S854&gt;Limity!$D$10," Abonament za zwiększenie przepustowości w Wariancie B ponad limit.","")&amp;
IF(J854=""," Nie wskazano PWR. ",IF(ISERROR(VLOOKUP(J854,'Listy punktów styku'!$B$11:$B$41,1,FALSE))," Nie wskazano PWR z listy.",""))&amp;
IF(P854=""," Nie wskazano FPS. ",IF(ISERROR(VLOOKUP(P854,'Listy punktów styku'!$B$44:$B$61,1,FALSE))," Nie wskazano FPS z listy.","")))</f>
        <v/>
      </c>
    </row>
    <row r="855" spans="1:22" x14ac:dyDescent="0.3">
      <c r="A855" s="122"/>
      <c r="B855" s="123"/>
      <c r="C855" s="124"/>
      <c r="D855" s="124"/>
      <c r="E855" s="125"/>
      <c r="F855" s="123"/>
      <c r="G855" s="126"/>
      <c r="H855" s="127"/>
      <c r="I855" s="128">
        <f t="shared" si="112"/>
        <v>0</v>
      </c>
      <c r="J855" s="129"/>
      <c r="K855" s="127"/>
      <c r="L855" s="130">
        <f t="shared" si="106"/>
        <v>0</v>
      </c>
      <c r="M855" s="131"/>
      <c r="N855" s="130">
        <f t="shared" si="107"/>
        <v>0</v>
      </c>
      <c r="O855" s="130">
        <f t="shared" si="108"/>
        <v>0</v>
      </c>
      <c r="P855" s="129"/>
      <c r="Q855" s="127"/>
      <c r="R855" s="130">
        <f t="shared" si="109"/>
        <v>0</v>
      </c>
      <c r="S855" s="127"/>
      <c r="T855" s="130">
        <f t="shared" si="110"/>
        <v>0</v>
      </c>
      <c r="U855" s="128">
        <f t="shared" si="111"/>
        <v>0</v>
      </c>
      <c r="V855" s="5" t="str">
        <f>IF(COUNTBLANK(G855:H855)+COUNTBLANK(J855:K855)+COUNTBLANK(M855:M855)+COUNTBLANK(P855:Q855)+COUNTBLANK(S855:S855)=8,"",
IF(G855&lt;Limity!$C$5," Data gotowości zbyt wczesna lub nie uzupełniona.","")&amp;
IF(G855&gt;Limity!$D$5," Data gotowości zbyt późna lub wypełnona nieprawidłowo.","")&amp;
IF(OR(ROUND(K855,2)&lt;=0,ROUND(Q855,2)&lt;=0,ROUND(M855,2)&lt;=0,ROUND(S855,2)&lt;=0,ROUND(H855,2)&lt;=0)," Co najmniej jedna wartość nie jest większa od zera.","")&amp;
IF(K855&gt;Limity!$D$6," Abonament za Usługę TD w Wariancie A ponad limit.","")&amp;
IF(Q855&gt;Limity!$D$7," Abonament za Usługę TD w Wariancie B ponad limit.","")&amp;
IF(Q855-K855&gt;Limity!$D$8," Różnica wartości abonamentów za Usługę TD wariantów A i B ponad limit.","")&amp;
IF(M855&gt;Limity!$D$9," Abonament za zwiększenie przepustowości w Wariancie A ponad limit.","")&amp;
IF(S855&gt;Limity!$D$10," Abonament za zwiększenie przepustowości w Wariancie B ponad limit.","")&amp;
IF(J855=""," Nie wskazano PWR. ",IF(ISERROR(VLOOKUP(J855,'Listy punktów styku'!$B$11:$B$41,1,FALSE))," Nie wskazano PWR z listy.",""))&amp;
IF(P855=""," Nie wskazano FPS. ",IF(ISERROR(VLOOKUP(P855,'Listy punktów styku'!$B$44:$B$61,1,FALSE))," Nie wskazano FPS z listy.","")))</f>
        <v/>
      </c>
    </row>
    <row r="856" spans="1:22" x14ac:dyDescent="0.3">
      <c r="A856" s="122"/>
      <c r="B856" s="123"/>
      <c r="C856" s="124"/>
      <c r="D856" s="124"/>
      <c r="E856" s="125"/>
      <c r="F856" s="123"/>
      <c r="G856" s="126"/>
      <c r="H856" s="127"/>
      <c r="I856" s="128">
        <f t="shared" si="112"/>
        <v>0</v>
      </c>
      <c r="J856" s="129"/>
      <c r="K856" s="127"/>
      <c r="L856" s="130">
        <f t="shared" si="106"/>
        <v>0</v>
      </c>
      <c r="M856" s="131"/>
      <c r="N856" s="130">
        <f t="shared" si="107"/>
        <v>0</v>
      </c>
      <c r="O856" s="130">
        <f t="shared" si="108"/>
        <v>0</v>
      </c>
      <c r="P856" s="129"/>
      <c r="Q856" s="127"/>
      <c r="R856" s="130">
        <f t="shared" si="109"/>
        <v>0</v>
      </c>
      <c r="S856" s="127"/>
      <c r="T856" s="130">
        <f t="shared" si="110"/>
        <v>0</v>
      </c>
      <c r="U856" s="128">
        <f t="shared" si="111"/>
        <v>0</v>
      </c>
      <c r="V856" s="5" t="str">
        <f>IF(COUNTBLANK(G856:H856)+COUNTBLANK(J856:K856)+COUNTBLANK(M856:M856)+COUNTBLANK(P856:Q856)+COUNTBLANK(S856:S856)=8,"",
IF(G856&lt;Limity!$C$5," Data gotowości zbyt wczesna lub nie uzupełniona.","")&amp;
IF(G856&gt;Limity!$D$5," Data gotowości zbyt późna lub wypełnona nieprawidłowo.","")&amp;
IF(OR(ROUND(K856,2)&lt;=0,ROUND(Q856,2)&lt;=0,ROUND(M856,2)&lt;=0,ROUND(S856,2)&lt;=0,ROUND(H856,2)&lt;=0)," Co najmniej jedna wartość nie jest większa od zera.","")&amp;
IF(K856&gt;Limity!$D$6," Abonament za Usługę TD w Wariancie A ponad limit.","")&amp;
IF(Q856&gt;Limity!$D$7," Abonament za Usługę TD w Wariancie B ponad limit.","")&amp;
IF(Q856-K856&gt;Limity!$D$8," Różnica wartości abonamentów za Usługę TD wariantów A i B ponad limit.","")&amp;
IF(M856&gt;Limity!$D$9," Abonament za zwiększenie przepustowości w Wariancie A ponad limit.","")&amp;
IF(S856&gt;Limity!$D$10," Abonament za zwiększenie przepustowości w Wariancie B ponad limit.","")&amp;
IF(J856=""," Nie wskazano PWR. ",IF(ISERROR(VLOOKUP(J856,'Listy punktów styku'!$B$11:$B$41,1,FALSE))," Nie wskazano PWR z listy.",""))&amp;
IF(P856=""," Nie wskazano FPS. ",IF(ISERROR(VLOOKUP(P856,'Listy punktów styku'!$B$44:$B$61,1,FALSE))," Nie wskazano FPS z listy.","")))</f>
        <v/>
      </c>
    </row>
    <row r="857" spans="1:22" x14ac:dyDescent="0.3">
      <c r="A857" s="122"/>
      <c r="B857" s="123"/>
      <c r="C857" s="124"/>
      <c r="D857" s="124"/>
      <c r="E857" s="125"/>
      <c r="F857" s="123"/>
      <c r="G857" s="126"/>
      <c r="H857" s="127"/>
      <c r="I857" s="128">
        <f t="shared" si="112"/>
        <v>0</v>
      </c>
      <c r="J857" s="129"/>
      <c r="K857" s="127"/>
      <c r="L857" s="130">
        <f t="shared" si="106"/>
        <v>0</v>
      </c>
      <c r="M857" s="131"/>
      <c r="N857" s="130">
        <f t="shared" si="107"/>
        <v>0</v>
      </c>
      <c r="O857" s="130">
        <f t="shared" si="108"/>
        <v>0</v>
      </c>
      <c r="P857" s="129"/>
      <c r="Q857" s="127"/>
      <c r="R857" s="130">
        <f t="shared" si="109"/>
        <v>0</v>
      </c>
      <c r="S857" s="127"/>
      <c r="T857" s="130">
        <f t="shared" si="110"/>
        <v>0</v>
      </c>
      <c r="U857" s="128">
        <f t="shared" si="111"/>
        <v>0</v>
      </c>
      <c r="V857" s="5" t="str">
        <f>IF(COUNTBLANK(G857:H857)+COUNTBLANK(J857:K857)+COUNTBLANK(M857:M857)+COUNTBLANK(P857:Q857)+COUNTBLANK(S857:S857)=8,"",
IF(G857&lt;Limity!$C$5," Data gotowości zbyt wczesna lub nie uzupełniona.","")&amp;
IF(G857&gt;Limity!$D$5," Data gotowości zbyt późna lub wypełnona nieprawidłowo.","")&amp;
IF(OR(ROUND(K857,2)&lt;=0,ROUND(Q857,2)&lt;=0,ROUND(M857,2)&lt;=0,ROUND(S857,2)&lt;=0,ROUND(H857,2)&lt;=0)," Co najmniej jedna wartość nie jest większa od zera.","")&amp;
IF(K857&gt;Limity!$D$6," Abonament za Usługę TD w Wariancie A ponad limit.","")&amp;
IF(Q857&gt;Limity!$D$7," Abonament za Usługę TD w Wariancie B ponad limit.","")&amp;
IF(Q857-K857&gt;Limity!$D$8," Różnica wartości abonamentów za Usługę TD wariantów A i B ponad limit.","")&amp;
IF(M857&gt;Limity!$D$9," Abonament za zwiększenie przepustowości w Wariancie A ponad limit.","")&amp;
IF(S857&gt;Limity!$D$10," Abonament za zwiększenie przepustowości w Wariancie B ponad limit.","")&amp;
IF(J857=""," Nie wskazano PWR. ",IF(ISERROR(VLOOKUP(J857,'Listy punktów styku'!$B$11:$B$41,1,FALSE))," Nie wskazano PWR z listy.",""))&amp;
IF(P857=""," Nie wskazano FPS. ",IF(ISERROR(VLOOKUP(P857,'Listy punktów styku'!$B$44:$B$61,1,FALSE))," Nie wskazano FPS z listy.","")))</f>
        <v/>
      </c>
    </row>
    <row r="858" spans="1:22" x14ac:dyDescent="0.3">
      <c r="A858" s="122"/>
      <c r="B858" s="123"/>
      <c r="C858" s="124"/>
      <c r="D858" s="124"/>
      <c r="E858" s="125"/>
      <c r="F858" s="123"/>
      <c r="G858" s="126"/>
      <c r="H858" s="127"/>
      <c r="I858" s="128">
        <f t="shared" si="112"/>
        <v>0</v>
      </c>
      <c r="J858" s="129"/>
      <c r="K858" s="127"/>
      <c r="L858" s="130">
        <f t="shared" si="106"/>
        <v>0</v>
      </c>
      <c r="M858" s="131"/>
      <c r="N858" s="130">
        <f t="shared" si="107"/>
        <v>0</v>
      </c>
      <c r="O858" s="130">
        <f t="shared" si="108"/>
        <v>0</v>
      </c>
      <c r="P858" s="129"/>
      <c r="Q858" s="127"/>
      <c r="R858" s="130">
        <f t="shared" si="109"/>
        <v>0</v>
      </c>
      <c r="S858" s="127"/>
      <c r="T858" s="130">
        <f t="shared" si="110"/>
        <v>0</v>
      </c>
      <c r="U858" s="128">
        <f t="shared" si="111"/>
        <v>0</v>
      </c>
      <c r="V858" s="5" t="str">
        <f>IF(COUNTBLANK(G858:H858)+COUNTBLANK(J858:K858)+COUNTBLANK(M858:M858)+COUNTBLANK(P858:Q858)+COUNTBLANK(S858:S858)=8,"",
IF(G858&lt;Limity!$C$5," Data gotowości zbyt wczesna lub nie uzupełniona.","")&amp;
IF(G858&gt;Limity!$D$5," Data gotowości zbyt późna lub wypełnona nieprawidłowo.","")&amp;
IF(OR(ROUND(K858,2)&lt;=0,ROUND(Q858,2)&lt;=0,ROUND(M858,2)&lt;=0,ROUND(S858,2)&lt;=0,ROUND(H858,2)&lt;=0)," Co najmniej jedna wartość nie jest większa od zera.","")&amp;
IF(K858&gt;Limity!$D$6," Abonament za Usługę TD w Wariancie A ponad limit.","")&amp;
IF(Q858&gt;Limity!$D$7," Abonament za Usługę TD w Wariancie B ponad limit.","")&amp;
IF(Q858-K858&gt;Limity!$D$8," Różnica wartości abonamentów za Usługę TD wariantów A i B ponad limit.","")&amp;
IF(M858&gt;Limity!$D$9," Abonament za zwiększenie przepustowości w Wariancie A ponad limit.","")&amp;
IF(S858&gt;Limity!$D$10," Abonament za zwiększenie przepustowości w Wariancie B ponad limit.","")&amp;
IF(J858=""," Nie wskazano PWR. ",IF(ISERROR(VLOOKUP(J858,'Listy punktów styku'!$B$11:$B$41,1,FALSE))," Nie wskazano PWR z listy.",""))&amp;
IF(P858=""," Nie wskazano FPS. ",IF(ISERROR(VLOOKUP(P858,'Listy punktów styku'!$B$44:$B$61,1,FALSE))," Nie wskazano FPS z listy.","")))</f>
        <v/>
      </c>
    </row>
    <row r="859" spans="1:22" x14ac:dyDescent="0.3">
      <c r="A859" s="122"/>
      <c r="B859" s="123"/>
      <c r="C859" s="124"/>
      <c r="D859" s="124"/>
      <c r="E859" s="125"/>
      <c r="F859" s="123"/>
      <c r="G859" s="126"/>
      <c r="H859" s="127"/>
      <c r="I859" s="128">
        <f t="shared" si="112"/>
        <v>0</v>
      </c>
      <c r="J859" s="129"/>
      <c r="K859" s="127"/>
      <c r="L859" s="130">
        <f t="shared" si="106"/>
        <v>0</v>
      </c>
      <c r="M859" s="131"/>
      <c r="N859" s="130">
        <f t="shared" si="107"/>
        <v>0</v>
      </c>
      <c r="O859" s="130">
        <f t="shared" si="108"/>
        <v>0</v>
      </c>
      <c r="P859" s="129"/>
      <c r="Q859" s="127"/>
      <c r="R859" s="130">
        <f t="shared" si="109"/>
        <v>0</v>
      </c>
      <c r="S859" s="127"/>
      <c r="T859" s="130">
        <f t="shared" si="110"/>
        <v>0</v>
      </c>
      <c r="U859" s="128">
        <f t="shared" si="111"/>
        <v>0</v>
      </c>
      <c r="V859" s="5" t="str">
        <f>IF(COUNTBLANK(G859:H859)+COUNTBLANK(J859:K859)+COUNTBLANK(M859:M859)+COUNTBLANK(P859:Q859)+COUNTBLANK(S859:S859)=8,"",
IF(G859&lt;Limity!$C$5," Data gotowości zbyt wczesna lub nie uzupełniona.","")&amp;
IF(G859&gt;Limity!$D$5," Data gotowości zbyt późna lub wypełnona nieprawidłowo.","")&amp;
IF(OR(ROUND(K859,2)&lt;=0,ROUND(Q859,2)&lt;=0,ROUND(M859,2)&lt;=0,ROUND(S859,2)&lt;=0,ROUND(H859,2)&lt;=0)," Co najmniej jedna wartość nie jest większa od zera.","")&amp;
IF(K859&gt;Limity!$D$6," Abonament za Usługę TD w Wariancie A ponad limit.","")&amp;
IF(Q859&gt;Limity!$D$7," Abonament za Usługę TD w Wariancie B ponad limit.","")&amp;
IF(Q859-K859&gt;Limity!$D$8," Różnica wartości abonamentów za Usługę TD wariantów A i B ponad limit.","")&amp;
IF(M859&gt;Limity!$D$9," Abonament za zwiększenie przepustowości w Wariancie A ponad limit.","")&amp;
IF(S859&gt;Limity!$D$10," Abonament za zwiększenie przepustowości w Wariancie B ponad limit.","")&amp;
IF(J859=""," Nie wskazano PWR. ",IF(ISERROR(VLOOKUP(J859,'Listy punktów styku'!$B$11:$B$41,1,FALSE))," Nie wskazano PWR z listy.",""))&amp;
IF(P859=""," Nie wskazano FPS. ",IF(ISERROR(VLOOKUP(P859,'Listy punktów styku'!$B$44:$B$61,1,FALSE))," Nie wskazano FPS z listy.","")))</f>
        <v/>
      </c>
    </row>
    <row r="860" spans="1:22" x14ac:dyDescent="0.3">
      <c r="A860" s="122"/>
      <c r="B860" s="123"/>
      <c r="C860" s="124"/>
      <c r="D860" s="124"/>
      <c r="E860" s="125"/>
      <c r="F860" s="123"/>
      <c r="G860" s="126"/>
      <c r="H860" s="127"/>
      <c r="I860" s="128">
        <f t="shared" si="112"/>
        <v>0</v>
      </c>
      <c r="J860" s="129"/>
      <c r="K860" s="127"/>
      <c r="L860" s="130">
        <f t="shared" si="106"/>
        <v>0</v>
      </c>
      <c r="M860" s="131"/>
      <c r="N860" s="130">
        <f t="shared" si="107"/>
        <v>0</v>
      </c>
      <c r="O860" s="130">
        <f t="shared" si="108"/>
        <v>0</v>
      </c>
      <c r="P860" s="129"/>
      <c r="Q860" s="127"/>
      <c r="R860" s="130">
        <f t="shared" si="109"/>
        <v>0</v>
      </c>
      <c r="S860" s="127"/>
      <c r="T860" s="130">
        <f t="shared" si="110"/>
        <v>0</v>
      </c>
      <c r="U860" s="128">
        <f t="shared" si="111"/>
        <v>0</v>
      </c>
      <c r="V860" s="5" t="str">
        <f>IF(COUNTBLANK(G860:H860)+COUNTBLANK(J860:K860)+COUNTBLANK(M860:M860)+COUNTBLANK(P860:Q860)+COUNTBLANK(S860:S860)=8,"",
IF(G860&lt;Limity!$C$5," Data gotowości zbyt wczesna lub nie uzupełniona.","")&amp;
IF(G860&gt;Limity!$D$5," Data gotowości zbyt późna lub wypełnona nieprawidłowo.","")&amp;
IF(OR(ROUND(K860,2)&lt;=0,ROUND(Q860,2)&lt;=0,ROUND(M860,2)&lt;=0,ROUND(S860,2)&lt;=0,ROUND(H860,2)&lt;=0)," Co najmniej jedna wartość nie jest większa od zera.","")&amp;
IF(K860&gt;Limity!$D$6," Abonament za Usługę TD w Wariancie A ponad limit.","")&amp;
IF(Q860&gt;Limity!$D$7," Abonament za Usługę TD w Wariancie B ponad limit.","")&amp;
IF(Q860-K860&gt;Limity!$D$8," Różnica wartości abonamentów za Usługę TD wariantów A i B ponad limit.","")&amp;
IF(M860&gt;Limity!$D$9," Abonament za zwiększenie przepustowości w Wariancie A ponad limit.","")&amp;
IF(S860&gt;Limity!$D$10," Abonament za zwiększenie przepustowości w Wariancie B ponad limit.","")&amp;
IF(J860=""," Nie wskazano PWR. ",IF(ISERROR(VLOOKUP(J860,'Listy punktów styku'!$B$11:$B$41,1,FALSE))," Nie wskazano PWR z listy.",""))&amp;
IF(P860=""," Nie wskazano FPS. ",IF(ISERROR(VLOOKUP(P860,'Listy punktów styku'!$B$44:$B$61,1,FALSE))," Nie wskazano FPS z listy.","")))</f>
        <v/>
      </c>
    </row>
    <row r="861" spans="1:22" x14ac:dyDescent="0.3">
      <c r="A861" s="122"/>
      <c r="B861" s="123"/>
      <c r="C861" s="124"/>
      <c r="D861" s="124"/>
      <c r="E861" s="125"/>
      <c r="F861" s="123"/>
      <c r="G861" s="126"/>
      <c r="H861" s="127"/>
      <c r="I861" s="128">
        <f t="shared" si="112"/>
        <v>0</v>
      </c>
      <c r="J861" s="129"/>
      <c r="K861" s="127"/>
      <c r="L861" s="130">
        <f t="shared" si="106"/>
        <v>0</v>
      </c>
      <c r="M861" s="131"/>
      <c r="N861" s="130">
        <f t="shared" si="107"/>
        <v>0</v>
      </c>
      <c r="O861" s="130">
        <f t="shared" si="108"/>
        <v>0</v>
      </c>
      <c r="P861" s="129"/>
      <c r="Q861" s="127"/>
      <c r="R861" s="130">
        <f t="shared" si="109"/>
        <v>0</v>
      </c>
      <c r="S861" s="127"/>
      <c r="T861" s="130">
        <f t="shared" si="110"/>
        <v>0</v>
      </c>
      <c r="U861" s="128">
        <f t="shared" si="111"/>
        <v>0</v>
      </c>
      <c r="V861" s="5" t="str">
        <f>IF(COUNTBLANK(G861:H861)+COUNTBLANK(J861:K861)+COUNTBLANK(M861:M861)+COUNTBLANK(P861:Q861)+COUNTBLANK(S861:S861)=8,"",
IF(G861&lt;Limity!$C$5," Data gotowości zbyt wczesna lub nie uzupełniona.","")&amp;
IF(G861&gt;Limity!$D$5," Data gotowości zbyt późna lub wypełnona nieprawidłowo.","")&amp;
IF(OR(ROUND(K861,2)&lt;=0,ROUND(Q861,2)&lt;=0,ROUND(M861,2)&lt;=0,ROUND(S861,2)&lt;=0,ROUND(H861,2)&lt;=0)," Co najmniej jedna wartość nie jest większa od zera.","")&amp;
IF(K861&gt;Limity!$D$6," Abonament za Usługę TD w Wariancie A ponad limit.","")&amp;
IF(Q861&gt;Limity!$D$7," Abonament za Usługę TD w Wariancie B ponad limit.","")&amp;
IF(Q861-K861&gt;Limity!$D$8," Różnica wartości abonamentów za Usługę TD wariantów A i B ponad limit.","")&amp;
IF(M861&gt;Limity!$D$9," Abonament za zwiększenie przepustowości w Wariancie A ponad limit.","")&amp;
IF(S861&gt;Limity!$D$10," Abonament za zwiększenie przepustowości w Wariancie B ponad limit.","")&amp;
IF(J861=""," Nie wskazano PWR. ",IF(ISERROR(VLOOKUP(J861,'Listy punktów styku'!$B$11:$B$41,1,FALSE))," Nie wskazano PWR z listy.",""))&amp;
IF(P861=""," Nie wskazano FPS. ",IF(ISERROR(VLOOKUP(P861,'Listy punktów styku'!$B$44:$B$61,1,FALSE))," Nie wskazano FPS z listy.","")))</f>
        <v/>
      </c>
    </row>
    <row r="862" spans="1:22" x14ac:dyDescent="0.3">
      <c r="A862" s="122"/>
      <c r="B862" s="123"/>
      <c r="C862" s="124"/>
      <c r="D862" s="124"/>
      <c r="E862" s="125"/>
      <c r="F862" s="123"/>
      <c r="G862" s="126"/>
      <c r="H862" s="127"/>
      <c r="I862" s="128">
        <f t="shared" si="112"/>
        <v>0</v>
      </c>
      <c r="J862" s="129"/>
      <c r="K862" s="127"/>
      <c r="L862" s="130">
        <f t="shared" si="106"/>
        <v>0</v>
      </c>
      <c r="M862" s="131"/>
      <c r="N862" s="130">
        <f t="shared" si="107"/>
        <v>0</v>
      </c>
      <c r="O862" s="130">
        <f t="shared" si="108"/>
        <v>0</v>
      </c>
      <c r="P862" s="129"/>
      <c r="Q862" s="127"/>
      <c r="R862" s="130">
        <f t="shared" si="109"/>
        <v>0</v>
      </c>
      <c r="S862" s="127"/>
      <c r="T862" s="130">
        <f t="shared" si="110"/>
        <v>0</v>
      </c>
      <c r="U862" s="128">
        <f t="shared" si="111"/>
        <v>0</v>
      </c>
      <c r="V862" s="5" t="str">
        <f>IF(COUNTBLANK(G862:H862)+COUNTBLANK(J862:K862)+COUNTBLANK(M862:M862)+COUNTBLANK(P862:Q862)+COUNTBLANK(S862:S862)=8,"",
IF(G862&lt;Limity!$C$5," Data gotowości zbyt wczesna lub nie uzupełniona.","")&amp;
IF(G862&gt;Limity!$D$5," Data gotowości zbyt późna lub wypełnona nieprawidłowo.","")&amp;
IF(OR(ROUND(K862,2)&lt;=0,ROUND(Q862,2)&lt;=0,ROUND(M862,2)&lt;=0,ROUND(S862,2)&lt;=0,ROUND(H862,2)&lt;=0)," Co najmniej jedna wartość nie jest większa od zera.","")&amp;
IF(K862&gt;Limity!$D$6," Abonament za Usługę TD w Wariancie A ponad limit.","")&amp;
IF(Q862&gt;Limity!$D$7," Abonament za Usługę TD w Wariancie B ponad limit.","")&amp;
IF(Q862-K862&gt;Limity!$D$8," Różnica wartości abonamentów za Usługę TD wariantów A i B ponad limit.","")&amp;
IF(M862&gt;Limity!$D$9," Abonament za zwiększenie przepustowości w Wariancie A ponad limit.","")&amp;
IF(S862&gt;Limity!$D$10," Abonament za zwiększenie przepustowości w Wariancie B ponad limit.","")&amp;
IF(J862=""," Nie wskazano PWR. ",IF(ISERROR(VLOOKUP(J862,'Listy punktów styku'!$B$11:$B$41,1,FALSE))," Nie wskazano PWR z listy.",""))&amp;
IF(P862=""," Nie wskazano FPS. ",IF(ISERROR(VLOOKUP(P862,'Listy punktów styku'!$B$44:$B$61,1,FALSE))," Nie wskazano FPS z listy.","")))</f>
        <v/>
      </c>
    </row>
    <row r="863" spans="1:22" x14ac:dyDescent="0.3">
      <c r="A863" s="122"/>
      <c r="B863" s="123"/>
      <c r="C863" s="124"/>
      <c r="D863" s="124"/>
      <c r="E863" s="125"/>
      <c r="F863" s="123"/>
      <c r="G863" s="126"/>
      <c r="H863" s="127"/>
      <c r="I863" s="128">
        <f t="shared" si="112"/>
        <v>0</v>
      </c>
      <c r="J863" s="129"/>
      <c r="K863" s="127"/>
      <c r="L863" s="130">
        <f t="shared" si="106"/>
        <v>0</v>
      </c>
      <c r="M863" s="131"/>
      <c r="N863" s="130">
        <f t="shared" si="107"/>
        <v>0</v>
      </c>
      <c r="O863" s="130">
        <f t="shared" si="108"/>
        <v>0</v>
      </c>
      <c r="P863" s="129"/>
      <c r="Q863" s="127"/>
      <c r="R863" s="130">
        <f t="shared" si="109"/>
        <v>0</v>
      </c>
      <c r="S863" s="127"/>
      <c r="T863" s="130">
        <f t="shared" si="110"/>
        <v>0</v>
      </c>
      <c r="U863" s="128">
        <f t="shared" si="111"/>
        <v>0</v>
      </c>
      <c r="V863" s="5" t="str">
        <f>IF(COUNTBLANK(G863:H863)+COUNTBLANK(J863:K863)+COUNTBLANK(M863:M863)+COUNTBLANK(P863:Q863)+COUNTBLANK(S863:S863)=8,"",
IF(G863&lt;Limity!$C$5," Data gotowości zbyt wczesna lub nie uzupełniona.","")&amp;
IF(G863&gt;Limity!$D$5," Data gotowości zbyt późna lub wypełnona nieprawidłowo.","")&amp;
IF(OR(ROUND(K863,2)&lt;=0,ROUND(Q863,2)&lt;=0,ROUND(M863,2)&lt;=0,ROUND(S863,2)&lt;=0,ROUND(H863,2)&lt;=0)," Co najmniej jedna wartość nie jest większa od zera.","")&amp;
IF(K863&gt;Limity!$D$6," Abonament za Usługę TD w Wariancie A ponad limit.","")&amp;
IF(Q863&gt;Limity!$D$7," Abonament za Usługę TD w Wariancie B ponad limit.","")&amp;
IF(Q863-K863&gt;Limity!$D$8," Różnica wartości abonamentów za Usługę TD wariantów A i B ponad limit.","")&amp;
IF(M863&gt;Limity!$D$9," Abonament za zwiększenie przepustowości w Wariancie A ponad limit.","")&amp;
IF(S863&gt;Limity!$D$10," Abonament za zwiększenie przepustowości w Wariancie B ponad limit.","")&amp;
IF(J863=""," Nie wskazano PWR. ",IF(ISERROR(VLOOKUP(J863,'Listy punktów styku'!$B$11:$B$41,1,FALSE))," Nie wskazano PWR z listy.",""))&amp;
IF(P863=""," Nie wskazano FPS. ",IF(ISERROR(VLOOKUP(P863,'Listy punktów styku'!$B$44:$B$61,1,FALSE))," Nie wskazano FPS z listy.","")))</f>
        <v/>
      </c>
    </row>
  </sheetData>
  <sheetProtection algorithmName="SHA-512" hashValue="Xy9rO0miqSUsMIV2rqTxWqyrL7+OT/sOMuIE3e9OEBpHPj3CJy3LT0kPom5eR6kjo7LhBLZIS4bScvNgIAV4xQ==" saltValue="8YXc2H6cei5XT1mWbIPOgg==" spinCount="100000" sheet="1" autoFilter="0"/>
  <autoFilter ref="A14:V863" xr:uid="{543ED414-A565-4FB8-BFFB-AEAC0CB25AD3}"/>
  <mergeCells count="12">
    <mergeCell ref="A12:E12"/>
    <mergeCell ref="A1:V1"/>
    <mergeCell ref="O3:U3"/>
    <mergeCell ref="O4:U4"/>
    <mergeCell ref="P11:U11"/>
    <mergeCell ref="A7:B7"/>
    <mergeCell ref="A8:B8"/>
    <mergeCell ref="A6:B6"/>
    <mergeCell ref="J11:O11"/>
    <mergeCell ref="O6:U6"/>
    <mergeCell ref="O7:O8"/>
    <mergeCell ref="P7:U8"/>
  </mergeCells>
  <phoneticPr fontId="5" type="noConversion"/>
  <conditionalFormatting sqref="L15:L863 I15:I863 R15:R863 T15:U863 N15:O863">
    <cfRule type="cellIs" dxfId="273" priority="792" operator="equal">
      <formula>0</formula>
    </cfRule>
  </conditionalFormatting>
  <conditionalFormatting sqref="E7:E8">
    <cfRule type="cellIs" dxfId="272" priority="785" operator="equal">
      <formula>0</formula>
    </cfRule>
  </conditionalFormatting>
  <conditionalFormatting sqref="B620">
    <cfRule type="duplicateValues" dxfId="271" priority="402"/>
    <cfRule type="duplicateValues" dxfId="270" priority="403"/>
    <cfRule type="duplicateValues" dxfId="269" priority="404"/>
    <cfRule type="duplicateValues" dxfId="268" priority="405"/>
    <cfRule type="duplicateValues" dxfId="267" priority="406"/>
    <cfRule type="duplicateValues" dxfId="266" priority="407"/>
    <cfRule type="duplicateValues" dxfId="265" priority="408"/>
    <cfRule type="duplicateValues" dxfId="264" priority="409"/>
  </conditionalFormatting>
  <conditionalFormatting sqref="B753:B754">
    <cfRule type="duplicateValues" dxfId="263" priority="354"/>
    <cfRule type="duplicateValues" dxfId="262" priority="355"/>
    <cfRule type="duplicateValues" dxfId="261" priority="356"/>
    <cfRule type="duplicateValues" dxfId="260" priority="357"/>
    <cfRule type="duplicateValues" dxfId="259" priority="358"/>
    <cfRule type="duplicateValues" dxfId="258" priority="359"/>
    <cfRule type="duplicateValues" dxfId="257" priority="360"/>
    <cfRule type="duplicateValues" dxfId="256" priority="361"/>
  </conditionalFormatting>
  <conditionalFormatting sqref="B753:B754">
    <cfRule type="duplicateValues" dxfId="255" priority="362"/>
    <cfRule type="duplicateValues" dxfId="254" priority="363"/>
    <cfRule type="duplicateValues" dxfId="253" priority="364"/>
    <cfRule type="duplicateValues" dxfId="252" priority="365"/>
    <cfRule type="duplicateValues" dxfId="251" priority="366"/>
    <cfRule type="duplicateValues" dxfId="250" priority="367"/>
    <cfRule type="duplicateValues" dxfId="249" priority="368"/>
    <cfRule type="duplicateValues" dxfId="248" priority="369"/>
  </conditionalFormatting>
  <conditionalFormatting sqref="B726">
    <cfRule type="duplicateValues" dxfId="247" priority="338"/>
    <cfRule type="duplicateValues" dxfId="246" priority="339"/>
    <cfRule type="duplicateValues" dxfId="245" priority="340"/>
    <cfRule type="duplicateValues" dxfId="244" priority="341"/>
    <cfRule type="duplicateValues" dxfId="243" priority="342"/>
    <cfRule type="duplicateValues" dxfId="242" priority="343"/>
    <cfRule type="duplicateValues" dxfId="241" priority="344"/>
    <cfRule type="duplicateValues" dxfId="240" priority="345"/>
  </conditionalFormatting>
  <conditionalFormatting sqref="B726">
    <cfRule type="duplicateValues" dxfId="239" priority="346"/>
    <cfRule type="duplicateValues" dxfId="238" priority="347"/>
    <cfRule type="duplicateValues" dxfId="237" priority="348"/>
    <cfRule type="duplicateValues" dxfId="236" priority="349"/>
    <cfRule type="duplicateValues" dxfId="235" priority="350"/>
    <cfRule type="duplicateValues" dxfId="234" priority="351"/>
    <cfRule type="duplicateValues" dxfId="233" priority="352"/>
    <cfRule type="duplicateValues" dxfId="232" priority="353"/>
  </conditionalFormatting>
  <conditionalFormatting sqref="B691">
    <cfRule type="duplicateValues" dxfId="231" priority="306"/>
    <cfRule type="duplicateValues" dxfId="230" priority="307"/>
    <cfRule type="duplicateValues" dxfId="229" priority="308"/>
    <cfRule type="duplicateValues" dxfId="228" priority="309"/>
    <cfRule type="duplicateValues" dxfId="227" priority="310"/>
    <cfRule type="duplicateValues" dxfId="226" priority="311"/>
    <cfRule type="duplicateValues" dxfId="225" priority="312"/>
    <cfRule type="duplicateValues" dxfId="224" priority="313"/>
  </conditionalFormatting>
  <conditionalFormatting sqref="B691">
    <cfRule type="duplicateValues" dxfId="223" priority="314"/>
    <cfRule type="duplicateValues" dxfId="222" priority="315"/>
    <cfRule type="duplicateValues" dxfId="221" priority="316"/>
    <cfRule type="duplicateValues" dxfId="220" priority="317"/>
    <cfRule type="duplicateValues" dxfId="219" priority="318"/>
    <cfRule type="duplicateValues" dxfId="218" priority="319"/>
    <cfRule type="duplicateValues" dxfId="217" priority="320"/>
    <cfRule type="duplicateValues" dxfId="216" priority="321"/>
  </conditionalFormatting>
  <conditionalFormatting sqref="B703">
    <cfRule type="duplicateValues" dxfId="215" priority="290"/>
    <cfRule type="duplicateValues" dxfId="214" priority="291"/>
    <cfRule type="duplicateValues" dxfId="213" priority="292"/>
    <cfRule type="duplicateValues" dxfId="212" priority="293"/>
    <cfRule type="duplicateValues" dxfId="211" priority="294"/>
    <cfRule type="duplicateValues" dxfId="210" priority="295"/>
    <cfRule type="duplicateValues" dxfId="209" priority="296"/>
    <cfRule type="duplicateValues" dxfId="208" priority="297"/>
  </conditionalFormatting>
  <conditionalFormatting sqref="B703">
    <cfRule type="duplicateValues" dxfId="207" priority="298"/>
    <cfRule type="duplicateValues" dxfId="206" priority="299"/>
    <cfRule type="duplicateValues" dxfId="205" priority="300"/>
    <cfRule type="duplicateValues" dxfId="204" priority="301"/>
    <cfRule type="duplicateValues" dxfId="203" priority="302"/>
    <cfRule type="duplicateValues" dxfId="202" priority="303"/>
    <cfRule type="duplicateValues" dxfId="201" priority="304"/>
    <cfRule type="duplicateValues" dxfId="200" priority="305"/>
  </conditionalFormatting>
  <conditionalFormatting sqref="B815">
    <cfRule type="duplicateValues" dxfId="199" priority="258"/>
    <cfRule type="duplicateValues" dxfId="198" priority="259"/>
    <cfRule type="duplicateValues" dxfId="197" priority="260"/>
    <cfRule type="duplicateValues" dxfId="196" priority="261"/>
    <cfRule type="duplicateValues" dxfId="195" priority="262"/>
    <cfRule type="duplicateValues" dxfId="194" priority="263"/>
    <cfRule type="duplicateValues" dxfId="193" priority="264"/>
    <cfRule type="duplicateValues" dxfId="192" priority="265"/>
  </conditionalFormatting>
  <conditionalFormatting sqref="B815">
    <cfRule type="duplicateValues" dxfId="191" priority="266"/>
    <cfRule type="duplicateValues" dxfId="190" priority="267"/>
    <cfRule type="duplicateValues" dxfId="189" priority="268"/>
    <cfRule type="duplicateValues" dxfId="188" priority="269"/>
    <cfRule type="duplicateValues" dxfId="187" priority="270"/>
    <cfRule type="duplicateValues" dxfId="186" priority="271"/>
    <cfRule type="duplicateValues" dxfId="185" priority="272"/>
    <cfRule type="duplicateValues" dxfId="184" priority="273"/>
  </conditionalFormatting>
  <conditionalFormatting sqref="B659">
    <cfRule type="duplicateValues" dxfId="183" priority="242"/>
    <cfRule type="duplicateValues" dxfId="182" priority="243"/>
    <cfRule type="duplicateValues" dxfId="181" priority="244"/>
    <cfRule type="duplicateValues" dxfId="180" priority="245"/>
    <cfRule type="duplicateValues" dxfId="179" priority="246"/>
    <cfRule type="duplicateValues" dxfId="178" priority="247"/>
    <cfRule type="duplicateValues" dxfId="177" priority="248"/>
    <cfRule type="duplicateValues" dxfId="176" priority="249"/>
  </conditionalFormatting>
  <conditionalFormatting sqref="B659">
    <cfRule type="duplicateValues" dxfId="175" priority="250"/>
    <cfRule type="duplicateValues" dxfId="174" priority="251"/>
    <cfRule type="duplicateValues" dxfId="173" priority="252"/>
    <cfRule type="duplicateValues" dxfId="172" priority="253"/>
    <cfRule type="duplicateValues" dxfId="171" priority="254"/>
    <cfRule type="duplicateValues" dxfId="170" priority="255"/>
    <cfRule type="duplicateValues" dxfId="169" priority="256"/>
    <cfRule type="duplicateValues" dxfId="168" priority="257"/>
  </conditionalFormatting>
  <conditionalFormatting sqref="B717">
    <cfRule type="duplicateValues" dxfId="167" priority="210"/>
    <cfRule type="duplicateValues" dxfId="166" priority="211"/>
    <cfRule type="duplicateValues" dxfId="165" priority="212"/>
    <cfRule type="duplicateValues" dxfId="164" priority="213"/>
    <cfRule type="duplicateValues" dxfId="163" priority="214"/>
    <cfRule type="duplicateValues" dxfId="162" priority="215"/>
    <cfRule type="duplicateValues" dxfId="161" priority="216"/>
    <cfRule type="duplicateValues" dxfId="160" priority="217"/>
  </conditionalFormatting>
  <conditionalFormatting sqref="B717">
    <cfRule type="duplicateValues" dxfId="159" priority="218"/>
    <cfRule type="duplicateValues" dxfId="158" priority="219"/>
    <cfRule type="duplicateValues" dxfId="157" priority="220"/>
    <cfRule type="duplicateValues" dxfId="156" priority="221"/>
    <cfRule type="duplicateValues" dxfId="155" priority="222"/>
    <cfRule type="duplicateValues" dxfId="154" priority="223"/>
    <cfRule type="duplicateValues" dxfId="153" priority="224"/>
    <cfRule type="duplicateValues" dxfId="152" priority="225"/>
  </conditionalFormatting>
  <conditionalFormatting sqref="B772">
    <cfRule type="duplicateValues" dxfId="151" priority="162"/>
    <cfRule type="duplicateValues" dxfId="150" priority="163"/>
    <cfRule type="duplicateValues" dxfId="149" priority="164"/>
    <cfRule type="duplicateValues" dxfId="148" priority="165"/>
    <cfRule type="duplicateValues" dxfId="147" priority="166"/>
    <cfRule type="duplicateValues" dxfId="146" priority="167"/>
    <cfRule type="duplicateValues" dxfId="145" priority="168"/>
    <cfRule type="duplicateValues" dxfId="144" priority="169"/>
  </conditionalFormatting>
  <conditionalFormatting sqref="B772">
    <cfRule type="duplicateValues" dxfId="143" priority="170"/>
    <cfRule type="duplicateValues" dxfId="142" priority="171"/>
    <cfRule type="duplicateValues" dxfId="141" priority="172"/>
    <cfRule type="duplicateValues" dxfId="140" priority="173"/>
    <cfRule type="duplicateValues" dxfId="139" priority="174"/>
    <cfRule type="duplicateValues" dxfId="138" priority="175"/>
    <cfRule type="duplicateValues" dxfId="137" priority="176"/>
    <cfRule type="duplicateValues" dxfId="136" priority="177"/>
  </conditionalFormatting>
  <conditionalFormatting sqref="B792">
    <cfRule type="duplicateValues" dxfId="135" priority="146"/>
    <cfRule type="duplicateValues" dxfId="134" priority="147"/>
    <cfRule type="duplicateValues" dxfId="133" priority="148"/>
    <cfRule type="duplicateValues" dxfId="132" priority="149"/>
    <cfRule type="duplicateValues" dxfId="131" priority="150"/>
    <cfRule type="duplicateValues" dxfId="130" priority="151"/>
    <cfRule type="duplicateValues" dxfId="129" priority="152"/>
    <cfRule type="duplicateValues" dxfId="128" priority="153"/>
  </conditionalFormatting>
  <conditionalFormatting sqref="B792">
    <cfRule type="duplicateValues" dxfId="127" priority="154"/>
    <cfRule type="duplicateValues" dxfId="126" priority="155"/>
    <cfRule type="duplicateValues" dxfId="125" priority="156"/>
    <cfRule type="duplicateValues" dxfId="124" priority="157"/>
    <cfRule type="duplicateValues" dxfId="123" priority="158"/>
    <cfRule type="duplicateValues" dxfId="122" priority="159"/>
    <cfRule type="duplicateValues" dxfId="121" priority="160"/>
    <cfRule type="duplicateValues" dxfId="120" priority="161"/>
  </conditionalFormatting>
  <conditionalFormatting sqref="B687:B689">
    <cfRule type="duplicateValues" dxfId="119" priority="97"/>
    <cfRule type="duplicateValues" dxfId="118" priority="98"/>
    <cfRule type="duplicateValues" dxfId="117" priority="99"/>
    <cfRule type="duplicateValues" dxfId="116" priority="100"/>
    <cfRule type="duplicateValues" dxfId="115" priority="101"/>
    <cfRule type="duplicateValues" dxfId="114" priority="102"/>
    <cfRule type="duplicateValues" dxfId="113" priority="103"/>
    <cfRule type="duplicateValues" dxfId="112" priority="104"/>
  </conditionalFormatting>
  <conditionalFormatting sqref="B687:B689">
    <cfRule type="duplicateValues" dxfId="111" priority="105"/>
    <cfRule type="duplicateValues" dxfId="110" priority="106"/>
    <cfRule type="duplicateValues" dxfId="109" priority="107"/>
    <cfRule type="duplicateValues" dxfId="108" priority="108"/>
    <cfRule type="duplicateValues" dxfId="107" priority="109"/>
    <cfRule type="duplicateValues" dxfId="106" priority="110"/>
    <cfRule type="duplicateValues" dxfId="105" priority="111"/>
    <cfRule type="duplicateValues" dxfId="104" priority="112"/>
  </conditionalFormatting>
  <conditionalFormatting sqref="B716">
    <cfRule type="duplicateValues" dxfId="103" priority="81"/>
    <cfRule type="duplicateValues" dxfId="102" priority="82"/>
    <cfRule type="duplicateValues" dxfId="101" priority="83"/>
    <cfRule type="duplicateValues" dxfId="100" priority="84"/>
    <cfRule type="duplicateValues" dxfId="99" priority="85"/>
    <cfRule type="duplicateValues" dxfId="98" priority="86"/>
    <cfRule type="duplicateValues" dxfId="97" priority="87"/>
    <cfRule type="duplicateValues" dxfId="96" priority="88"/>
  </conditionalFormatting>
  <conditionalFormatting sqref="B716">
    <cfRule type="duplicateValues" dxfId="95" priority="89"/>
    <cfRule type="duplicateValues" dxfId="94" priority="90"/>
    <cfRule type="duplicateValues" dxfId="93" priority="91"/>
    <cfRule type="duplicateValues" dxfId="92" priority="92"/>
    <cfRule type="duplicateValues" dxfId="91" priority="93"/>
    <cfRule type="duplicateValues" dxfId="90" priority="94"/>
    <cfRule type="duplicateValues" dxfId="89" priority="95"/>
    <cfRule type="duplicateValues" dxfId="88" priority="96"/>
  </conditionalFormatting>
  <conditionalFormatting sqref="B714">
    <cfRule type="duplicateValues" dxfId="87" priority="65"/>
    <cfRule type="duplicateValues" dxfId="86" priority="66"/>
    <cfRule type="duplicateValues" dxfId="85" priority="67"/>
    <cfRule type="duplicateValues" dxfId="84" priority="68"/>
    <cfRule type="duplicateValues" dxfId="83" priority="69"/>
    <cfRule type="duplicateValues" dxfId="82" priority="70"/>
    <cfRule type="duplicateValues" dxfId="81" priority="71"/>
    <cfRule type="duplicateValues" dxfId="80" priority="72"/>
  </conditionalFormatting>
  <conditionalFormatting sqref="B714">
    <cfRule type="duplicateValues" dxfId="79" priority="73"/>
    <cfRule type="duplicateValues" dxfId="78" priority="74"/>
    <cfRule type="duplicateValues" dxfId="77" priority="75"/>
    <cfRule type="duplicateValues" dxfId="76" priority="76"/>
    <cfRule type="duplicateValues" dxfId="75" priority="77"/>
    <cfRule type="duplicateValues" dxfId="74" priority="78"/>
    <cfRule type="duplicateValues" dxfId="73" priority="79"/>
    <cfRule type="duplicateValues" dxfId="72" priority="80"/>
  </conditionalFormatting>
  <conditionalFormatting sqref="B803">
    <cfRule type="duplicateValues" dxfId="71" priority="49"/>
    <cfRule type="duplicateValues" dxfId="70" priority="50"/>
    <cfRule type="duplicateValues" dxfId="69" priority="51"/>
    <cfRule type="duplicateValues" dxfId="68" priority="52"/>
    <cfRule type="duplicateValues" dxfId="67" priority="53"/>
    <cfRule type="duplicateValues" dxfId="66" priority="54"/>
    <cfRule type="duplicateValues" dxfId="65" priority="55"/>
    <cfRule type="duplicateValues" dxfId="64" priority="56"/>
  </conditionalFormatting>
  <conditionalFormatting sqref="B803">
    <cfRule type="duplicateValues" dxfId="63" priority="57"/>
    <cfRule type="duplicateValues" dxfId="62" priority="58"/>
    <cfRule type="duplicateValues" dxfId="61" priority="59"/>
    <cfRule type="duplicateValues" dxfId="60" priority="60"/>
    <cfRule type="duplicateValues" dxfId="59" priority="61"/>
    <cfRule type="duplicateValues" dxfId="58" priority="62"/>
    <cfRule type="duplicateValues" dxfId="57" priority="63"/>
    <cfRule type="duplicateValues" dxfId="56" priority="64"/>
  </conditionalFormatting>
  <conditionalFormatting sqref="B725">
    <cfRule type="duplicateValues" dxfId="55" priority="33"/>
    <cfRule type="duplicateValues" dxfId="54" priority="34"/>
    <cfRule type="duplicateValues" dxfId="53" priority="35"/>
    <cfRule type="duplicateValues" dxfId="52" priority="36"/>
    <cfRule type="duplicateValues" dxfId="51" priority="37"/>
    <cfRule type="duplicateValues" dxfId="50" priority="38"/>
    <cfRule type="duplicateValues" dxfId="49" priority="39"/>
    <cfRule type="duplicateValues" dxfId="48" priority="40"/>
  </conditionalFormatting>
  <conditionalFormatting sqref="B725">
    <cfRule type="duplicateValues" dxfId="47" priority="41"/>
    <cfRule type="duplicateValues" dxfId="46" priority="42"/>
    <cfRule type="duplicateValues" dxfId="45" priority="43"/>
    <cfRule type="duplicateValues" dxfId="44" priority="44"/>
    <cfRule type="duplicateValues" dxfId="43" priority="45"/>
    <cfRule type="duplicateValues" dxfId="42" priority="46"/>
    <cfRule type="duplicateValues" dxfId="41" priority="47"/>
    <cfRule type="duplicateValues" dxfId="40" priority="48"/>
  </conditionalFormatting>
  <conditionalFormatting sqref="B816:B820 B727:B752 B603:B619 B621:B658 B755:B771 B692:B702 B704:B713 B660:B686 B718:B724 B773:B791 B793:B802 B690 B715 B804:B814">
    <cfRule type="duplicateValues" dxfId="39" priority="2179"/>
    <cfRule type="duplicateValues" dxfId="38" priority="2180"/>
    <cfRule type="duplicateValues" dxfId="37" priority="2181"/>
    <cfRule type="duplicateValues" dxfId="36" priority="2182"/>
    <cfRule type="duplicateValues" dxfId="35" priority="2183"/>
    <cfRule type="duplicateValues" dxfId="34" priority="2184"/>
    <cfRule type="duplicateValues" dxfId="33" priority="2185"/>
    <cfRule type="duplicateValues" dxfId="32" priority="2186"/>
  </conditionalFormatting>
  <conditionalFormatting sqref="B816:B820 B727:B752 B755:B771 B692:B702 B704:B713 B603:B658 B660:B686 B718:B724 B773:B791 B793:B802 B690 B715 B804:B814">
    <cfRule type="duplicateValues" dxfId="31" priority="2315"/>
    <cfRule type="duplicateValues" dxfId="30" priority="2316"/>
    <cfRule type="duplicateValues" dxfId="29" priority="2317"/>
    <cfRule type="duplicateValues" dxfId="28" priority="2318"/>
    <cfRule type="duplicateValues" dxfId="27" priority="2319"/>
    <cfRule type="duplicateValues" dxfId="26" priority="2320"/>
    <cfRule type="duplicateValues" dxfId="25" priority="2321"/>
    <cfRule type="duplicateValues" dxfId="24" priority="2322"/>
  </conditionalFormatting>
  <conditionalFormatting sqref="B837:B863 B823:B827">
    <cfRule type="duplicateValues" dxfId="23" priority="2407"/>
    <cfRule type="duplicateValues" dxfId="22" priority="2408"/>
    <cfRule type="duplicateValues" dxfId="21" priority="2409"/>
    <cfRule type="duplicateValues" dxfId="20" priority="2410"/>
    <cfRule type="duplicateValues" dxfId="19" priority="2411"/>
    <cfRule type="duplicateValues" dxfId="18" priority="2412"/>
    <cfRule type="duplicateValues" dxfId="17" priority="2413"/>
    <cfRule type="duplicateValues" dxfId="16" priority="2414"/>
  </conditionalFormatting>
  <conditionalFormatting sqref="B828:B836">
    <cfRule type="duplicateValues" dxfId="15" priority="3697"/>
    <cfRule type="duplicateValues" dxfId="14" priority="3698"/>
    <cfRule type="duplicateValues" dxfId="13" priority="3699"/>
    <cfRule type="duplicateValues" dxfId="12" priority="3700"/>
    <cfRule type="duplicateValues" dxfId="11" priority="3701"/>
    <cfRule type="duplicateValues" dxfId="10" priority="3702"/>
    <cfRule type="duplicateValues" dxfId="9" priority="3703"/>
    <cfRule type="duplicateValues" dxfId="8" priority="3704"/>
  </conditionalFormatting>
  <conditionalFormatting sqref="B821:B863">
    <cfRule type="duplicateValues" dxfId="7" priority="3713"/>
    <cfRule type="duplicateValues" dxfId="6" priority="3714"/>
    <cfRule type="duplicateValues" dxfId="5" priority="3715"/>
    <cfRule type="duplicateValues" dxfId="4" priority="3716"/>
    <cfRule type="duplicateValues" dxfId="3" priority="3717"/>
    <cfRule type="duplicateValues" dxfId="2" priority="3718"/>
    <cfRule type="duplicateValues" dxfId="1" priority="3719"/>
    <cfRule type="duplicateValues" dxfId="0" priority="3720"/>
  </conditionalFormatting>
  <dataValidations count="1">
    <dataValidation type="date" allowBlank="1" showInputMessage="1" showErrorMessage="1" error="Data poza zakresem" sqref="G15:G863" xr:uid="{0B341CEF-02DC-4413-A8D4-7B6E8935123E}">
      <formula1>data_od</formula1>
      <formula2>data_do</formula2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Błąd" error="Proszę wskazać Id PWRa z listy" xr:uid="{DD6F4ABC-BCF0-4A0B-B210-4430E49D52A8}">
          <x14:formula1>
            <xm:f>'Listy punktów styku'!$B$11:$B$40</xm:f>
          </x14:formula1>
          <xm:sqref>J15:J863</xm:sqref>
        </x14:dataValidation>
        <x14:dataValidation type="list" allowBlank="1" showErrorMessage="1" errorTitle="Błąd" error="Proszę podać Id FPS z listy._x000a_" xr:uid="{2CD0E19C-77CB-4CF6-892A-E75BF095E2F2}">
          <x14:formula1>
            <xm:f>'Listy punktów styku'!$B$44:$B$60</xm:f>
          </x14:formula1>
          <xm:sqref>P15:P863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B8-C446-49C5-A915-0818EAC09DAD}">
  <sheetPr>
    <pageSetUpPr fitToPage="1"/>
  </sheetPr>
  <dimension ref="A1:E65"/>
  <sheetViews>
    <sheetView workbookViewId="0">
      <selection sqref="A1:C1"/>
    </sheetView>
  </sheetViews>
  <sheetFormatPr defaultColWidth="8.77734375" defaultRowHeight="14.4" x14ac:dyDescent="0.3"/>
  <cols>
    <col min="1" max="1" width="2.44140625" style="8" customWidth="1"/>
    <col min="2" max="2" width="12.44140625" style="8" customWidth="1"/>
    <col min="3" max="3" width="73" style="8" customWidth="1"/>
    <col min="4" max="4" width="16" style="8" customWidth="1"/>
    <col min="5" max="16384" width="8.77734375" style="8"/>
  </cols>
  <sheetData>
    <row r="1" spans="1:3" ht="28.5" customHeight="1" x14ac:dyDescent="0.3">
      <c r="A1" s="169" t="s">
        <v>2435</v>
      </c>
      <c r="B1" s="169"/>
      <c r="C1" s="169"/>
    </row>
    <row r="2" spans="1:3" ht="6.75" customHeight="1" thickBot="1" x14ac:dyDescent="0.4">
      <c r="A2" s="16"/>
    </row>
    <row r="3" spans="1:3" ht="33.75" customHeight="1" thickBot="1" x14ac:dyDescent="0.4">
      <c r="A3" s="16"/>
      <c r="B3" s="28" t="s">
        <v>88</v>
      </c>
      <c r="C3" s="30" t="str">
        <f>IF('formularz cenowy'!O3="","",'formularz cenowy'!O3)</f>
        <v/>
      </c>
    </row>
    <row r="4" spans="1:3" ht="33.75" customHeight="1" thickBot="1" x14ac:dyDescent="0.4">
      <c r="A4" s="16"/>
      <c r="B4" s="29" t="s">
        <v>53</v>
      </c>
      <c r="C4" s="31" t="str">
        <f>IF('formularz cenowy'!O4="","",'formularz cenowy'!O4)</f>
        <v/>
      </c>
    </row>
    <row r="5" spans="1:3" ht="16.5" customHeight="1" thickBot="1" x14ac:dyDescent="0.4">
      <c r="A5" s="16"/>
      <c r="B5" s="167" t="s">
        <v>89</v>
      </c>
      <c r="C5" s="168"/>
    </row>
    <row r="6" spans="1:3" ht="44.7" customHeight="1" thickBot="1" x14ac:dyDescent="0.4">
      <c r="A6" s="16"/>
      <c r="B6" s="96" t="s">
        <v>15</v>
      </c>
      <c r="C6" s="32"/>
    </row>
    <row r="7" spans="1:3" ht="56.1" customHeight="1" thickBot="1" x14ac:dyDescent="0.4">
      <c r="A7" s="16"/>
      <c r="B7" s="97"/>
      <c r="C7" s="34" t="s">
        <v>93</v>
      </c>
    </row>
    <row r="8" spans="1:3" ht="15.6" x14ac:dyDescent="0.3">
      <c r="B8" s="98" t="str">
        <f>IF(IFERROR(VLOOKUP("*",$C$11:$C$40,1,FALSE)="",TRUE),"Błąd! Nie wskazano żadnego PWR.",IF(Limity!$E$11,"Błąd! Podano więcej PWR niż wskazany limit.",""))</f>
        <v>Błąd! Nie wskazano żadnego PWR.</v>
      </c>
    </row>
    <row r="9" spans="1:3" ht="30.75" customHeight="1" x14ac:dyDescent="0.3">
      <c r="B9" s="166" t="str">
        <f>"WARIANT A - lista PWR proponowanych przez Wykonawcę (specyfikacja PWR jest zawarta w pkt 2.1 Załącznika nr 1 do Zapytania ofertowego - SOPZ) - co najmniej 1, nie więcej niż "&amp;TEXT(Limity!$D$11,"0")</f>
        <v>WARIANT A - lista PWR proponowanych przez Wykonawcę (specyfikacja PWR jest zawarta w pkt 2.1 Załącznika nr 1 do Zapytania ofertowego - SOPZ) - co najmniej 1, nie więcej niż 30</v>
      </c>
      <c r="C9" s="166"/>
    </row>
    <row r="10" spans="1:3" x14ac:dyDescent="0.3">
      <c r="B10" s="9" t="s">
        <v>10</v>
      </c>
      <c r="C10" s="10" t="s">
        <v>11</v>
      </c>
    </row>
    <row r="11" spans="1:3" x14ac:dyDescent="0.3">
      <c r="A11" s="11"/>
      <c r="B11" s="15" t="str">
        <f>IF(C11&lt;&gt;"",IF(ROW(A11)-ROW($A$10)-COUNTBLANK($C10:C$11)&lt;=Limity!$D$11,"PWR_"&amp;TEXT(ROW(A11)-ROW($A$10),"0"),"BŁĄD liczby PWR"),"")</f>
        <v/>
      </c>
      <c r="C11" s="23"/>
    </row>
    <row r="12" spans="1:3" x14ac:dyDescent="0.3">
      <c r="A12" s="11"/>
      <c r="B12" s="15" t="str">
        <f>IF(C12&lt;&gt;"",IF(ROW(A12)-ROW($A$10)-COUNTBLANK($C$11:C11)&lt;=Limity!$D$11,"PWR_"&amp;TEXT(ROW(A12)-ROW($A$10),"0"),"BŁĄD liczby PWR"),"")</f>
        <v/>
      </c>
      <c r="C12" s="23"/>
    </row>
    <row r="13" spans="1:3" x14ac:dyDescent="0.3">
      <c r="A13" s="11"/>
      <c r="B13" s="15" t="str">
        <f>IF(C13&lt;&gt;"",IF(ROW(A13)-ROW($A$10)-COUNTBLANK($C$11:C12)&lt;=Limity!$D$11,"PWR_"&amp;TEXT(ROW(A13)-ROW($A$10),"0"),"BŁĄD liczby PWR"),"")</f>
        <v/>
      </c>
      <c r="C13" s="23"/>
    </row>
    <row r="14" spans="1:3" x14ac:dyDescent="0.3">
      <c r="A14" s="11"/>
      <c r="B14" s="15" t="str">
        <f>IF(C14&lt;&gt;"",IF(ROW(A14)-ROW($A$10)-COUNTBLANK($C$11:C13)&lt;=Limity!$D$11,"PWR_"&amp;TEXT(ROW(A14)-ROW($A$10),"0"),"BŁĄD liczby PWR"),"")</f>
        <v/>
      </c>
      <c r="C14" s="23"/>
    </row>
    <row r="15" spans="1:3" x14ac:dyDescent="0.3">
      <c r="A15" s="11"/>
      <c r="B15" s="15" t="str">
        <f>IF(C15&lt;&gt;"",IF(ROW(A15)-ROW($A$10)-COUNTBLANK($C$11:C14)&lt;=Limity!$D$11,"PWR_"&amp;TEXT(ROW(A15)-ROW($A$10),"0"),"BŁĄD liczby PWR"),"")</f>
        <v/>
      </c>
      <c r="C15" s="23"/>
    </row>
    <row r="16" spans="1:3" x14ac:dyDescent="0.3">
      <c r="A16" s="11"/>
      <c r="B16" s="15" t="str">
        <f>IF(C16&lt;&gt;"",IF(ROW(A16)-ROW($A$10)-COUNTBLANK($C$11:C15)&lt;=Limity!$D$11,"PWR_"&amp;TEXT(ROW(A16)-ROW($A$10),"0"),"BŁĄD liczby PWR"),"")</f>
        <v/>
      </c>
      <c r="C16" s="23"/>
    </row>
    <row r="17" spans="1:3" x14ac:dyDescent="0.3">
      <c r="A17" s="11"/>
      <c r="B17" s="15" t="str">
        <f>IF(C17&lt;&gt;"",IF(ROW(A17)-ROW($A$10)-COUNTBLANK($C$11:C16)&lt;=Limity!$D$11,"PWR_"&amp;TEXT(ROW(A17)-ROW($A$10),"0"),"BŁĄD liczby PWR"),"")</f>
        <v/>
      </c>
      <c r="C17" s="23"/>
    </row>
    <row r="18" spans="1:3" x14ac:dyDescent="0.3">
      <c r="A18" s="11"/>
      <c r="B18" s="15" t="str">
        <f>IF(C18&lt;&gt;"",IF(ROW(A18)-ROW($A$10)-COUNTBLANK($C$11:C17)&lt;=Limity!$D$11,"PWR_"&amp;TEXT(ROW(A18)-ROW($A$10),"0"),"BŁĄD liczby PWR"),"")</f>
        <v/>
      </c>
      <c r="C18" s="23"/>
    </row>
    <row r="19" spans="1:3" x14ac:dyDescent="0.3">
      <c r="A19" s="11"/>
      <c r="B19" s="15" t="str">
        <f>IF(C19&lt;&gt;"",IF(ROW(A19)-ROW($A$10)-COUNTBLANK($C$11:C18)&lt;=Limity!$D$11,"PWR_"&amp;TEXT(ROW(A19)-ROW($A$10),"0"),"BŁĄD liczby PWR"),"")</f>
        <v/>
      </c>
      <c r="C19" s="23"/>
    </row>
    <row r="20" spans="1:3" x14ac:dyDescent="0.3">
      <c r="A20" s="11"/>
      <c r="B20" s="15" t="str">
        <f>IF(C20&lt;&gt;"",IF(ROW(A20)-ROW($A$10)-COUNTBLANK($C$11:C19)&lt;=Limity!$D$11,"PWR_"&amp;TEXT(ROW(A20)-ROW($A$10),"0"),"BŁĄD liczby PWR"),"")</f>
        <v/>
      </c>
      <c r="C20" s="23"/>
    </row>
    <row r="21" spans="1:3" x14ac:dyDescent="0.3">
      <c r="A21" s="11"/>
      <c r="B21" s="15" t="str">
        <f>IF(C21&lt;&gt;"",IF(ROW(A21)-ROW($A$10)-COUNTBLANK($C$11:C20)&lt;=Limity!$D$11,"PWR_"&amp;TEXT(ROW(A21)-ROW($A$10),"0"),"BŁĄD liczby PWR"),"")</f>
        <v/>
      </c>
      <c r="C21" s="23"/>
    </row>
    <row r="22" spans="1:3" x14ac:dyDescent="0.3">
      <c r="A22" s="11"/>
      <c r="B22" s="15" t="str">
        <f>IF(C22&lt;&gt;"",IF(ROW(A22)-ROW($A$10)-COUNTBLANK($C$11:C21)&lt;=Limity!$D$11,"PWR_"&amp;TEXT(ROW(A22)-ROW($A$10),"0"),"BŁĄD liczby PWR"),"")</f>
        <v/>
      </c>
      <c r="C22" s="23"/>
    </row>
    <row r="23" spans="1:3" x14ac:dyDescent="0.3">
      <c r="A23" s="11"/>
      <c r="B23" s="15" t="str">
        <f>IF(C23&lt;&gt;"",IF(ROW(A23)-ROW($A$10)-COUNTBLANK($C$11:C22)&lt;=Limity!$D$11,"PWR_"&amp;TEXT(ROW(A23)-ROW($A$10),"0"),"BŁĄD liczby PWR"),"")</f>
        <v/>
      </c>
      <c r="C23" s="23"/>
    </row>
    <row r="24" spans="1:3" x14ac:dyDescent="0.3">
      <c r="A24" s="11"/>
      <c r="B24" s="15" t="str">
        <f>IF(C24&lt;&gt;"",IF(ROW(A24)-ROW($A$10)-COUNTBLANK($C$11:C23)&lt;=Limity!$D$11,"PWR_"&amp;TEXT(ROW(A24)-ROW($A$10),"0"),"BŁĄD liczby PWR"),"")</f>
        <v/>
      </c>
      <c r="C24" s="23"/>
    </row>
    <row r="25" spans="1:3" x14ac:dyDescent="0.3">
      <c r="A25" s="11"/>
      <c r="B25" s="15" t="str">
        <f>IF(C25&lt;&gt;"",IF(ROW(A25)-ROW($A$10)-COUNTBLANK($C$11:C24)&lt;=Limity!$D$11,"PWR_"&amp;TEXT(ROW(A25)-ROW($A$10),"0"),"BŁĄD liczby PWR"),"")</f>
        <v/>
      </c>
      <c r="C25" s="23"/>
    </row>
    <row r="26" spans="1:3" x14ac:dyDescent="0.3">
      <c r="A26" s="11"/>
      <c r="B26" s="15" t="str">
        <f>IF(C26&lt;&gt;"",IF(ROW(A26)-ROW($A$10)-COUNTBLANK($C$11:C25)&lt;=Limity!$D$11,"PWR_"&amp;TEXT(ROW(A26)-ROW($A$10),"0"),"BŁĄD liczby PWR"),"")</f>
        <v/>
      </c>
      <c r="C26" s="23"/>
    </row>
    <row r="27" spans="1:3" x14ac:dyDescent="0.3">
      <c r="A27" s="11"/>
      <c r="B27" s="15" t="str">
        <f>IF(C27&lt;&gt;"",IF(ROW(A27)-ROW($A$10)-COUNTBLANK($C$11:C26)&lt;=Limity!$D$11,"PWR_"&amp;TEXT(ROW(A27)-ROW($A$10),"0"),"BŁĄD liczby PWR"),"")</f>
        <v/>
      </c>
      <c r="C27" s="23"/>
    </row>
    <row r="28" spans="1:3" x14ac:dyDescent="0.3">
      <c r="A28" s="11"/>
      <c r="B28" s="15" t="str">
        <f>IF(C28&lt;&gt;"",IF(ROW(A28)-ROW($A$10)-COUNTBLANK($C$11:C27)&lt;=Limity!$D$11,"PWR_"&amp;TEXT(ROW(A28)-ROW($A$10),"0"),"BŁĄD liczby PWR"),"")</f>
        <v/>
      </c>
      <c r="C28" s="23"/>
    </row>
    <row r="29" spans="1:3" x14ac:dyDescent="0.3">
      <c r="A29" s="11"/>
      <c r="B29" s="15" t="str">
        <f>IF(C29&lt;&gt;"",IF(ROW(A29)-ROW($A$10)-COUNTBLANK($C$11:C28)&lt;=Limity!$D$11,"PWR_"&amp;TEXT(ROW(A29)-ROW($A$10),"0"),"BŁĄD liczby PWR"),"")</f>
        <v/>
      </c>
      <c r="C29" s="23"/>
    </row>
    <row r="30" spans="1:3" x14ac:dyDescent="0.3">
      <c r="A30" s="11"/>
      <c r="B30" s="15" t="str">
        <f>IF(C30&lt;&gt;"",IF(ROW(A30)-ROW($A$10)-COUNTBLANK($C$11:C29)&lt;=Limity!$D$11,"PWR_"&amp;TEXT(ROW(A30)-ROW($A$10),"0"),"BŁĄD liczby PWR"),"")</f>
        <v/>
      </c>
      <c r="C30" s="23"/>
    </row>
    <row r="31" spans="1:3" x14ac:dyDescent="0.3">
      <c r="A31" s="11"/>
      <c r="B31" s="15" t="str">
        <f>IF(C31&lt;&gt;"",IF(ROW(A31)-ROW($A$10)-COUNTBLANK($C$11:C30)&lt;=Limity!$D$11,"PWR_"&amp;TEXT(ROW(A31)-ROW($A$10),"0"),"BŁĄD liczby PWR"),"")</f>
        <v/>
      </c>
      <c r="C31" s="23"/>
    </row>
    <row r="32" spans="1:3" x14ac:dyDescent="0.3">
      <c r="A32" s="11"/>
      <c r="B32" s="15" t="str">
        <f>IF(C32&lt;&gt;"",IF(ROW(A32)-ROW($A$10)-COUNTBLANK($C$11:C31)&lt;=Limity!$D$11,"PWR_"&amp;TEXT(ROW(A32)-ROW($A$10),"0"),"BŁĄD liczby PWR"),"")</f>
        <v/>
      </c>
      <c r="C32" s="23"/>
    </row>
    <row r="33" spans="1:3" x14ac:dyDescent="0.3">
      <c r="A33" s="11"/>
      <c r="B33" s="15" t="str">
        <f>IF(C33&lt;&gt;"",IF(ROW(A33)-ROW($A$10)-COUNTBLANK($C$11:C32)&lt;=Limity!$D$11,"PWR_"&amp;TEXT(ROW(A33)-ROW($A$10),"0"),"BŁĄD liczby PWR"),"")</f>
        <v/>
      </c>
      <c r="C33" s="23"/>
    </row>
    <row r="34" spans="1:3" x14ac:dyDescent="0.3">
      <c r="A34" s="11"/>
      <c r="B34" s="15" t="str">
        <f>IF(C34&lt;&gt;"",IF(ROW(A34)-ROW($A$10)-COUNTBLANK($C$11:C33)&lt;=Limity!$D$11,"PWR_"&amp;TEXT(ROW(A34)-ROW($A$10),"0"),"BŁĄD liczby PWR"),"")</f>
        <v/>
      </c>
      <c r="C34" s="23"/>
    </row>
    <row r="35" spans="1:3" x14ac:dyDescent="0.3">
      <c r="A35" s="11"/>
      <c r="B35" s="15" t="str">
        <f>IF(C35&lt;&gt;"",IF(ROW(A35)-ROW($A$10)-COUNTBLANK($C$11:C34)&lt;=Limity!$D$11,"PWR_"&amp;TEXT(ROW(A35)-ROW($A$10),"0"),"BŁĄD liczby PWR"),"")</f>
        <v/>
      </c>
      <c r="C35" s="23"/>
    </row>
    <row r="36" spans="1:3" x14ac:dyDescent="0.3">
      <c r="A36" s="11"/>
      <c r="B36" s="15" t="str">
        <f>IF(C36&lt;&gt;"",IF(ROW(A36)-ROW($A$10)-COUNTBLANK($C$11:C35)&lt;=Limity!$D$11,"PWR_"&amp;TEXT(ROW(A36)-ROW($A$10),"0"),"BŁĄD liczby PWR"),"")</f>
        <v/>
      </c>
      <c r="C36" s="23"/>
    </row>
    <row r="37" spans="1:3" x14ac:dyDescent="0.3">
      <c r="A37" s="11"/>
      <c r="B37" s="15" t="str">
        <f>IF(C37&lt;&gt;"",IF(ROW(A37)-ROW($A$10)-COUNTBLANK($C$11:C36)&lt;=Limity!$D$11,"PWR_"&amp;TEXT(ROW(A37)-ROW($A$10),"0"),"BŁĄD liczby PWR"),"")</f>
        <v/>
      </c>
      <c r="C37" s="23"/>
    </row>
    <row r="38" spans="1:3" x14ac:dyDescent="0.3">
      <c r="A38" s="11"/>
      <c r="B38" s="15" t="str">
        <f>IF(C38&lt;&gt;"",IF(ROW(A38)-ROW($A$10)-COUNTBLANK($C$11:C37)&lt;=Limity!$D$11,"PWR_"&amp;TEXT(ROW(A38)-ROW($A$10),"0"),"BŁĄD liczby PWR"),"")</f>
        <v/>
      </c>
      <c r="C38" s="23"/>
    </row>
    <row r="39" spans="1:3" x14ac:dyDescent="0.3">
      <c r="A39" s="11"/>
      <c r="B39" s="15" t="str">
        <f>IF(C39&lt;&gt;"",IF(ROW(A39)-ROW($A$10)-COUNTBLANK($C$11:C38)&lt;=Limity!$D$11,"PWR_"&amp;TEXT(ROW(A39)-ROW($A$10),"0"),"BŁĄD liczby PWR"),"")</f>
        <v/>
      </c>
      <c r="C39" s="23"/>
    </row>
    <row r="40" spans="1:3" x14ac:dyDescent="0.3">
      <c r="A40" s="11"/>
      <c r="B40" s="15" t="str">
        <f>IF(C40&lt;&gt;"",IF(ROW(A40)-ROW($A$10)-COUNTBLANK($C$11:C39)&lt;=Limity!$D$11,"PWR_"&amp;TEXT(ROW(A40)-ROW($A$10),"0"),"BŁĄD liczby PWR"),"")</f>
        <v/>
      </c>
      <c r="C40" s="23"/>
    </row>
    <row r="41" spans="1:3" x14ac:dyDescent="0.3">
      <c r="B41" s="12"/>
      <c r="C41" s="13"/>
    </row>
    <row r="42" spans="1:3" ht="30.75" customHeight="1" x14ac:dyDescent="0.3">
      <c r="B42" s="166" t="s">
        <v>41</v>
      </c>
      <c r="C42" s="166"/>
    </row>
    <row r="43" spans="1:3" x14ac:dyDescent="0.3">
      <c r="B43" s="9" t="s">
        <v>12</v>
      </c>
      <c r="C43" s="10" t="s">
        <v>11</v>
      </c>
    </row>
    <row r="44" spans="1:3" x14ac:dyDescent="0.3">
      <c r="A44" s="11"/>
      <c r="B44" s="7" t="s">
        <v>24</v>
      </c>
      <c r="C44" s="99" t="s">
        <v>91</v>
      </c>
    </row>
    <row r="45" spans="1:3" ht="20.399999999999999" x14ac:dyDescent="0.3">
      <c r="A45" s="11"/>
      <c r="B45" s="7" t="s">
        <v>25</v>
      </c>
      <c r="C45" s="99" t="s">
        <v>90</v>
      </c>
    </row>
    <row r="46" spans="1:3" ht="20.399999999999999" x14ac:dyDescent="0.3">
      <c r="A46" s="11"/>
      <c r="B46" s="7" t="s">
        <v>26</v>
      </c>
      <c r="C46" s="99" t="s">
        <v>94</v>
      </c>
    </row>
    <row r="47" spans="1:3" x14ac:dyDescent="0.3">
      <c r="A47" s="11"/>
      <c r="B47" s="7" t="s">
        <v>27</v>
      </c>
      <c r="C47" s="99" t="s">
        <v>61</v>
      </c>
    </row>
    <row r="48" spans="1:3" ht="20.399999999999999" x14ac:dyDescent="0.3">
      <c r="A48" s="11"/>
      <c r="B48" s="7" t="s">
        <v>28</v>
      </c>
      <c r="C48" s="99" t="s">
        <v>62</v>
      </c>
    </row>
    <row r="49" spans="1:5" ht="20.399999999999999" x14ac:dyDescent="0.3">
      <c r="A49" s="11"/>
      <c r="B49" s="7" t="s">
        <v>29</v>
      </c>
      <c r="C49" s="99" t="s">
        <v>63</v>
      </c>
    </row>
    <row r="50" spans="1:5" ht="20.399999999999999" x14ac:dyDescent="0.3">
      <c r="A50" s="11"/>
      <c r="B50" s="7" t="s">
        <v>30</v>
      </c>
      <c r="C50" s="99" t="s">
        <v>64</v>
      </c>
    </row>
    <row r="51" spans="1:5" ht="20.399999999999999" x14ac:dyDescent="0.3">
      <c r="A51" s="11"/>
      <c r="B51" s="7" t="s">
        <v>31</v>
      </c>
      <c r="C51" s="99" t="s">
        <v>65</v>
      </c>
    </row>
    <row r="52" spans="1:5" ht="20.399999999999999" x14ac:dyDescent="0.3">
      <c r="A52" s="11"/>
      <c r="B52" s="7" t="s">
        <v>32</v>
      </c>
      <c r="C52" s="99" t="s">
        <v>66</v>
      </c>
    </row>
    <row r="53" spans="1:5" ht="20.399999999999999" x14ac:dyDescent="0.3">
      <c r="A53" s="11"/>
      <c r="B53" s="7" t="s">
        <v>33</v>
      </c>
      <c r="C53" s="99" t="s">
        <v>67</v>
      </c>
    </row>
    <row r="54" spans="1:5" ht="20.399999999999999" x14ac:dyDescent="0.3">
      <c r="A54" s="11"/>
      <c r="B54" s="7" t="s">
        <v>34</v>
      </c>
      <c r="C54" s="99" t="s">
        <v>68</v>
      </c>
    </row>
    <row r="55" spans="1:5" ht="20.399999999999999" x14ac:dyDescent="0.3">
      <c r="A55" s="11"/>
      <c r="B55" s="7" t="s">
        <v>35</v>
      </c>
      <c r="C55" s="99" t="s">
        <v>69</v>
      </c>
    </row>
    <row r="56" spans="1:5" ht="20.399999999999999" x14ac:dyDescent="0.3">
      <c r="A56" s="11"/>
      <c r="B56" s="7" t="s">
        <v>36</v>
      </c>
      <c r="C56" s="99" t="s">
        <v>70</v>
      </c>
    </row>
    <row r="57" spans="1:5" ht="20.399999999999999" x14ac:dyDescent="0.3">
      <c r="A57" s="11"/>
      <c r="B57" s="7" t="s">
        <v>37</v>
      </c>
      <c r="C57" s="99" t="s">
        <v>71</v>
      </c>
    </row>
    <row r="58" spans="1:5" ht="20.399999999999999" x14ac:dyDescent="0.3">
      <c r="A58" s="11"/>
      <c r="B58" s="7" t="s">
        <v>38</v>
      </c>
      <c r="C58" s="99" t="s">
        <v>72</v>
      </c>
    </row>
    <row r="59" spans="1:5" ht="20.399999999999999" x14ac:dyDescent="0.3">
      <c r="A59" s="11"/>
      <c r="B59" s="7" t="s">
        <v>39</v>
      </c>
      <c r="C59" s="99" t="s">
        <v>73</v>
      </c>
    </row>
    <row r="60" spans="1:5" ht="20.399999999999999" x14ac:dyDescent="0.3">
      <c r="A60" s="11"/>
      <c r="B60" s="7" t="s">
        <v>40</v>
      </c>
      <c r="C60" s="99" t="s">
        <v>74</v>
      </c>
    </row>
    <row r="61" spans="1:5" x14ac:dyDescent="0.3">
      <c r="A61" s="11"/>
      <c r="B61" s="11"/>
    </row>
    <row r="63" spans="1:5" s="14" customFormat="1" x14ac:dyDescent="0.3">
      <c r="A63" s="8"/>
      <c r="B63" s="8"/>
      <c r="C63" s="8"/>
      <c r="D63" s="8"/>
      <c r="E63" s="8"/>
    </row>
    <row r="64" spans="1:5" s="14" customFormat="1" ht="26.25" customHeight="1" x14ac:dyDescent="0.3">
      <c r="A64" s="8"/>
      <c r="B64" s="8"/>
      <c r="C64" s="8"/>
      <c r="D64" s="8"/>
      <c r="E64" s="8"/>
    </row>
    <row r="65" spans="1:5" s="14" customFormat="1" x14ac:dyDescent="0.3">
      <c r="A65" s="8"/>
      <c r="B65" s="8"/>
      <c r="C65" s="8"/>
      <c r="D65" s="8"/>
      <c r="E65" s="8"/>
    </row>
  </sheetData>
  <sheetProtection algorithmName="SHA-512" hashValue="jgbJWa51tjOmv4ZNWRwFKnWt8SFu7ZazdYc9qrhIgbvO5H7gsG8Wk7+6mQS7s+huK1vdA3W+JQR7JrOQQig/aA==" saltValue="5QMMHLuCB6WgRsTqWS/Wdg==" spinCount="100000" sheet="1" objects="1" scenarios="1"/>
  <mergeCells count="4">
    <mergeCell ref="B9:C9"/>
    <mergeCell ref="B42:C42"/>
    <mergeCell ref="B5:C5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Strona &amp;P z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F6A9-EAF9-4E3D-B1B4-01BF6217E38F}">
  <sheetPr>
    <pageSetUpPr fitToPage="1"/>
  </sheetPr>
  <dimension ref="A1:O577"/>
  <sheetViews>
    <sheetView zoomScaleNormal="100" workbookViewId="0">
      <pane ySplit="2" topLeftCell="A540" activePane="bottomLeft" state="frozen"/>
      <selection pane="bottomLeft" activeCell="J551" sqref="J551"/>
    </sheetView>
  </sheetViews>
  <sheetFormatPr defaultRowHeight="14.4" x14ac:dyDescent="0.3"/>
  <cols>
    <col min="1" max="1" width="10.5546875" style="33" customWidth="1"/>
    <col min="2" max="2" width="11.21875" style="106" customWidth="1"/>
    <col min="3" max="3" width="9.44140625" style="106" customWidth="1"/>
    <col min="4" max="4" width="19" style="105" customWidth="1"/>
    <col min="5" max="5" width="21.21875" style="118" customWidth="1"/>
    <col min="6" max="6" width="18" customWidth="1"/>
    <col min="7" max="7" width="18.5546875" customWidth="1"/>
    <col min="8" max="8" width="24.77734375" customWidth="1"/>
    <col min="9" max="9" width="15.44140625" customWidth="1"/>
    <col min="10" max="10" width="24.21875" customWidth="1"/>
    <col min="11" max="11" width="10.21875" style="121" customWidth="1"/>
    <col min="12" max="12" width="23" style="1" customWidth="1"/>
    <col min="13" max="13" width="16.77734375" customWidth="1"/>
    <col min="14" max="14" width="11" customWidth="1"/>
    <col min="15" max="15" width="9.5546875" customWidth="1"/>
  </cols>
  <sheetData>
    <row r="1" spans="1:15" s="8" customFormat="1" ht="29.7" customHeight="1" x14ac:dyDescent="0.3">
      <c r="A1" s="117" t="s">
        <v>2436</v>
      </c>
      <c r="B1" s="108"/>
      <c r="C1" s="108"/>
      <c r="D1" s="107"/>
      <c r="E1" s="108"/>
      <c r="F1" s="100"/>
      <c r="G1" s="36"/>
      <c r="H1" s="111"/>
      <c r="I1" s="36"/>
      <c r="J1" s="36"/>
      <c r="K1" s="119"/>
      <c r="L1" s="36"/>
      <c r="M1" s="36"/>
      <c r="N1" s="36"/>
      <c r="O1" s="36"/>
    </row>
    <row r="2" spans="1:15" ht="27.6" x14ac:dyDescent="0.3">
      <c r="A2" s="25" t="s">
        <v>7</v>
      </c>
      <c r="B2" s="25" t="s">
        <v>2</v>
      </c>
      <c r="C2" s="25" t="s">
        <v>75</v>
      </c>
      <c r="D2" s="25" t="s">
        <v>3</v>
      </c>
      <c r="E2" s="35" t="s">
        <v>86</v>
      </c>
      <c r="F2" s="35" t="s">
        <v>85</v>
      </c>
      <c r="G2" s="35" t="s">
        <v>360</v>
      </c>
      <c r="H2" s="35" t="s">
        <v>84</v>
      </c>
      <c r="I2" s="35" t="s">
        <v>76</v>
      </c>
      <c r="J2" s="35" t="s">
        <v>82</v>
      </c>
      <c r="K2" s="120" t="s">
        <v>77</v>
      </c>
      <c r="L2" s="35" t="s">
        <v>83</v>
      </c>
      <c r="M2" s="35" t="s">
        <v>4</v>
      </c>
      <c r="N2" s="35" t="s">
        <v>78</v>
      </c>
      <c r="O2" s="35" t="s">
        <v>79</v>
      </c>
    </row>
    <row r="3" spans="1:15" x14ac:dyDescent="0.3">
      <c r="A3" s="112">
        <v>1</v>
      </c>
      <c r="B3" s="113">
        <v>4211</v>
      </c>
      <c r="C3" s="113"/>
      <c r="D3" s="114" t="s">
        <v>361</v>
      </c>
      <c r="E3" s="115" t="s">
        <v>80</v>
      </c>
      <c r="F3" s="115" t="s">
        <v>97</v>
      </c>
      <c r="G3" s="115" t="s">
        <v>362</v>
      </c>
      <c r="H3" s="116" t="s">
        <v>363</v>
      </c>
      <c r="I3" s="115" t="s">
        <v>364</v>
      </c>
      <c r="J3" s="116" t="s">
        <v>363</v>
      </c>
      <c r="K3" s="115" t="s">
        <v>365</v>
      </c>
      <c r="L3" s="116" t="s">
        <v>366</v>
      </c>
      <c r="M3" s="116">
        <v>8</v>
      </c>
      <c r="N3" s="109">
        <v>382672</v>
      </c>
      <c r="O3" s="109">
        <v>260663</v>
      </c>
    </row>
    <row r="4" spans="1:15" x14ac:dyDescent="0.3">
      <c r="A4" s="112">
        <v>2</v>
      </c>
      <c r="B4" s="113">
        <v>7654917</v>
      </c>
      <c r="C4" s="113"/>
      <c r="D4" s="114">
        <v>20889</v>
      </c>
      <c r="E4" s="115" t="s">
        <v>80</v>
      </c>
      <c r="F4" s="115" t="s">
        <v>97</v>
      </c>
      <c r="G4" s="115" t="s">
        <v>2253</v>
      </c>
      <c r="H4" s="116" t="s">
        <v>363</v>
      </c>
      <c r="I4" s="115" t="s">
        <v>2279</v>
      </c>
      <c r="J4" s="116" t="s">
        <v>2136</v>
      </c>
      <c r="K4" s="115" t="s">
        <v>111</v>
      </c>
      <c r="L4" s="116" t="s">
        <v>100</v>
      </c>
      <c r="M4" s="116" t="s">
        <v>2184</v>
      </c>
      <c r="N4" s="109">
        <v>387827</v>
      </c>
      <c r="O4" s="109">
        <v>263659</v>
      </c>
    </row>
    <row r="5" spans="1:15" x14ac:dyDescent="0.3">
      <c r="A5" s="112">
        <v>3</v>
      </c>
      <c r="B5" s="113">
        <v>13284</v>
      </c>
      <c r="C5" s="113"/>
      <c r="D5" s="114">
        <v>61297</v>
      </c>
      <c r="E5" s="115" t="s">
        <v>80</v>
      </c>
      <c r="F5" s="115" t="s">
        <v>97</v>
      </c>
      <c r="G5" s="115" t="s">
        <v>367</v>
      </c>
      <c r="H5" s="116" t="s">
        <v>197</v>
      </c>
      <c r="I5" s="115" t="s">
        <v>198</v>
      </c>
      <c r="J5" s="116" t="s">
        <v>199</v>
      </c>
      <c r="K5" s="115" t="s">
        <v>352</v>
      </c>
      <c r="L5" s="116" t="s">
        <v>104</v>
      </c>
      <c r="M5" s="116">
        <v>106</v>
      </c>
      <c r="N5" s="109">
        <v>381933</v>
      </c>
      <c r="O5" s="109">
        <v>240987</v>
      </c>
    </row>
    <row r="6" spans="1:15" x14ac:dyDescent="0.3">
      <c r="A6" s="112">
        <v>4</v>
      </c>
      <c r="B6" s="113">
        <v>13285</v>
      </c>
      <c r="C6" s="113"/>
      <c r="D6" s="114">
        <v>61297</v>
      </c>
      <c r="E6" s="115" t="s">
        <v>80</v>
      </c>
      <c r="F6" s="115" t="s">
        <v>97</v>
      </c>
      <c r="G6" s="115" t="s">
        <v>367</v>
      </c>
      <c r="H6" s="116" t="s">
        <v>197</v>
      </c>
      <c r="I6" s="115" t="s">
        <v>198</v>
      </c>
      <c r="J6" s="116" t="s">
        <v>199</v>
      </c>
      <c r="K6" s="115" t="s">
        <v>352</v>
      </c>
      <c r="L6" s="116" t="s">
        <v>104</v>
      </c>
      <c r="M6" s="116">
        <v>108</v>
      </c>
      <c r="N6" s="109">
        <v>382152</v>
      </c>
      <c r="O6" s="109">
        <v>241063</v>
      </c>
    </row>
    <row r="7" spans="1:15" x14ac:dyDescent="0.3">
      <c r="A7" s="112">
        <v>5</v>
      </c>
      <c r="B7" s="113">
        <v>98320857</v>
      </c>
      <c r="C7" s="113"/>
      <c r="D7" s="114">
        <v>72065</v>
      </c>
      <c r="E7" s="115" t="s">
        <v>80</v>
      </c>
      <c r="F7" s="115" t="s">
        <v>97</v>
      </c>
      <c r="G7" s="115" t="s">
        <v>1963</v>
      </c>
      <c r="H7" s="116" t="s">
        <v>1740</v>
      </c>
      <c r="I7" s="115" t="s">
        <v>1964</v>
      </c>
      <c r="J7" s="116" t="s">
        <v>1741</v>
      </c>
      <c r="K7" s="115" t="s">
        <v>111</v>
      </c>
      <c r="L7" s="116"/>
      <c r="M7" s="116" t="s">
        <v>1742</v>
      </c>
      <c r="N7" s="109">
        <v>386911</v>
      </c>
      <c r="O7" s="109">
        <v>250977</v>
      </c>
    </row>
    <row r="8" spans="1:15" x14ac:dyDescent="0.3">
      <c r="A8" s="112">
        <v>6</v>
      </c>
      <c r="B8" s="113">
        <v>404145</v>
      </c>
      <c r="C8" s="113"/>
      <c r="D8" s="114">
        <v>272620</v>
      </c>
      <c r="E8" s="115" t="s">
        <v>80</v>
      </c>
      <c r="F8" s="115" t="s">
        <v>370</v>
      </c>
      <c r="G8" s="115" t="s">
        <v>371</v>
      </c>
      <c r="H8" s="116" t="s">
        <v>372</v>
      </c>
      <c r="I8" s="115" t="s">
        <v>373</v>
      </c>
      <c r="J8" s="116" t="s">
        <v>372</v>
      </c>
      <c r="K8" s="115" t="s">
        <v>98</v>
      </c>
      <c r="L8" s="116" t="s">
        <v>99</v>
      </c>
      <c r="M8" s="116">
        <v>46</v>
      </c>
      <c r="N8" s="109">
        <v>427006</v>
      </c>
      <c r="O8" s="109">
        <v>299415</v>
      </c>
    </row>
    <row r="9" spans="1:15" x14ac:dyDescent="0.3">
      <c r="A9" s="112">
        <v>7</v>
      </c>
      <c r="B9" s="113">
        <v>50543</v>
      </c>
      <c r="C9" s="113"/>
      <c r="D9" s="114">
        <v>30190</v>
      </c>
      <c r="E9" s="115" t="s">
        <v>80</v>
      </c>
      <c r="F9" s="115" t="s">
        <v>374</v>
      </c>
      <c r="G9" s="115" t="s">
        <v>375</v>
      </c>
      <c r="H9" s="116" t="s">
        <v>376</v>
      </c>
      <c r="I9" s="115" t="s">
        <v>377</v>
      </c>
      <c r="J9" s="116" t="s">
        <v>378</v>
      </c>
      <c r="K9" s="115" t="s">
        <v>111</v>
      </c>
      <c r="L9" s="116" t="s">
        <v>100</v>
      </c>
      <c r="M9" s="116">
        <v>4</v>
      </c>
      <c r="N9" s="109">
        <v>409221</v>
      </c>
      <c r="O9" s="109">
        <v>339968</v>
      </c>
    </row>
    <row r="10" spans="1:15" x14ac:dyDescent="0.3">
      <c r="A10" s="112">
        <v>8</v>
      </c>
      <c r="B10" s="113">
        <v>60647999</v>
      </c>
      <c r="C10" s="113"/>
      <c r="D10" s="114">
        <v>30189</v>
      </c>
      <c r="E10" s="115" t="s">
        <v>80</v>
      </c>
      <c r="F10" s="115" t="s">
        <v>374</v>
      </c>
      <c r="G10" s="115" t="s">
        <v>2332</v>
      </c>
      <c r="H10" s="116" t="s">
        <v>376</v>
      </c>
      <c r="I10" s="115" t="s">
        <v>2333</v>
      </c>
      <c r="J10" s="116" t="s">
        <v>2144</v>
      </c>
      <c r="K10" s="115">
        <v>99999</v>
      </c>
      <c r="L10" s="116" t="s">
        <v>100</v>
      </c>
      <c r="M10" s="116" t="s">
        <v>2219</v>
      </c>
      <c r="N10" s="109">
        <v>418887</v>
      </c>
      <c r="O10" s="109">
        <v>340584</v>
      </c>
    </row>
    <row r="11" spans="1:15" x14ac:dyDescent="0.3">
      <c r="A11" s="112">
        <v>9</v>
      </c>
      <c r="B11" s="113">
        <v>73389561</v>
      </c>
      <c r="C11" s="113"/>
      <c r="D11" s="114" t="s">
        <v>1832</v>
      </c>
      <c r="E11" s="115" t="s">
        <v>80</v>
      </c>
      <c r="F11" s="115" t="s">
        <v>379</v>
      </c>
      <c r="G11" s="115" t="s">
        <v>1982</v>
      </c>
      <c r="H11" s="116" t="s">
        <v>1757</v>
      </c>
      <c r="I11" s="115" t="s">
        <v>1983</v>
      </c>
      <c r="J11" s="116" t="s">
        <v>1757</v>
      </c>
      <c r="K11" s="115" t="s">
        <v>516</v>
      </c>
      <c r="L11" s="116" t="s">
        <v>517</v>
      </c>
      <c r="M11" s="116">
        <v>11</v>
      </c>
      <c r="N11" s="109">
        <v>336866</v>
      </c>
      <c r="O11" s="109">
        <v>261790</v>
      </c>
    </row>
    <row r="12" spans="1:15" x14ac:dyDescent="0.3">
      <c r="A12" s="112">
        <v>10</v>
      </c>
      <c r="B12" s="113">
        <v>76971</v>
      </c>
      <c r="C12" s="113"/>
      <c r="D12" s="114">
        <v>64750</v>
      </c>
      <c r="E12" s="115" t="s">
        <v>80</v>
      </c>
      <c r="F12" s="115" t="s">
        <v>101</v>
      </c>
      <c r="G12" s="115" t="s">
        <v>200</v>
      </c>
      <c r="H12" s="116" t="s">
        <v>201</v>
      </c>
      <c r="I12" s="115" t="s">
        <v>202</v>
      </c>
      <c r="J12" s="116" t="s">
        <v>203</v>
      </c>
      <c r="K12" s="115" t="s">
        <v>111</v>
      </c>
      <c r="L12" s="116" t="s">
        <v>100</v>
      </c>
      <c r="M12" s="116">
        <v>53</v>
      </c>
      <c r="N12" s="109">
        <v>326900</v>
      </c>
      <c r="O12" s="109">
        <v>283174</v>
      </c>
    </row>
    <row r="13" spans="1:15" x14ac:dyDescent="0.3">
      <c r="A13" s="112">
        <v>11</v>
      </c>
      <c r="B13" s="113">
        <v>78467</v>
      </c>
      <c r="C13" s="113"/>
      <c r="D13" s="114">
        <v>86517</v>
      </c>
      <c r="E13" s="115" t="s">
        <v>80</v>
      </c>
      <c r="F13" s="115" t="s">
        <v>101</v>
      </c>
      <c r="G13" s="115" t="s">
        <v>380</v>
      </c>
      <c r="H13" s="116" t="s">
        <v>381</v>
      </c>
      <c r="I13" s="115" t="s">
        <v>382</v>
      </c>
      <c r="J13" s="116" t="s">
        <v>383</v>
      </c>
      <c r="K13" s="115" t="s">
        <v>111</v>
      </c>
      <c r="L13" s="116" t="s">
        <v>100</v>
      </c>
      <c r="M13" s="116">
        <v>8</v>
      </c>
      <c r="N13" s="109">
        <v>321595</v>
      </c>
      <c r="O13" s="109">
        <v>282258</v>
      </c>
    </row>
    <row r="14" spans="1:15" x14ac:dyDescent="0.3">
      <c r="A14" s="112">
        <v>12</v>
      </c>
      <c r="B14" s="113">
        <v>475245966</v>
      </c>
      <c r="C14" s="113"/>
      <c r="D14" s="114">
        <v>89094</v>
      </c>
      <c r="E14" s="115" t="s">
        <v>80</v>
      </c>
      <c r="F14" s="115" t="s">
        <v>2334</v>
      </c>
      <c r="G14" s="115" t="s">
        <v>2322</v>
      </c>
      <c r="H14" s="116" t="s">
        <v>2123</v>
      </c>
      <c r="I14" s="115" t="s">
        <v>2335</v>
      </c>
      <c r="J14" s="116" t="s">
        <v>2123</v>
      </c>
      <c r="K14" s="115">
        <v>15733</v>
      </c>
      <c r="L14" s="116" t="s">
        <v>2231</v>
      </c>
      <c r="M14" s="116" t="s">
        <v>2161</v>
      </c>
      <c r="N14" s="109">
        <v>339460</v>
      </c>
      <c r="O14" s="109">
        <v>283796</v>
      </c>
    </row>
    <row r="15" spans="1:15" x14ac:dyDescent="0.3">
      <c r="A15" s="112">
        <v>13</v>
      </c>
      <c r="B15" s="113">
        <v>44432644</v>
      </c>
      <c r="C15" s="113"/>
      <c r="D15" s="114">
        <v>20077</v>
      </c>
      <c r="E15" s="115" t="s">
        <v>80</v>
      </c>
      <c r="F15" s="115" t="s">
        <v>2075</v>
      </c>
      <c r="G15" s="115" t="s">
        <v>2382</v>
      </c>
      <c r="H15" s="116" t="s">
        <v>2117</v>
      </c>
      <c r="I15" s="115" t="s">
        <v>2344</v>
      </c>
      <c r="J15" s="116" t="s">
        <v>2117</v>
      </c>
      <c r="K15" s="115">
        <v>24908</v>
      </c>
      <c r="L15" s="116" t="s">
        <v>2305</v>
      </c>
      <c r="M15" s="116" t="s">
        <v>2213</v>
      </c>
      <c r="N15" s="109">
        <v>285098</v>
      </c>
      <c r="O15" s="109">
        <v>314390</v>
      </c>
    </row>
    <row r="16" spans="1:15" x14ac:dyDescent="0.3">
      <c r="A16" s="112">
        <v>14</v>
      </c>
      <c r="B16" s="113">
        <v>389709</v>
      </c>
      <c r="C16" s="113"/>
      <c r="D16" s="114" t="s">
        <v>1815</v>
      </c>
      <c r="E16" s="115" t="s">
        <v>80</v>
      </c>
      <c r="F16" s="115" t="s">
        <v>384</v>
      </c>
      <c r="G16" s="115" t="s">
        <v>385</v>
      </c>
      <c r="H16" s="116" t="s">
        <v>384</v>
      </c>
      <c r="I16" s="115" t="s">
        <v>386</v>
      </c>
      <c r="J16" s="116" t="s">
        <v>384</v>
      </c>
      <c r="K16" s="115" t="s">
        <v>1916</v>
      </c>
      <c r="L16" s="116" t="s">
        <v>1703</v>
      </c>
      <c r="M16" s="116">
        <v>2</v>
      </c>
      <c r="N16" s="109">
        <v>375085</v>
      </c>
      <c r="O16" s="109">
        <v>301608</v>
      </c>
    </row>
    <row r="17" spans="1:15" x14ac:dyDescent="0.3">
      <c r="A17" s="112">
        <v>15</v>
      </c>
      <c r="B17" s="113">
        <v>18176331</v>
      </c>
      <c r="C17" s="113"/>
      <c r="D17" s="114">
        <v>56237</v>
      </c>
      <c r="E17" s="115" t="s">
        <v>80</v>
      </c>
      <c r="F17" s="115" t="s">
        <v>1754</v>
      </c>
      <c r="G17" s="115" t="s">
        <v>1980</v>
      </c>
      <c r="H17" s="116" t="s">
        <v>1755</v>
      </c>
      <c r="I17" s="115" t="s">
        <v>1981</v>
      </c>
      <c r="J17" s="116" t="s">
        <v>1756</v>
      </c>
      <c r="K17" s="115" t="s">
        <v>111</v>
      </c>
      <c r="L17" s="116"/>
      <c r="M17" s="116">
        <v>15</v>
      </c>
      <c r="N17" s="109">
        <v>380465</v>
      </c>
      <c r="O17" s="109">
        <v>308668</v>
      </c>
    </row>
    <row r="18" spans="1:15" x14ac:dyDescent="0.3">
      <c r="A18" s="112">
        <v>16</v>
      </c>
      <c r="B18" s="113">
        <v>6154870</v>
      </c>
      <c r="C18" s="113"/>
      <c r="D18" s="114">
        <v>91355</v>
      </c>
      <c r="E18" s="115" t="s">
        <v>80</v>
      </c>
      <c r="F18" s="115" t="s">
        <v>1754</v>
      </c>
      <c r="G18" s="115" t="s">
        <v>2377</v>
      </c>
      <c r="H18" s="116" t="s">
        <v>2093</v>
      </c>
      <c r="I18" s="115" t="s">
        <v>2376</v>
      </c>
      <c r="J18" s="116" t="s">
        <v>840</v>
      </c>
      <c r="K18" s="115" t="s">
        <v>111</v>
      </c>
      <c r="L18" s="116"/>
      <c r="M18" s="116">
        <v>44</v>
      </c>
      <c r="N18" s="109">
        <v>365942</v>
      </c>
      <c r="O18" s="109">
        <v>309985</v>
      </c>
    </row>
    <row r="19" spans="1:15" x14ac:dyDescent="0.3">
      <c r="A19" s="112">
        <v>17</v>
      </c>
      <c r="B19" s="113">
        <v>421977671</v>
      </c>
      <c r="C19" s="113"/>
      <c r="D19" s="114">
        <v>110365</v>
      </c>
      <c r="E19" s="115" t="s">
        <v>80</v>
      </c>
      <c r="F19" s="115" t="s">
        <v>1754</v>
      </c>
      <c r="G19" s="115" t="s">
        <v>1840</v>
      </c>
      <c r="H19" s="116" t="s">
        <v>1804</v>
      </c>
      <c r="I19" s="115" t="s">
        <v>1841</v>
      </c>
      <c r="J19" s="116" t="s">
        <v>1805</v>
      </c>
      <c r="K19" s="115" t="s">
        <v>1251</v>
      </c>
      <c r="L19" s="116" t="s">
        <v>1806</v>
      </c>
      <c r="M19" s="116">
        <v>61</v>
      </c>
      <c r="N19" s="109">
        <v>379789</v>
      </c>
      <c r="O19" s="109">
        <v>302179</v>
      </c>
    </row>
    <row r="20" spans="1:15" x14ac:dyDescent="0.3">
      <c r="A20" s="112">
        <v>18</v>
      </c>
      <c r="B20" s="113">
        <v>94486866</v>
      </c>
      <c r="C20" s="113"/>
      <c r="D20" s="114">
        <v>22049</v>
      </c>
      <c r="E20" s="115" t="s">
        <v>80</v>
      </c>
      <c r="F20" s="115" t="s">
        <v>387</v>
      </c>
      <c r="G20" s="115" t="s">
        <v>388</v>
      </c>
      <c r="H20" s="116" t="s">
        <v>389</v>
      </c>
      <c r="I20" s="115" t="s">
        <v>390</v>
      </c>
      <c r="J20" s="116" t="s">
        <v>391</v>
      </c>
      <c r="K20" s="115" t="s">
        <v>111</v>
      </c>
      <c r="L20" s="116"/>
      <c r="M20" s="116">
        <v>104</v>
      </c>
      <c r="N20" s="109">
        <v>363196</v>
      </c>
      <c r="O20" s="109">
        <v>230878</v>
      </c>
    </row>
    <row r="21" spans="1:15" x14ac:dyDescent="0.3">
      <c r="A21" s="112">
        <v>19</v>
      </c>
      <c r="B21" s="113">
        <v>141974</v>
      </c>
      <c r="C21" s="113"/>
      <c r="D21" s="114">
        <v>90278</v>
      </c>
      <c r="E21" s="115" t="s">
        <v>80</v>
      </c>
      <c r="F21" s="115" t="s">
        <v>392</v>
      </c>
      <c r="G21" s="115" t="s">
        <v>1864</v>
      </c>
      <c r="H21" s="116" t="s">
        <v>1650</v>
      </c>
      <c r="I21" s="115" t="s">
        <v>1865</v>
      </c>
      <c r="J21" s="116" t="s">
        <v>1651</v>
      </c>
      <c r="K21" s="115" t="s">
        <v>114</v>
      </c>
      <c r="L21" s="116" t="s">
        <v>109</v>
      </c>
      <c r="M21" s="116">
        <v>2</v>
      </c>
      <c r="N21" s="109">
        <v>411396</v>
      </c>
      <c r="O21" s="109">
        <v>322923</v>
      </c>
    </row>
    <row r="22" spans="1:15" x14ac:dyDescent="0.3">
      <c r="A22" s="112">
        <v>20</v>
      </c>
      <c r="B22" s="113">
        <v>99001673</v>
      </c>
      <c r="C22" s="113"/>
      <c r="D22" s="114" t="s">
        <v>1834</v>
      </c>
      <c r="E22" s="115" t="s">
        <v>80</v>
      </c>
      <c r="F22" s="115" t="s">
        <v>1759</v>
      </c>
      <c r="G22" s="115" t="s">
        <v>1986</v>
      </c>
      <c r="H22" s="116" t="s">
        <v>1760</v>
      </c>
      <c r="I22" s="115" t="s">
        <v>1987</v>
      </c>
      <c r="J22" s="116" t="s">
        <v>1760</v>
      </c>
      <c r="K22" s="115" t="s">
        <v>1988</v>
      </c>
      <c r="L22" s="116" t="s">
        <v>1761</v>
      </c>
      <c r="M22" s="116">
        <v>9</v>
      </c>
      <c r="N22" s="109">
        <v>366646</v>
      </c>
      <c r="O22" s="109">
        <v>263311</v>
      </c>
    </row>
    <row r="23" spans="1:15" x14ac:dyDescent="0.3">
      <c r="A23" s="112">
        <v>21</v>
      </c>
      <c r="B23" s="113">
        <v>71864006</v>
      </c>
      <c r="C23" s="113"/>
      <c r="D23" s="114" t="s">
        <v>1835</v>
      </c>
      <c r="E23" s="115" t="s">
        <v>80</v>
      </c>
      <c r="F23" s="115" t="s">
        <v>1759</v>
      </c>
      <c r="G23" s="115" t="s">
        <v>1986</v>
      </c>
      <c r="H23" s="116" t="s">
        <v>1760</v>
      </c>
      <c r="I23" s="115" t="s">
        <v>1987</v>
      </c>
      <c r="J23" s="116" t="s">
        <v>1760</v>
      </c>
      <c r="K23" s="115" t="s">
        <v>204</v>
      </c>
      <c r="L23" s="116" t="s">
        <v>102</v>
      </c>
      <c r="M23" s="116">
        <v>3</v>
      </c>
      <c r="N23" s="109">
        <v>366648</v>
      </c>
      <c r="O23" s="109">
        <v>263214</v>
      </c>
    </row>
    <row r="24" spans="1:15" x14ac:dyDescent="0.3">
      <c r="A24" s="112">
        <v>22</v>
      </c>
      <c r="B24" s="113">
        <v>47946574</v>
      </c>
      <c r="C24" s="113"/>
      <c r="D24" s="114" t="s">
        <v>2032</v>
      </c>
      <c r="E24" s="115" t="s">
        <v>80</v>
      </c>
      <c r="F24" s="115" t="s">
        <v>1759</v>
      </c>
      <c r="G24" s="115" t="s">
        <v>1986</v>
      </c>
      <c r="H24" s="116" t="s">
        <v>1760</v>
      </c>
      <c r="I24" s="115" t="s">
        <v>1987</v>
      </c>
      <c r="J24" s="116" t="s">
        <v>1760</v>
      </c>
      <c r="K24" s="115" t="s">
        <v>204</v>
      </c>
      <c r="L24" s="116" t="s">
        <v>102</v>
      </c>
      <c r="M24" s="116">
        <v>17</v>
      </c>
      <c r="N24" s="109">
        <v>366706</v>
      </c>
      <c r="O24" s="109">
        <v>263379</v>
      </c>
    </row>
    <row r="25" spans="1:15" x14ac:dyDescent="0.3">
      <c r="A25" s="112">
        <v>23</v>
      </c>
      <c r="B25" s="113">
        <v>31737051</v>
      </c>
      <c r="C25" s="113"/>
      <c r="D25" s="114">
        <v>69409</v>
      </c>
      <c r="E25" s="115" t="s">
        <v>80</v>
      </c>
      <c r="F25" s="115" t="s">
        <v>1759</v>
      </c>
      <c r="G25" s="115" t="s">
        <v>2381</v>
      </c>
      <c r="H25" s="116" t="s">
        <v>2112</v>
      </c>
      <c r="I25" s="115" t="s">
        <v>2345</v>
      </c>
      <c r="J25" s="116" t="s">
        <v>2142</v>
      </c>
      <c r="K25" s="115" t="s">
        <v>111</v>
      </c>
      <c r="L25" s="116" t="s">
        <v>100</v>
      </c>
      <c r="M25" s="116" t="s">
        <v>2208</v>
      </c>
      <c r="N25" s="109">
        <v>349011</v>
      </c>
      <c r="O25" s="109">
        <v>250243</v>
      </c>
    </row>
    <row r="26" spans="1:15" x14ac:dyDescent="0.3">
      <c r="A26" s="112">
        <v>24</v>
      </c>
      <c r="B26" s="113">
        <v>171848</v>
      </c>
      <c r="C26" s="113"/>
      <c r="D26" s="114">
        <v>61455</v>
      </c>
      <c r="E26" s="115" t="s">
        <v>80</v>
      </c>
      <c r="F26" s="115" t="s">
        <v>394</v>
      </c>
      <c r="G26" s="115" t="s">
        <v>395</v>
      </c>
      <c r="H26" s="116" t="s">
        <v>396</v>
      </c>
      <c r="I26" s="115" t="s">
        <v>397</v>
      </c>
      <c r="J26" s="116" t="s">
        <v>398</v>
      </c>
      <c r="K26" s="115" t="s">
        <v>111</v>
      </c>
      <c r="L26" s="116" t="s">
        <v>100</v>
      </c>
      <c r="M26" s="116" t="s">
        <v>399</v>
      </c>
      <c r="N26" s="109">
        <v>376371</v>
      </c>
      <c r="O26" s="109">
        <v>381046</v>
      </c>
    </row>
    <row r="27" spans="1:15" x14ac:dyDescent="0.3">
      <c r="A27" s="112">
        <v>25</v>
      </c>
      <c r="B27" s="113">
        <v>194484</v>
      </c>
      <c r="C27" s="113"/>
      <c r="D27" s="114">
        <v>275271</v>
      </c>
      <c r="E27" s="115" t="s">
        <v>80</v>
      </c>
      <c r="F27" s="115" t="s">
        <v>400</v>
      </c>
      <c r="G27" s="115" t="s">
        <v>401</v>
      </c>
      <c r="H27" s="116" t="s">
        <v>402</v>
      </c>
      <c r="I27" s="115" t="s">
        <v>403</v>
      </c>
      <c r="J27" s="116" t="s">
        <v>404</v>
      </c>
      <c r="K27" s="115" t="s">
        <v>352</v>
      </c>
      <c r="L27" s="116" t="s">
        <v>104</v>
      </c>
      <c r="M27" s="116">
        <v>87</v>
      </c>
      <c r="N27" s="109">
        <v>347048</v>
      </c>
      <c r="O27" s="109">
        <v>393385</v>
      </c>
    </row>
    <row r="28" spans="1:15" x14ac:dyDescent="0.3">
      <c r="A28" s="112">
        <v>26</v>
      </c>
      <c r="B28" s="113">
        <v>79638116</v>
      </c>
      <c r="C28" s="113"/>
      <c r="D28" s="114" t="s">
        <v>1831</v>
      </c>
      <c r="E28" s="115" t="s">
        <v>80</v>
      </c>
      <c r="F28" s="115" t="s">
        <v>400</v>
      </c>
      <c r="G28" s="115" t="s">
        <v>1977</v>
      </c>
      <c r="H28" s="116" t="s">
        <v>406</v>
      </c>
      <c r="I28" s="115" t="s">
        <v>1978</v>
      </c>
      <c r="J28" s="116" t="s">
        <v>406</v>
      </c>
      <c r="K28" s="115" t="s">
        <v>1979</v>
      </c>
      <c r="L28" s="116" t="s">
        <v>1753</v>
      </c>
      <c r="M28" s="116" t="s">
        <v>399</v>
      </c>
      <c r="N28" s="109">
        <v>343474</v>
      </c>
      <c r="O28" s="109">
        <v>379052</v>
      </c>
    </row>
    <row r="29" spans="1:15" x14ac:dyDescent="0.3">
      <c r="A29" s="112">
        <v>27</v>
      </c>
      <c r="B29" s="113">
        <v>195151</v>
      </c>
      <c r="C29" s="113"/>
      <c r="D29" s="114">
        <v>105021</v>
      </c>
      <c r="E29" s="115" t="s">
        <v>80</v>
      </c>
      <c r="F29" s="115" t="s">
        <v>400</v>
      </c>
      <c r="G29" s="115" t="s">
        <v>405</v>
      </c>
      <c r="H29" s="116" t="s">
        <v>406</v>
      </c>
      <c r="I29" s="115" t="s">
        <v>407</v>
      </c>
      <c r="J29" s="116" t="s">
        <v>408</v>
      </c>
      <c r="K29" s="115" t="s">
        <v>111</v>
      </c>
      <c r="L29" s="116" t="s">
        <v>100</v>
      </c>
      <c r="M29" s="116" t="s">
        <v>409</v>
      </c>
      <c r="N29" s="109">
        <v>335328</v>
      </c>
      <c r="O29" s="109">
        <v>381272</v>
      </c>
    </row>
    <row r="30" spans="1:15" x14ac:dyDescent="0.3">
      <c r="A30" s="112">
        <v>28</v>
      </c>
      <c r="B30" s="113">
        <v>4516968</v>
      </c>
      <c r="C30" s="113"/>
      <c r="D30" s="114">
        <v>17301</v>
      </c>
      <c r="E30" s="115" t="s">
        <v>80</v>
      </c>
      <c r="F30" s="115" t="s">
        <v>205</v>
      </c>
      <c r="G30" s="115" t="s">
        <v>2015</v>
      </c>
      <c r="H30" s="116" t="s">
        <v>1795</v>
      </c>
      <c r="I30" s="115" t="s">
        <v>2016</v>
      </c>
      <c r="J30" s="116" t="s">
        <v>1796</v>
      </c>
      <c r="K30" s="115" t="s">
        <v>111</v>
      </c>
      <c r="L30" s="116"/>
      <c r="M30" s="116">
        <v>32</v>
      </c>
      <c r="N30" s="109">
        <v>323463</v>
      </c>
      <c r="O30" s="109">
        <v>351793</v>
      </c>
    </row>
    <row r="31" spans="1:15" x14ac:dyDescent="0.3">
      <c r="A31" s="112">
        <v>29</v>
      </c>
      <c r="B31" s="113">
        <v>217722</v>
      </c>
      <c r="C31" s="113"/>
      <c r="D31" s="114" t="s">
        <v>410</v>
      </c>
      <c r="E31" s="115" t="s">
        <v>80</v>
      </c>
      <c r="F31" s="115" t="s">
        <v>205</v>
      </c>
      <c r="G31" s="115" t="s">
        <v>411</v>
      </c>
      <c r="H31" s="116" t="s">
        <v>206</v>
      </c>
      <c r="I31" s="115" t="s">
        <v>207</v>
      </c>
      <c r="J31" s="116" t="s">
        <v>208</v>
      </c>
      <c r="K31" s="115" t="s">
        <v>111</v>
      </c>
      <c r="L31" s="116" t="s">
        <v>100</v>
      </c>
      <c r="M31" s="116">
        <v>27</v>
      </c>
      <c r="N31" s="109">
        <v>324875</v>
      </c>
      <c r="O31" s="109">
        <v>361643</v>
      </c>
    </row>
    <row r="32" spans="1:15" x14ac:dyDescent="0.3">
      <c r="A32" s="112">
        <v>30</v>
      </c>
      <c r="B32" s="113">
        <v>9797243</v>
      </c>
      <c r="C32" s="113"/>
      <c r="D32" s="114">
        <v>121208</v>
      </c>
      <c r="E32" s="115" t="s">
        <v>80</v>
      </c>
      <c r="F32" s="115" t="s">
        <v>205</v>
      </c>
      <c r="G32" s="115" t="s">
        <v>411</v>
      </c>
      <c r="H32" s="116" t="s">
        <v>206</v>
      </c>
      <c r="I32" s="115" t="s">
        <v>207</v>
      </c>
      <c r="J32" s="116" t="s">
        <v>208</v>
      </c>
      <c r="K32" s="115" t="s">
        <v>111</v>
      </c>
      <c r="L32" s="116"/>
      <c r="M32" s="116" t="s">
        <v>2192</v>
      </c>
      <c r="N32" s="109">
        <v>325138</v>
      </c>
      <c r="O32" s="109">
        <v>361643</v>
      </c>
    </row>
    <row r="33" spans="1:15" x14ac:dyDescent="0.3">
      <c r="A33" s="112">
        <v>31</v>
      </c>
      <c r="B33" s="113">
        <v>63293475</v>
      </c>
      <c r="C33" s="113"/>
      <c r="D33" s="114">
        <v>64793</v>
      </c>
      <c r="E33" s="115" t="s">
        <v>80</v>
      </c>
      <c r="F33" s="115" t="s">
        <v>412</v>
      </c>
      <c r="G33" s="115" t="s">
        <v>413</v>
      </c>
      <c r="H33" s="116" t="s">
        <v>414</v>
      </c>
      <c r="I33" s="115" t="s">
        <v>415</v>
      </c>
      <c r="J33" s="116" t="s">
        <v>416</v>
      </c>
      <c r="K33" s="115" t="s">
        <v>1968</v>
      </c>
      <c r="L33" s="116" t="s">
        <v>418</v>
      </c>
      <c r="M33" s="116">
        <v>15</v>
      </c>
      <c r="N33" s="109">
        <v>393684</v>
      </c>
      <c r="O33" s="109">
        <v>347715</v>
      </c>
    </row>
    <row r="34" spans="1:15" x14ac:dyDescent="0.3">
      <c r="A34" s="112">
        <v>32</v>
      </c>
      <c r="B34" s="113">
        <v>271899</v>
      </c>
      <c r="C34" s="113"/>
      <c r="D34" s="114">
        <v>56324</v>
      </c>
      <c r="E34" s="115" t="s">
        <v>80</v>
      </c>
      <c r="F34" s="115" t="s">
        <v>412</v>
      </c>
      <c r="G34" s="115" t="s">
        <v>419</v>
      </c>
      <c r="H34" s="116" t="s">
        <v>420</v>
      </c>
      <c r="I34" s="115" t="s">
        <v>421</v>
      </c>
      <c r="J34" s="116" t="s">
        <v>422</v>
      </c>
      <c r="K34" s="115" t="s">
        <v>423</v>
      </c>
      <c r="L34" s="116" t="s">
        <v>424</v>
      </c>
      <c r="M34" s="116">
        <v>7</v>
      </c>
      <c r="N34" s="109">
        <v>374837</v>
      </c>
      <c r="O34" s="109">
        <v>358233</v>
      </c>
    </row>
    <row r="35" spans="1:15" x14ac:dyDescent="0.3">
      <c r="A35" s="112">
        <v>33</v>
      </c>
      <c r="B35" s="113">
        <v>459358</v>
      </c>
      <c r="C35" s="113"/>
      <c r="D35" s="114">
        <v>12175</v>
      </c>
      <c r="E35" s="115" t="s">
        <v>80</v>
      </c>
      <c r="F35" s="115" t="s">
        <v>425</v>
      </c>
      <c r="G35" s="115" t="s">
        <v>426</v>
      </c>
      <c r="H35" s="116" t="s">
        <v>425</v>
      </c>
      <c r="I35" s="115" t="s">
        <v>427</v>
      </c>
      <c r="J35" s="116" t="s">
        <v>425</v>
      </c>
      <c r="K35" s="115" t="s">
        <v>428</v>
      </c>
      <c r="L35" s="116" t="s">
        <v>429</v>
      </c>
      <c r="M35" s="116">
        <v>1</v>
      </c>
      <c r="N35" s="109">
        <v>325207</v>
      </c>
      <c r="O35" s="109">
        <v>305226</v>
      </c>
    </row>
    <row r="36" spans="1:15" x14ac:dyDescent="0.3">
      <c r="A36" s="112">
        <v>34</v>
      </c>
      <c r="B36" s="113">
        <v>462924</v>
      </c>
      <c r="C36" s="113"/>
      <c r="D36" s="114">
        <v>6751</v>
      </c>
      <c r="E36" s="115" t="s">
        <v>80</v>
      </c>
      <c r="F36" s="115" t="s">
        <v>425</v>
      </c>
      <c r="G36" s="115" t="s">
        <v>426</v>
      </c>
      <c r="H36" s="116" t="s">
        <v>425</v>
      </c>
      <c r="I36" s="115" t="s">
        <v>427</v>
      </c>
      <c r="J36" s="116" t="s">
        <v>425</v>
      </c>
      <c r="K36" s="115" t="s">
        <v>327</v>
      </c>
      <c r="L36" s="116" t="s">
        <v>192</v>
      </c>
      <c r="M36" s="116">
        <v>8</v>
      </c>
      <c r="N36" s="109">
        <v>323395</v>
      </c>
      <c r="O36" s="109">
        <v>309148</v>
      </c>
    </row>
    <row r="37" spans="1:15" x14ac:dyDescent="0.3">
      <c r="A37" s="112">
        <v>35</v>
      </c>
      <c r="B37" s="113">
        <v>461672</v>
      </c>
      <c r="C37" s="113"/>
      <c r="D37" s="114" t="s">
        <v>1826</v>
      </c>
      <c r="E37" s="115" t="s">
        <v>80</v>
      </c>
      <c r="F37" s="115" t="s">
        <v>425</v>
      </c>
      <c r="G37" s="115" t="s">
        <v>426</v>
      </c>
      <c r="H37" s="116" t="s">
        <v>425</v>
      </c>
      <c r="I37" s="115" t="s">
        <v>427</v>
      </c>
      <c r="J37" s="116" t="s">
        <v>425</v>
      </c>
      <c r="K37" s="115" t="s">
        <v>430</v>
      </c>
      <c r="L37" s="116" t="s">
        <v>431</v>
      </c>
      <c r="M37" s="116">
        <v>20</v>
      </c>
      <c r="N37" s="109">
        <v>326315</v>
      </c>
      <c r="O37" s="109">
        <v>311769</v>
      </c>
    </row>
    <row r="38" spans="1:15" x14ac:dyDescent="0.3">
      <c r="A38" s="112">
        <v>36</v>
      </c>
      <c r="B38" s="113">
        <v>279643</v>
      </c>
      <c r="C38" s="113"/>
      <c r="D38" s="114">
        <v>16724</v>
      </c>
      <c r="E38" s="115" t="s">
        <v>80</v>
      </c>
      <c r="F38" s="115" t="s">
        <v>432</v>
      </c>
      <c r="G38" s="115" t="s">
        <v>433</v>
      </c>
      <c r="H38" s="116" t="s">
        <v>434</v>
      </c>
      <c r="I38" s="115" t="s">
        <v>435</v>
      </c>
      <c r="J38" s="116" t="s">
        <v>434</v>
      </c>
      <c r="K38" s="115" t="s">
        <v>118</v>
      </c>
      <c r="L38" s="116" t="s">
        <v>119</v>
      </c>
      <c r="M38" s="116">
        <v>7</v>
      </c>
      <c r="N38" s="109">
        <v>323764</v>
      </c>
      <c r="O38" s="109">
        <v>304455</v>
      </c>
    </row>
    <row r="39" spans="1:15" x14ac:dyDescent="0.3">
      <c r="A39" s="112">
        <v>37</v>
      </c>
      <c r="B39" s="113">
        <v>279714</v>
      </c>
      <c r="C39" s="113"/>
      <c r="D39" s="114">
        <v>18819</v>
      </c>
      <c r="E39" s="115" t="s">
        <v>80</v>
      </c>
      <c r="F39" s="115" t="s">
        <v>432</v>
      </c>
      <c r="G39" s="115" t="s">
        <v>433</v>
      </c>
      <c r="H39" s="116" t="s">
        <v>434</v>
      </c>
      <c r="I39" s="115" t="s">
        <v>435</v>
      </c>
      <c r="J39" s="116" t="s">
        <v>434</v>
      </c>
      <c r="K39" s="115" t="s">
        <v>436</v>
      </c>
      <c r="L39" s="116" t="s">
        <v>437</v>
      </c>
      <c r="M39" s="116">
        <v>5</v>
      </c>
      <c r="N39" s="109">
        <v>325801</v>
      </c>
      <c r="O39" s="109">
        <v>300503</v>
      </c>
    </row>
    <row r="40" spans="1:15" x14ac:dyDescent="0.3">
      <c r="A40" s="112">
        <v>38</v>
      </c>
      <c r="B40" s="113">
        <v>279719</v>
      </c>
      <c r="C40" s="113"/>
      <c r="D40" s="114">
        <v>18966</v>
      </c>
      <c r="E40" s="115" t="s">
        <v>80</v>
      </c>
      <c r="F40" s="115" t="s">
        <v>432</v>
      </c>
      <c r="G40" s="115" t="s">
        <v>433</v>
      </c>
      <c r="H40" s="116" t="s">
        <v>434</v>
      </c>
      <c r="I40" s="115" t="s">
        <v>435</v>
      </c>
      <c r="J40" s="116" t="s">
        <v>434</v>
      </c>
      <c r="K40" s="115" t="s">
        <v>114</v>
      </c>
      <c r="L40" s="116" t="s">
        <v>109</v>
      </c>
      <c r="M40" s="116">
        <v>4</v>
      </c>
      <c r="N40" s="109">
        <v>324573</v>
      </c>
      <c r="O40" s="109">
        <v>303013</v>
      </c>
    </row>
    <row r="41" spans="1:15" x14ac:dyDescent="0.3">
      <c r="A41" s="112">
        <v>39</v>
      </c>
      <c r="B41" s="113">
        <v>971174942</v>
      </c>
      <c r="C41" s="113"/>
      <c r="D41" s="114" t="s">
        <v>2307</v>
      </c>
      <c r="E41" s="115" t="s">
        <v>80</v>
      </c>
      <c r="F41" s="115" t="s">
        <v>2056</v>
      </c>
      <c r="G41" s="115" t="s">
        <v>2240</v>
      </c>
      <c r="H41" s="116" t="s">
        <v>2056</v>
      </c>
      <c r="I41" s="115" t="s">
        <v>2264</v>
      </c>
      <c r="J41" s="116" t="s">
        <v>2056</v>
      </c>
      <c r="K41" s="115" t="s">
        <v>2337</v>
      </c>
      <c r="L41" s="116" t="s">
        <v>2310</v>
      </c>
      <c r="M41" s="116" t="s">
        <v>2428</v>
      </c>
      <c r="N41" s="109">
        <v>359781</v>
      </c>
      <c r="O41" s="109">
        <v>361396</v>
      </c>
    </row>
    <row r="42" spans="1:15" x14ac:dyDescent="0.3">
      <c r="A42" s="112">
        <v>40</v>
      </c>
      <c r="B42" s="113">
        <v>138180688</v>
      </c>
      <c r="C42" s="113"/>
      <c r="D42" s="114" t="s">
        <v>2309</v>
      </c>
      <c r="E42" s="115" t="s">
        <v>80</v>
      </c>
      <c r="F42" s="115" t="s">
        <v>2056</v>
      </c>
      <c r="G42" s="115" t="s">
        <v>2240</v>
      </c>
      <c r="H42" s="116" t="s">
        <v>2056</v>
      </c>
      <c r="I42" s="115" t="s">
        <v>2264</v>
      </c>
      <c r="J42" s="116" t="s">
        <v>2056</v>
      </c>
      <c r="K42" s="115" t="s">
        <v>2347</v>
      </c>
      <c r="L42" s="116" t="s">
        <v>2311</v>
      </c>
      <c r="M42" s="116" t="s">
        <v>2429</v>
      </c>
      <c r="N42" s="109">
        <v>361581</v>
      </c>
      <c r="O42" s="109">
        <v>363219</v>
      </c>
    </row>
    <row r="43" spans="1:15" x14ac:dyDescent="0.3">
      <c r="A43" s="112">
        <v>41</v>
      </c>
      <c r="B43" s="113">
        <v>2525488</v>
      </c>
      <c r="C43" s="113"/>
      <c r="D43" s="114">
        <v>269452</v>
      </c>
      <c r="E43" s="115" t="s">
        <v>80</v>
      </c>
      <c r="F43" s="115" t="s">
        <v>2056</v>
      </c>
      <c r="G43" s="115" t="s">
        <v>2240</v>
      </c>
      <c r="H43" s="116" t="s">
        <v>2056</v>
      </c>
      <c r="I43" s="115" t="s">
        <v>2264</v>
      </c>
      <c r="J43" s="116" t="s">
        <v>2056</v>
      </c>
      <c r="K43" s="115" t="s">
        <v>2290</v>
      </c>
      <c r="L43" s="116" t="s">
        <v>2156</v>
      </c>
      <c r="M43" s="116" t="s">
        <v>2148</v>
      </c>
      <c r="N43" s="109">
        <v>366448</v>
      </c>
      <c r="O43" s="109">
        <v>351460</v>
      </c>
    </row>
    <row r="44" spans="1:15" x14ac:dyDescent="0.3">
      <c r="A44" s="112">
        <v>42</v>
      </c>
      <c r="B44" s="113">
        <v>831366038</v>
      </c>
      <c r="C44" s="113"/>
      <c r="D44" s="114" t="s">
        <v>2308</v>
      </c>
      <c r="E44" s="115" t="s">
        <v>80</v>
      </c>
      <c r="F44" s="115" t="s">
        <v>2056</v>
      </c>
      <c r="G44" s="115" t="s">
        <v>2240</v>
      </c>
      <c r="H44" s="116" t="s">
        <v>2056</v>
      </c>
      <c r="I44" s="115" t="s">
        <v>2264</v>
      </c>
      <c r="J44" s="116" t="s">
        <v>2056</v>
      </c>
      <c r="K44" s="115" t="s">
        <v>2338</v>
      </c>
      <c r="L44" s="116" t="s">
        <v>2312</v>
      </c>
      <c r="M44" s="116" t="s">
        <v>2430</v>
      </c>
      <c r="N44" s="109">
        <v>366033</v>
      </c>
      <c r="O44" s="109">
        <v>368706</v>
      </c>
    </row>
    <row r="45" spans="1:15" x14ac:dyDescent="0.3">
      <c r="A45" s="112">
        <v>43</v>
      </c>
      <c r="B45" s="113">
        <v>333846826</v>
      </c>
      <c r="C45" s="113"/>
      <c r="D45" s="114">
        <v>19518</v>
      </c>
      <c r="E45" s="115" t="s">
        <v>80</v>
      </c>
      <c r="F45" s="115" t="s">
        <v>2056</v>
      </c>
      <c r="G45" s="115" t="s">
        <v>2240</v>
      </c>
      <c r="H45" s="116" t="s">
        <v>2056</v>
      </c>
      <c r="I45" s="115" t="s">
        <v>2264</v>
      </c>
      <c r="J45" s="116" t="s">
        <v>2056</v>
      </c>
      <c r="K45" s="115">
        <v>13090</v>
      </c>
      <c r="L45" s="116" t="s">
        <v>2313</v>
      </c>
      <c r="M45" s="116" t="s">
        <v>2431</v>
      </c>
      <c r="N45" s="109">
        <v>363205</v>
      </c>
      <c r="O45" s="109">
        <v>360977</v>
      </c>
    </row>
    <row r="46" spans="1:15" x14ac:dyDescent="0.3">
      <c r="A46" s="112">
        <v>44</v>
      </c>
      <c r="B46" s="113">
        <v>21013369</v>
      </c>
      <c r="C46" s="113"/>
      <c r="D46" s="114">
        <v>106868</v>
      </c>
      <c r="E46" s="115" t="s">
        <v>80</v>
      </c>
      <c r="F46" s="115" t="s">
        <v>2056</v>
      </c>
      <c r="G46" s="115" t="s">
        <v>2240</v>
      </c>
      <c r="H46" s="116" t="s">
        <v>2056</v>
      </c>
      <c r="I46" s="115" t="s">
        <v>2264</v>
      </c>
      <c r="J46" s="116" t="s">
        <v>2056</v>
      </c>
      <c r="K46" s="115">
        <v>20209</v>
      </c>
      <c r="L46" s="116" t="s">
        <v>2199</v>
      </c>
      <c r="M46" s="116" t="s">
        <v>2152</v>
      </c>
      <c r="N46" s="109">
        <v>362020</v>
      </c>
      <c r="O46" s="109">
        <v>366643</v>
      </c>
    </row>
    <row r="47" spans="1:15" x14ac:dyDescent="0.3">
      <c r="A47" s="112">
        <v>45</v>
      </c>
      <c r="B47" s="113">
        <v>809385742</v>
      </c>
      <c r="C47" s="113"/>
      <c r="D47" s="114">
        <v>262800</v>
      </c>
      <c r="E47" s="115" t="s">
        <v>80</v>
      </c>
      <c r="F47" s="115" t="s">
        <v>2056</v>
      </c>
      <c r="G47" s="115" t="s">
        <v>2240</v>
      </c>
      <c r="H47" s="116" t="s">
        <v>2056</v>
      </c>
      <c r="I47" s="115" t="s">
        <v>2264</v>
      </c>
      <c r="J47" s="116" t="s">
        <v>2056</v>
      </c>
      <c r="K47" s="115">
        <v>20308</v>
      </c>
      <c r="L47" s="116" t="s">
        <v>2314</v>
      </c>
      <c r="M47" s="116" t="s">
        <v>2432</v>
      </c>
      <c r="N47" s="109">
        <v>363373</v>
      </c>
      <c r="O47" s="109">
        <v>360208</v>
      </c>
    </row>
    <row r="48" spans="1:15" x14ac:dyDescent="0.3">
      <c r="A48" s="112">
        <v>46</v>
      </c>
      <c r="B48" s="113">
        <v>981803348</v>
      </c>
      <c r="C48" s="113"/>
      <c r="D48" s="114">
        <v>124508</v>
      </c>
      <c r="E48" s="115" t="s">
        <v>80</v>
      </c>
      <c r="F48" s="115" t="s">
        <v>2056</v>
      </c>
      <c r="G48" s="115" t="s">
        <v>2240</v>
      </c>
      <c r="H48" s="116" t="s">
        <v>2056</v>
      </c>
      <c r="I48" s="115" t="s">
        <v>2264</v>
      </c>
      <c r="J48" s="116" t="s">
        <v>2056</v>
      </c>
      <c r="K48" s="115">
        <v>20754</v>
      </c>
      <c r="L48" s="116" t="s">
        <v>2315</v>
      </c>
      <c r="M48" s="116" t="s">
        <v>2433</v>
      </c>
      <c r="N48" s="109">
        <v>369070</v>
      </c>
      <c r="O48" s="109">
        <v>353379</v>
      </c>
    </row>
    <row r="49" spans="1:15" x14ac:dyDescent="0.3">
      <c r="A49" s="112">
        <v>47</v>
      </c>
      <c r="B49" s="113">
        <v>371009564</v>
      </c>
      <c r="C49" s="113"/>
      <c r="D49" s="114">
        <v>123116</v>
      </c>
      <c r="E49" s="115" t="s">
        <v>80</v>
      </c>
      <c r="F49" s="115" t="s">
        <v>2056</v>
      </c>
      <c r="G49" s="115" t="s">
        <v>2240</v>
      </c>
      <c r="H49" s="116" t="s">
        <v>2056</v>
      </c>
      <c r="I49" s="115" t="s">
        <v>2264</v>
      </c>
      <c r="J49" s="116" t="s">
        <v>2056</v>
      </c>
      <c r="K49" s="115">
        <v>24621</v>
      </c>
      <c r="L49" s="116" t="s">
        <v>2316</v>
      </c>
      <c r="M49" s="116" t="s">
        <v>2431</v>
      </c>
      <c r="N49" s="109">
        <v>362804</v>
      </c>
      <c r="O49" s="109">
        <v>356791</v>
      </c>
    </row>
    <row r="50" spans="1:15" x14ac:dyDescent="0.3">
      <c r="A50" s="112">
        <v>48</v>
      </c>
      <c r="B50" s="113">
        <v>97278078</v>
      </c>
      <c r="C50" s="113"/>
      <c r="D50" s="114">
        <v>42860</v>
      </c>
      <c r="E50" s="115" t="s">
        <v>80</v>
      </c>
      <c r="F50" s="115" t="s">
        <v>107</v>
      </c>
      <c r="G50" s="115" t="s">
        <v>439</v>
      </c>
      <c r="H50" s="116" t="s">
        <v>108</v>
      </c>
      <c r="I50" s="115" t="s">
        <v>440</v>
      </c>
      <c r="J50" s="116" t="s">
        <v>441</v>
      </c>
      <c r="K50" s="115" t="s">
        <v>114</v>
      </c>
      <c r="L50" s="116" t="s">
        <v>109</v>
      </c>
      <c r="M50" s="116">
        <v>5</v>
      </c>
      <c r="N50" s="109">
        <v>358911</v>
      </c>
      <c r="O50" s="109">
        <v>347802</v>
      </c>
    </row>
    <row r="51" spans="1:15" x14ac:dyDescent="0.3">
      <c r="A51" s="112">
        <v>49</v>
      </c>
      <c r="B51" s="113">
        <v>12426412</v>
      </c>
      <c r="C51" s="113"/>
      <c r="D51" s="114">
        <v>268391</v>
      </c>
      <c r="E51" s="115" t="s">
        <v>80</v>
      </c>
      <c r="F51" s="115" t="s">
        <v>107</v>
      </c>
      <c r="G51" s="115" t="s">
        <v>439</v>
      </c>
      <c r="H51" s="116" t="s">
        <v>108</v>
      </c>
      <c r="I51" s="115" t="s">
        <v>1948</v>
      </c>
      <c r="J51" s="116" t="s">
        <v>1730</v>
      </c>
      <c r="K51" s="115" t="s">
        <v>1949</v>
      </c>
      <c r="L51" s="116" t="s">
        <v>1731</v>
      </c>
      <c r="M51" s="116">
        <v>25</v>
      </c>
      <c r="N51" s="109">
        <v>358564</v>
      </c>
      <c r="O51" s="109">
        <v>354094</v>
      </c>
    </row>
    <row r="52" spans="1:15" x14ac:dyDescent="0.3">
      <c r="A52" s="112">
        <v>50</v>
      </c>
      <c r="B52" s="113">
        <v>333791</v>
      </c>
      <c r="C52" s="113"/>
      <c r="D52" s="114">
        <v>92318</v>
      </c>
      <c r="E52" s="115" t="s">
        <v>80</v>
      </c>
      <c r="F52" s="115" t="s">
        <v>107</v>
      </c>
      <c r="G52" s="115" t="s">
        <v>442</v>
      </c>
      <c r="H52" s="116" t="s">
        <v>443</v>
      </c>
      <c r="I52" s="115" t="s">
        <v>446</v>
      </c>
      <c r="J52" s="116" t="s">
        <v>447</v>
      </c>
      <c r="K52" s="115" t="s">
        <v>118</v>
      </c>
      <c r="L52" s="116" t="s">
        <v>119</v>
      </c>
      <c r="M52" s="116">
        <v>29</v>
      </c>
      <c r="N52" s="109">
        <v>346511</v>
      </c>
      <c r="O52" s="109">
        <v>358492</v>
      </c>
    </row>
    <row r="53" spans="1:15" x14ac:dyDescent="0.3">
      <c r="A53" s="112">
        <v>51</v>
      </c>
      <c r="B53" s="113">
        <v>333099</v>
      </c>
      <c r="C53" s="113"/>
      <c r="D53" s="114">
        <v>92320</v>
      </c>
      <c r="E53" s="115" t="s">
        <v>80</v>
      </c>
      <c r="F53" s="115" t="s">
        <v>107</v>
      </c>
      <c r="G53" s="115" t="s">
        <v>442</v>
      </c>
      <c r="H53" s="116" t="s">
        <v>443</v>
      </c>
      <c r="I53" s="115" t="s">
        <v>444</v>
      </c>
      <c r="J53" s="116" t="s">
        <v>445</v>
      </c>
      <c r="K53" s="115" t="s">
        <v>114</v>
      </c>
      <c r="L53" s="116" t="s">
        <v>109</v>
      </c>
      <c r="M53" s="116">
        <v>5</v>
      </c>
      <c r="N53" s="109">
        <v>343846</v>
      </c>
      <c r="O53" s="109">
        <v>364027</v>
      </c>
    </row>
    <row r="54" spans="1:15" x14ac:dyDescent="0.3">
      <c r="A54" s="112">
        <v>52</v>
      </c>
      <c r="B54" s="113">
        <v>341811</v>
      </c>
      <c r="C54" s="113"/>
      <c r="D54" s="114">
        <v>21343</v>
      </c>
      <c r="E54" s="115" t="s">
        <v>80</v>
      </c>
      <c r="F54" s="115" t="s">
        <v>448</v>
      </c>
      <c r="G54" s="115" t="s">
        <v>449</v>
      </c>
      <c r="H54" s="116" t="s">
        <v>450</v>
      </c>
      <c r="I54" s="115" t="s">
        <v>451</v>
      </c>
      <c r="J54" s="116" t="s">
        <v>450</v>
      </c>
      <c r="K54" s="115" t="s">
        <v>452</v>
      </c>
      <c r="L54" s="116" t="s">
        <v>453</v>
      </c>
      <c r="M54" s="116" t="s">
        <v>454</v>
      </c>
      <c r="N54" s="109">
        <v>304896</v>
      </c>
      <c r="O54" s="109">
        <v>346000</v>
      </c>
    </row>
    <row r="55" spans="1:15" x14ac:dyDescent="0.3">
      <c r="A55" s="112">
        <v>53</v>
      </c>
      <c r="B55" s="113">
        <v>4862573</v>
      </c>
      <c r="C55" s="113"/>
      <c r="D55" s="114">
        <v>64411</v>
      </c>
      <c r="E55" s="115" t="s">
        <v>80</v>
      </c>
      <c r="F55" s="115" t="s">
        <v>448</v>
      </c>
      <c r="G55" s="115" t="s">
        <v>2239</v>
      </c>
      <c r="H55" s="116" t="s">
        <v>2085</v>
      </c>
      <c r="I55" s="115" t="s">
        <v>2263</v>
      </c>
      <c r="J55" s="116" t="s">
        <v>2085</v>
      </c>
      <c r="K55" s="115" t="s">
        <v>2297</v>
      </c>
      <c r="L55" s="116" t="s">
        <v>2172</v>
      </c>
      <c r="M55" s="116">
        <v>33</v>
      </c>
      <c r="N55" s="109">
        <v>361632</v>
      </c>
      <c r="O55" s="109">
        <v>305851</v>
      </c>
    </row>
    <row r="56" spans="1:15" x14ac:dyDescent="0.3">
      <c r="A56" s="112">
        <v>54</v>
      </c>
      <c r="B56" s="113">
        <v>1940417</v>
      </c>
      <c r="C56" s="113"/>
      <c r="D56" s="114">
        <v>64411</v>
      </c>
      <c r="E56" s="115" t="s">
        <v>80</v>
      </c>
      <c r="F56" s="115" t="s">
        <v>448</v>
      </c>
      <c r="G56" s="115" t="s">
        <v>2239</v>
      </c>
      <c r="H56" s="116" t="s">
        <v>2085</v>
      </c>
      <c r="I56" s="115" t="s">
        <v>2263</v>
      </c>
      <c r="J56" s="116" t="s">
        <v>2085</v>
      </c>
      <c r="K56" s="115" t="s">
        <v>2289</v>
      </c>
      <c r="L56" s="116" t="s">
        <v>2154</v>
      </c>
      <c r="M56" s="116">
        <v>25</v>
      </c>
      <c r="N56" s="109">
        <v>361521</v>
      </c>
      <c r="O56" s="109">
        <v>305756</v>
      </c>
    </row>
    <row r="57" spans="1:15" x14ac:dyDescent="0.3">
      <c r="A57" s="112">
        <v>55</v>
      </c>
      <c r="B57" s="113">
        <v>364127</v>
      </c>
      <c r="C57" s="113"/>
      <c r="D57" s="114">
        <v>31963</v>
      </c>
      <c r="E57" s="115" t="s">
        <v>80</v>
      </c>
      <c r="F57" s="115" t="s">
        <v>1695</v>
      </c>
      <c r="G57" s="115" t="s">
        <v>1909</v>
      </c>
      <c r="H57" s="116" t="s">
        <v>1696</v>
      </c>
      <c r="I57" s="115" t="s">
        <v>1910</v>
      </c>
      <c r="J57" s="116" t="s">
        <v>1696</v>
      </c>
      <c r="K57" s="115" t="s">
        <v>1911</v>
      </c>
      <c r="L57" s="116" t="s">
        <v>1697</v>
      </c>
      <c r="M57" s="116">
        <v>1</v>
      </c>
      <c r="N57" s="109">
        <v>345331</v>
      </c>
      <c r="O57" s="109">
        <v>284247</v>
      </c>
    </row>
    <row r="58" spans="1:15" x14ac:dyDescent="0.3">
      <c r="A58" s="112">
        <v>56</v>
      </c>
      <c r="B58" s="113">
        <v>364910</v>
      </c>
      <c r="C58" s="113"/>
      <c r="D58" s="114">
        <v>19245</v>
      </c>
      <c r="E58" s="115" t="s">
        <v>80</v>
      </c>
      <c r="F58" s="115" t="s">
        <v>1695</v>
      </c>
      <c r="G58" s="115" t="s">
        <v>1917</v>
      </c>
      <c r="H58" s="116" t="s">
        <v>1704</v>
      </c>
      <c r="I58" s="115" t="s">
        <v>1918</v>
      </c>
      <c r="J58" s="116" t="s">
        <v>1704</v>
      </c>
      <c r="K58" s="115" t="s">
        <v>1048</v>
      </c>
      <c r="L58" s="116" t="s">
        <v>1049</v>
      </c>
      <c r="M58" s="116">
        <v>4</v>
      </c>
      <c r="N58" s="109">
        <v>366681</v>
      </c>
      <c r="O58" s="109">
        <v>284021</v>
      </c>
    </row>
    <row r="59" spans="1:15" x14ac:dyDescent="0.3">
      <c r="A59" s="112">
        <v>57</v>
      </c>
      <c r="B59" s="113">
        <v>165541</v>
      </c>
      <c r="C59" s="113"/>
      <c r="D59" s="114">
        <v>272568</v>
      </c>
      <c r="E59" s="115" t="s">
        <v>110</v>
      </c>
      <c r="F59" s="115" t="s">
        <v>1494</v>
      </c>
      <c r="G59" s="115" t="s">
        <v>1495</v>
      </c>
      <c r="H59" s="116" t="s">
        <v>1496</v>
      </c>
      <c r="I59" s="115" t="s">
        <v>1497</v>
      </c>
      <c r="J59" s="116" t="s">
        <v>1496</v>
      </c>
      <c r="K59" s="115" t="s">
        <v>1498</v>
      </c>
      <c r="L59" s="116" t="s">
        <v>1499</v>
      </c>
      <c r="M59" s="116">
        <v>6</v>
      </c>
      <c r="N59" s="109">
        <v>599127</v>
      </c>
      <c r="O59" s="109">
        <v>525234</v>
      </c>
    </row>
    <row r="60" spans="1:15" x14ac:dyDescent="0.3">
      <c r="A60" s="112">
        <v>58</v>
      </c>
      <c r="B60" s="113">
        <v>727574256</v>
      </c>
      <c r="C60" s="113"/>
      <c r="D60" s="114">
        <v>104808</v>
      </c>
      <c r="E60" s="115" t="s">
        <v>110</v>
      </c>
      <c r="F60" s="115" t="s">
        <v>455</v>
      </c>
      <c r="G60" s="115" t="s">
        <v>2323</v>
      </c>
      <c r="H60" s="116" t="s">
        <v>2124</v>
      </c>
      <c r="I60" s="115" t="s">
        <v>2349</v>
      </c>
      <c r="J60" s="116" t="s">
        <v>2124</v>
      </c>
      <c r="K60" s="115" t="s">
        <v>2339</v>
      </c>
      <c r="L60" s="116" t="s">
        <v>2232</v>
      </c>
      <c r="M60" s="116" t="s">
        <v>2233</v>
      </c>
      <c r="N60" s="109">
        <v>581769</v>
      </c>
      <c r="O60" s="109">
        <v>426900</v>
      </c>
    </row>
    <row r="61" spans="1:15" x14ac:dyDescent="0.3">
      <c r="A61" s="112">
        <v>59</v>
      </c>
      <c r="B61" s="113">
        <v>516170</v>
      </c>
      <c r="C61" s="113"/>
      <c r="D61" s="114">
        <v>61601</v>
      </c>
      <c r="E61" s="115" t="s">
        <v>110</v>
      </c>
      <c r="F61" s="115" t="s">
        <v>455</v>
      </c>
      <c r="G61" s="115" t="s">
        <v>1848</v>
      </c>
      <c r="H61" s="116" t="s">
        <v>456</v>
      </c>
      <c r="I61" s="115" t="s">
        <v>457</v>
      </c>
      <c r="J61" s="116" t="s">
        <v>458</v>
      </c>
      <c r="K61" s="115" t="s">
        <v>111</v>
      </c>
      <c r="L61" s="116" t="s">
        <v>100</v>
      </c>
      <c r="M61" s="116">
        <v>16</v>
      </c>
      <c r="N61" s="109">
        <v>611838</v>
      </c>
      <c r="O61" s="109">
        <v>416762</v>
      </c>
    </row>
    <row r="62" spans="1:15" x14ac:dyDescent="0.3">
      <c r="A62" s="112">
        <v>60</v>
      </c>
      <c r="B62" s="113">
        <v>517410</v>
      </c>
      <c r="C62" s="113"/>
      <c r="D62" s="114">
        <v>61902</v>
      </c>
      <c r="E62" s="115" t="s">
        <v>110</v>
      </c>
      <c r="F62" s="115" t="s">
        <v>455</v>
      </c>
      <c r="G62" s="115" t="s">
        <v>1848</v>
      </c>
      <c r="H62" s="116" t="s">
        <v>456</v>
      </c>
      <c r="I62" s="115" t="s">
        <v>459</v>
      </c>
      <c r="J62" s="116" t="s">
        <v>460</v>
      </c>
      <c r="K62" s="115" t="s">
        <v>111</v>
      </c>
      <c r="L62" s="116" t="s">
        <v>100</v>
      </c>
      <c r="M62" s="116">
        <v>33</v>
      </c>
      <c r="N62" s="109">
        <v>600632</v>
      </c>
      <c r="O62" s="109">
        <v>422679</v>
      </c>
    </row>
    <row r="63" spans="1:15" x14ac:dyDescent="0.3">
      <c r="A63" s="112">
        <v>61</v>
      </c>
      <c r="B63" s="113">
        <v>529924</v>
      </c>
      <c r="C63" s="113"/>
      <c r="D63" s="114">
        <v>18758</v>
      </c>
      <c r="E63" s="115" t="s">
        <v>110</v>
      </c>
      <c r="F63" s="115" t="s">
        <v>455</v>
      </c>
      <c r="G63" s="115" t="s">
        <v>461</v>
      </c>
      <c r="H63" s="116" t="s">
        <v>462</v>
      </c>
      <c r="I63" s="115" t="s">
        <v>466</v>
      </c>
      <c r="J63" s="116" t="s">
        <v>467</v>
      </c>
      <c r="K63" s="115" t="s">
        <v>111</v>
      </c>
      <c r="L63" s="116" t="s">
        <v>100</v>
      </c>
      <c r="M63" s="116" t="s">
        <v>468</v>
      </c>
      <c r="N63" s="109">
        <v>594342</v>
      </c>
      <c r="O63" s="109">
        <v>422736</v>
      </c>
    </row>
    <row r="64" spans="1:15" x14ac:dyDescent="0.3">
      <c r="A64" s="112">
        <v>62</v>
      </c>
      <c r="B64" s="113">
        <v>529334</v>
      </c>
      <c r="C64" s="113"/>
      <c r="D64" s="114">
        <v>20774</v>
      </c>
      <c r="E64" s="115" t="s">
        <v>110</v>
      </c>
      <c r="F64" s="115" t="s">
        <v>455</v>
      </c>
      <c r="G64" s="115" t="s">
        <v>461</v>
      </c>
      <c r="H64" s="116" t="s">
        <v>462</v>
      </c>
      <c r="I64" s="115" t="s">
        <v>463</v>
      </c>
      <c r="J64" s="116" t="s">
        <v>464</v>
      </c>
      <c r="K64" s="115" t="s">
        <v>111</v>
      </c>
      <c r="L64" s="116" t="s">
        <v>100</v>
      </c>
      <c r="M64" s="116" t="s">
        <v>465</v>
      </c>
      <c r="N64" s="109">
        <v>595647</v>
      </c>
      <c r="O64" s="109">
        <v>413969</v>
      </c>
    </row>
    <row r="65" spans="1:15" x14ac:dyDescent="0.3">
      <c r="A65" s="112">
        <v>63</v>
      </c>
      <c r="B65" s="113">
        <v>3071443</v>
      </c>
      <c r="C65" s="113"/>
      <c r="D65" s="114">
        <v>123854</v>
      </c>
      <c r="E65" s="115" t="s">
        <v>110</v>
      </c>
      <c r="F65" s="115" t="s">
        <v>2057</v>
      </c>
      <c r="G65" s="115" t="s">
        <v>2242</v>
      </c>
      <c r="H65" s="116" t="s">
        <v>2057</v>
      </c>
      <c r="I65" s="115" t="s">
        <v>2267</v>
      </c>
      <c r="J65" s="116" t="s">
        <v>2057</v>
      </c>
      <c r="K65" s="115" t="s">
        <v>2291</v>
      </c>
      <c r="L65" s="116" t="s">
        <v>2158</v>
      </c>
      <c r="M65" s="116" t="s">
        <v>2159</v>
      </c>
      <c r="N65" s="109">
        <v>584741</v>
      </c>
      <c r="O65" s="109">
        <v>431968</v>
      </c>
    </row>
    <row r="66" spans="1:15" x14ac:dyDescent="0.3">
      <c r="A66" s="112">
        <v>64</v>
      </c>
      <c r="B66" s="113">
        <v>533119</v>
      </c>
      <c r="C66" s="113"/>
      <c r="D66" s="114">
        <v>5098</v>
      </c>
      <c r="E66" s="115" t="s">
        <v>110</v>
      </c>
      <c r="F66" s="115" t="s">
        <v>470</v>
      </c>
      <c r="G66" s="115" t="s">
        <v>471</v>
      </c>
      <c r="H66" s="116" t="s">
        <v>472</v>
      </c>
      <c r="I66" s="115" t="s">
        <v>473</v>
      </c>
      <c r="J66" s="116" t="s">
        <v>472</v>
      </c>
      <c r="K66" s="115" t="s">
        <v>474</v>
      </c>
      <c r="L66" s="116" t="s">
        <v>475</v>
      </c>
      <c r="M66" s="116">
        <v>35</v>
      </c>
      <c r="N66" s="109">
        <v>609516</v>
      </c>
      <c r="O66" s="109">
        <v>461339</v>
      </c>
    </row>
    <row r="67" spans="1:15" x14ac:dyDescent="0.3">
      <c r="A67" s="112">
        <v>65</v>
      </c>
      <c r="B67" s="113">
        <v>88342809</v>
      </c>
      <c r="C67" s="113"/>
      <c r="D67" s="114">
        <v>274704</v>
      </c>
      <c r="E67" s="115" t="s">
        <v>110</v>
      </c>
      <c r="F67" s="115" t="s">
        <v>2079</v>
      </c>
      <c r="G67" s="115" t="s">
        <v>2324</v>
      </c>
      <c r="H67" s="116" t="s">
        <v>2079</v>
      </c>
      <c r="I67" s="115" t="s">
        <v>2350</v>
      </c>
      <c r="J67" s="116" t="s">
        <v>2079</v>
      </c>
      <c r="K67" s="115" t="s">
        <v>2343</v>
      </c>
      <c r="L67" s="116" t="s">
        <v>2306</v>
      </c>
      <c r="M67" s="116" t="s">
        <v>2223</v>
      </c>
      <c r="N67" s="109">
        <v>624998</v>
      </c>
      <c r="O67" s="109">
        <v>484043</v>
      </c>
    </row>
    <row r="68" spans="1:15" x14ac:dyDescent="0.3">
      <c r="A68" s="112">
        <v>66</v>
      </c>
      <c r="B68" s="113">
        <v>559662</v>
      </c>
      <c r="C68" s="113"/>
      <c r="D68" s="114">
        <v>122771</v>
      </c>
      <c r="E68" s="115" t="s">
        <v>110</v>
      </c>
      <c r="F68" s="115" t="s">
        <v>209</v>
      </c>
      <c r="G68" s="115" t="s">
        <v>210</v>
      </c>
      <c r="H68" s="116" t="s">
        <v>211</v>
      </c>
      <c r="I68" s="115" t="s">
        <v>212</v>
      </c>
      <c r="J68" s="116" t="s">
        <v>211</v>
      </c>
      <c r="K68" s="115" t="s">
        <v>213</v>
      </c>
      <c r="L68" s="116" t="s">
        <v>214</v>
      </c>
      <c r="M68" s="116">
        <v>9</v>
      </c>
      <c r="N68" s="109">
        <v>548519</v>
      </c>
      <c r="O68" s="109">
        <v>450371</v>
      </c>
    </row>
    <row r="69" spans="1:15" x14ac:dyDescent="0.3">
      <c r="A69" s="112">
        <v>67</v>
      </c>
      <c r="B69" s="113">
        <v>570698</v>
      </c>
      <c r="C69" s="113"/>
      <c r="D69" s="114">
        <v>133573</v>
      </c>
      <c r="E69" s="115" t="s">
        <v>110</v>
      </c>
      <c r="F69" s="115" t="s">
        <v>209</v>
      </c>
      <c r="G69" s="115" t="s">
        <v>476</v>
      </c>
      <c r="H69" s="116" t="s">
        <v>211</v>
      </c>
      <c r="I69" s="115" t="s">
        <v>477</v>
      </c>
      <c r="J69" s="116" t="s">
        <v>478</v>
      </c>
      <c r="K69" s="115" t="s">
        <v>111</v>
      </c>
      <c r="L69" s="116" t="s">
        <v>100</v>
      </c>
      <c r="M69" s="116">
        <v>12</v>
      </c>
      <c r="N69" s="109">
        <v>551652</v>
      </c>
      <c r="O69" s="109">
        <v>447442</v>
      </c>
    </row>
    <row r="70" spans="1:15" x14ac:dyDescent="0.3">
      <c r="A70" s="112">
        <v>68</v>
      </c>
      <c r="B70" s="113">
        <v>584526</v>
      </c>
      <c r="C70" s="113"/>
      <c r="D70" s="114">
        <v>8626</v>
      </c>
      <c r="E70" s="115" t="s">
        <v>110</v>
      </c>
      <c r="F70" s="115" t="s">
        <v>1686</v>
      </c>
      <c r="G70" s="115" t="s">
        <v>1901</v>
      </c>
      <c r="H70" s="116" t="s">
        <v>1687</v>
      </c>
      <c r="I70" s="115" t="s">
        <v>1902</v>
      </c>
      <c r="J70" s="116" t="s">
        <v>1688</v>
      </c>
      <c r="K70" s="115" t="s">
        <v>111</v>
      </c>
      <c r="L70" s="116" t="s">
        <v>100</v>
      </c>
      <c r="M70" s="116">
        <v>78</v>
      </c>
      <c r="N70" s="109">
        <v>567859</v>
      </c>
      <c r="O70" s="109">
        <v>517432</v>
      </c>
    </row>
    <row r="71" spans="1:15" x14ac:dyDescent="0.3">
      <c r="A71" s="112">
        <v>69</v>
      </c>
      <c r="B71" s="113">
        <v>596861</v>
      </c>
      <c r="C71" s="113"/>
      <c r="D71" s="114">
        <v>10179</v>
      </c>
      <c r="E71" s="115" t="s">
        <v>110</v>
      </c>
      <c r="F71" s="115" t="s">
        <v>479</v>
      </c>
      <c r="G71" s="115" t="s">
        <v>480</v>
      </c>
      <c r="H71" s="116" t="s">
        <v>348</v>
      </c>
      <c r="I71" s="115" t="s">
        <v>481</v>
      </c>
      <c r="J71" s="116" t="s">
        <v>348</v>
      </c>
      <c r="K71" s="115" t="s">
        <v>114</v>
      </c>
      <c r="L71" s="116" t="s">
        <v>109</v>
      </c>
      <c r="M71" s="116">
        <v>15</v>
      </c>
      <c r="N71" s="109">
        <v>542535</v>
      </c>
      <c r="O71" s="109">
        <v>428442</v>
      </c>
    </row>
    <row r="72" spans="1:15" x14ac:dyDescent="0.3">
      <c r="A72" s="112">
        <v>70</v>
      </c>
      <c r="B72" s="113">
        <v>597151</v>
      </c>
      <c r="C72" s="113"/>
      <c r="D72" s="114">
        <v>3944</v>
      </c>
      <c r="E72" s="115" t="s">
        <v>110</v>
      </c>
      <c r="F72" s="115" t="s">
        <v>479</v>
      </c>
      <c r="G72" s="115" t="s">
        <v>480</v>
      </c>
      <c r="H72" s="116" t="s">
        <v>348</v>
      </c>
      <c r="I72" s="115" t="s">
        <v>1847</v>
      </c>
      <c r="J72" s="116" t="s">
        <v>1632</v>
      </c>
      <c r="K72" s="115" t="s">
        <v>111</v>
      </c>
      <c r="L72" s="116" t="s">
        <v>100</v>
      </c>
      <c r="M72" s="116">
        <v>38</v>
      </c>
      <c r="N72" s="109">
        <v>541073</v>
      </c>
      <c r="O72" s="109">
        <v>425407</v>
      </c>
    </row>
    <row r="73" spans="1:15" x14ac:dyDescent="0.3">
      <c r="A73" s="112">
        <v>71</v>
      </c>
      <c r="B73" s="113">
        <v>40967936</v>
      </c>
      <c r="C73" s="113"/>
      <c r="D73" s="114" t="s">
        <v>1833</v>
      </c>
      <c r="E73" s="115" t="s">
        <v>110</v>
      </c>
      <c r="F73" s="115" t="s">
        <v>479</v>
      </c>
      <c r="G73" s="115" t="s">
        <v>482</v>
      </c>
      <c r="H73" s="116" t="s">
        <v>483</v>
      </c>
      <c r="I73" s="115" t="s">
        <v>1984</v>
      </c>
      <c r="J73" s="116" t="s">
        <v>483</v>
      </c>
      <c r="K73" s="115" t="s">
        <v>98</v>
      </c>
      <c r="L73" s="116" t="s">
        <v>99</v>
      </c>
      <c r="M73" s="116">
        <v>1</v>
      </c>
      <c r="N73" s="109">
        <v>531770</v>
      </c>
      <c r="O73" s="109">
        <v>429786</v>
      </c>
    </row>
    <row r="74" spans="1:15" x14ac:dyDescent="0.3">
      <c r="A74" s="112">
        <v>72</v>
      </c>
      <c r="B74" s="113">
        <v>603403</v>
      </c>
      <c r="C74" s="113"/>
      <c r="D74" s="114">
        <v>23426</v>
      </c>
      <c r="E74" s="115" t="s">
        <v>110</v>
      </c>
      <c r="F74" s="115" t="s">
        <v>479</v>
      </c>
      <c r="G74" s="115" t="s">
        <v>482</v>
      </c>
      <c r="H74" s="116" t="s">
        <v>483</v>
      </c>
      <c r="I74" s="115" t="s">
        <v>486</v>
      </c>
      <c r="J74" s="116" t="s">
        <v>487</v>
      </c>
      <c r="K74" s="115" t="s">
        <v>111</v>
      </c>
      <c r="L74" s="116" t="s">
        <v>100</v>
      </c>
      <c r="M74" s="116">
        <v>29</v>
      </c>
      <c r="N74" s="109">
        <v>527644</v>
      </c>
      <c r="O74" s="109">
        <v>427920</v>
      </c>
    </row>
    <row r="75" spans="1:15" x14ac:dyDescent="0.3">
      <c r="A75" s="112">
        <v>73</v>
      </c>
      <c r="B75" s="113">
        <v>601659</v>
      </c>
      <c r="C75" s="113"/>
      <c r="D75" s="114">
        <v>24111</v>
      </c>
      <c r="E75" s="115" t="s">
        <v>110</v>
      </c>
      <c r="F75" s="115" t="s">
        <v>479</v>
      </c>
      <c r="G75" s="115" t="s">
        <v>482</v>
      </c>
      <c r="H75" s="116" t="s">
        <v>483</v>
      </c>
      <c r="I75" s="115" t="s">
        <v>484</v>
      </c>
      <c r="J75" s="116" t="s">
        <v>485</v>
      </c>
      <c r="K75" s="115" t="s">
        <v>111</v>
      </c>
      <c r="L75" s="116" t="s">
        <v>100</v>
      </c>
      <c r="M75" s="116">
        <v>45</v>
      </c>
      <c r="N75" s="109">
        <v>528633</v>
      </c>
      <c r="O75" s="109">
        <v>434963</v>
      </c>
    </row>
    <row r="76" spans="1:15" x14ac:dyDescent="0.3">
      <c r="A76" s="112">
        <v>74</v>
      </c>
      <c r="B76" s="113">
        <v>603909</v>
      </c>
      <c r="C76" s="113"/>
      <c r="D76" s="114" t="s">
        <v>488</v>
      </c>
      <c r="E76" s="115" t="s">
        <v>110</v>
      </c>
      <c r="F76" s="115" t="s">
        <v>479</v>
      </c>
      <c r="G76" s="115" t="s">
        <v>489</v>
      </c>
      <c r="H76" s="116" t="s">
        <v>490</v>
      </c>
      <c r="I76" s="115" t="s">
        <v>491</v>
      </c>
      <c r="J76" s="116" t="s">
        <v>490</v>
      </c>
      <c r="K76" s="115" t="s">
        <v>132</v>
      </c>
      <c r="L76" s="116" t="s">
        <v>133</v>
      </c>
      <c r="M76" s="116">
        <v>15</v>
      </c>
      <c r="N76" s="109">
        <v>530022</v>
      </c>
      <c r="O76" s="109">
        <v>443878</v>
      </c>
    </row>
    <row r="77" spans="1:15" x14ac:dyDescent="0.3">
      <c r="A77" s="112">
        <v>75</v>
      </c>
      <c r="B77" s="113">
        <v>693364243</v>
      </c>
      <c r="C77" s="113"/>
      <c r="D77" s="114">
        <v>263026</v>
      </c>
      <c r="E77" s="115" t="s">
        <v>110</v>
      </c>
      <c r="F77" s="115" t="s">
        <v>479</v>
      </c>
      <c r="G77" s="115" t="s">
        <v>489</v>
      </c>
      <c r="H77" s="116" t="s">
        <v>490</v>
      </c>
      <c r="I77" s="115" t="s">
        <v>491</v>
      </c>
      <c r="J77" s="116" t="s">
        <v>490</v>
      </c>
      <c r="K77" s="115" t="s">
        <v>492</v>
      </c>
      <c r="L77" s="116" t="s">
        <v>493</v>
      </c>
      <c r="M77" s="116">
        <v>2</v>
      </c>
      <c r="N77" s="109">
        <v>529247</v>
      </c>
      <c r="O77" s="109">
        <v>444445</v>
      </c>
    </row>
    <row r="78" spans="1:15" x14ac:dyDescent="0.3">
      <c r="A78" s="112">
        <v>76</v>
      </c>
      <c r="B78" s="113">
        <v>9581904</v>
      </c>
      <c r="C78" s="113"/>
      <c r="D78" s="114">
        <v>263026</v>
      </c>
      <c r="E78" s="115" t="s">
        <v>110</v>
      </c>
      <c r="F78" s="115" t="s">
        <v>479</v>
      </c>
      <c r="G78" s="115" t="s">
        <v>489</v>
      </c>
      <c r="H78" s="116" t="s">
        <v>490</v>
      </c>
      <c r="I78" s="115" t="s">
        <v>491</v>
      </c>
      <c r="J78" s="116" t="s">
        <v>490</v>
      </c>
      <c r="K78" s="115" t="s">
        <v>492</v>
      </c>
      <c r="L78" s="116" t="s">
        <v>2189</v>
      </c>
      <c r="M78" s="116" t="s">
        <v>347</v>
      </c>
      <c r="N78" s="109">
        <v>529468</v>
      </c>
      <c r="O78" s="109">
        <v>444418</v>
      </c>
    </row>
    <row r="79" spans="1:15" x14ac:dyDescent="0.3">
      <c r="A79" s="112">
        <v>77</v>
      </c>
      <c r="B79" s="113">
        <v>85248233</v>
      </c>
      <c r="C79" s="113"/>
      <c r="D79" s="114">
        <v>109704</v>
      </c>
      <c r="E79" s="115" t="s">
        <v>110</v>
      </c>
      <c r="F79" s="115" t="s">
        <v>112</v>
      </c>
      <c r="G79" s="115" t="s">
        <v>2383</v>
      </c>
      <c r="H79" s="116" t="s">
        <v>113</v>
      </c>
      <c r="I79" s="115" t="s">
        <v>2351</v>
      </c>
      <c r="J79" s="116" t="s">
        <v>113</v>
      </c>
      <c r="K79" s="115" t="s">
        <v>2346</v>
      </c>
      <c r="L79" s="116" t="s">
        <v>2222</v>
      </c>
      <c r="M79" s="116" t="s">
        <v>2148</v>
      </c>
      <c r="N79" s="109">
        <v>570786</v>
      </c>
      <c r="O79" s="109">
        <v>398682</v>
      </c>
    </row>
    <row r="80" spans="1:15" x14ac:dyDescent="0.3">
      <c r="A80" s="112">
        <v>78</v>
      </c>
      <c r="B80" s="113">
        <v>607360</v>
      </c>
      <c r="C80" s="113"/>
      <c r="D80" s="114">
        <v>70052</v>
      </c>
      <c r="E80" s="115" t="s">
        <v>110</v>
      </c>
      <c r="F80" s="115" t="s">
        <v>112</v>
      </c>
      <c r="G80" s="115" t="s">
        <v>494</v>
      </c>
      <c r="H80" s="116" t="s">
        <v>113</v>
      </c>
      <c r="I80" s="115" t="s">
        <v>499</v>
      </c>
      <c r="J80" s="116" t="s">
        <v>500</v>
      </c>
      <c r="K80" s="115" t="s">
        <v>111</v>
      </c>
      <c r="L80" s="116" t="s">
        <v>100</v>
      </c>
      <c r="M80" s="116">
        <v>16</v>
      </c>
      <c r="N80" s="109">
        <v>577668</v>
      </c>
      <c r="O80" s="109">
        <v>389807</v>
      </c>
    </row>
    <row r="81" spans="1:15" x14ac:dyDescent="0.3">
      <c r="A81" s="112">
        <v>79</v>
      </c>
      <c r="B81" s="113">
        <v>606735</v>
      </c>
      <c r="C81" s="113"/>
      <c r="D81" s="114">
        <v>69880</v>
      </c>
      <c r="E81" s="115" t="s">
        <v>110</v>
      </c>
      <c r="F81" s="115" t="s">
        <v>112</v>
      </c>
      <c r="G81" s="115" t="s">
        <v>494</v>
      </c>
      <c r="H81" s="116" t="s">
        <v>113</v>
      </c>
      <c r="I81" s="115" t="s">
        <v>497</v>
      </c>
      <c r="J81" s="116" t="s">
        <v>498</v>
      </c>
      <c r="K81" s="115" t="s">
        <v>111</v>
      </c>
      <c r="L81" s="116" t="s">
        <v>100</v>
      </c>
      <c r="M81" s="116">
        <v>22</v>
      </c>
      <c r="N81" s="109">
        <v>571658</v>
      </c>
      <c r="O81" s="109">
        <v>387905</v>
      </c>
    </row>
    <row r="82" spans="1:15" x14ac:dyDescent="0.3">
      <c r="A82" s="112">
        <v>80</v>
      </c>
      <c r="B82" s="113">
        <v>606672</v>
      </c>
      <c r="C82" s="113"/>
      <c r="D82" s="114">
        <v>69880</v>
      </c>
      <c r="E82" s="115" t="s">
        <v>110</v>
      </c>
      <c r="F82" s="115" t="s">
        <v>112</v>
      </c>
      <c r="G82" s="115" t="s">
        <v>494</v>
      </c>
      <c r="H82" s="116" t="s">
        <v>113</v>
      </c>
      <c r="I82" s="115" t="s">
        <v>495</v>
      </c>
      <c r="J82" s="116" t="s">
        <v>496</v>
      </c>
      <c r="K82" s="115" t="s">
        <v>111</v>
      </c>
      <c r="L82" s="116" t="s">
        <v>100</v>
      </c>
      <c r="M82" s="116">
        <v>27</v>
      </c>
      <c r="N82" s="109">
        <v>573747</v>
      </c>
      <c r="O82" s="109">
        <v>391186</v>
      </c>
    </row>
    <row r="83" spans="1:15" x14ac:dyDescent="0.3">
      <c r="A83" s="112">
        <v>81</v>
      </c>
      <c r="B83" s="113">
        <v>622110</v>
      </c>
      <c r="C83" s="113"/>
      <c r="D83" s="114" t="s">
        <v>1827</v>
      </c>
      <c r="E83" s="115" t="s">
        <v>110</v>
      </c>
      <c r="F83" s="115" t="s">
        <v>501</v>
      </c>
      <c r="G83" s="115" t="s">
        <v>502</v>
      </c>
      <c r="H83" s="116" t="s">
        <v>503</v>
      </c>
      <c r="I83" s="115" t="s">
        <v>504</v>
      </c>
      <c r="J83" s="116" t="s">
        <v>503</v>
      </c>
      <c r="K83" s="115" t="s">
        <v>505</v>
      </c>
      <c r="L83" s="116" t="s">
        <v>506</v>
      </c>
      <c r="M83" s="116">
        <v>58</v>
      </c>
      <c r="N83" s="109">
        <v>528053</v>
      </c>
      <c r="O83" s="109">
        <v>468097</v>
      </c>
    </row>
    <row r="84" spans="1:15" x14ac:dyDescent="0.3">
      <c r="A84" s="112">
        <v>82</v>
      </c>
      <c r="B84" s="113">
        <v>640644</v>
      </c>
      <c r="C84" s="113"/>
      <c r="D84" s="114">
        <v>42520</v>
      </c>
      <c r="E84" s="115" t="s">
        <v>110</v>
      </c>
      <c r="F84" s="115" t="s">
        <v>507</v>
      </c>
      <c r="G84" s="115" t="s">
        <v>508</v>
      </c>
      <c r="H84" s="116" t="s">
        <v>509</v>
      </c>
      <c r="I84" s="115" t="s">
        <v>510</v>
      </c>
      <c r="J84" s="116" t="s">
        <v>511</v>
      </c>
      <c r="K84" s="115" t="s">
        <v>111</v>
      </c>
      <c r="L84" s="116" t="s">
        <v>100</v>
      </c>
      <c r="M84" s="116">
        <v>37</v>
      </c>
      <c r="N84" s="109">
        <v>586257</v>
      </c>
      <c r="O84" s="109">
        <v>514776</v>
      </c>
    </row>
    <row r="85" spans="1:15" x14ac:dyDescent="0.3">
      <c r="A85" s="112">
        <v>83</v>
      </c>
      <c r="B85" s="113">
        <v>641214</v>
      </c>
      <c r="C85" s="113"/>
      <c r="D85" s="114">
        <v>106425</v>
      </c>
      <c r="E85" s="115" t="s">
        <v>110</v>
      </c>
      <c r="F85" s="115" t="s">
        <v>512</v>
      </c>
      <c r="G85" s="115" t="s">
        <v>513</v>
      </c>
      <c r="H85" s="116" t="s">
        <v>514</v>
      </c>
      <c r="I85" s="115" t="s">
        <v>515</v>
      </c>
      <c r="J85" s="116" t="s">
        <v>514</v>
      </c>
      <c r="K85" s="115" t="s">
        <v>114</v>
      </c>
      <c r="L85" s="116" t="s">
        <v>109</v>
      </c>
      <c r="M85" s="116">
        <v>3</v>
      </c>
      <c r="N85" s="109">
        <v>631050</v>
      </c>
      <c r="O85" s="109">
        <v>402217</v>
      </c>
    </row>
    <row r="86" spans="1:15" x14ac:dyDescent="0.3">
      <c r="A86" s="112">
        <v>84</v>
      </c>
      <c r="B86" s="113">
        <v>32024865</v>
      </c>
      <c r="C86" s="113"/>
      <c r="D86" s="114">
        <v>106425</v>
      </c>
      <c r="E86" s="115" t="s">
        <v>110</v>
      </c>
      <c r="F86" s="115" t="s">
        <v>512</v>
      </c>
      <c r="G86" s="115" t="s">
        <v>2384</v>
      </c>
      <c r="H86" s="116" t="s">
        <v>514</v>
      </c>
      <c r="I86" s="115" t="s">
        <v>515</v>
      </c>
      <c r="J86" s="116" t="s">
        <v>514</v>
      </c>
      <c r="K86" s="115">
        <v>24459</v>
      </c>
      <c r="L86" s="116" t="s">
        <v>2209</v>
      </c>
      <c r="M86" s="116" t="s">
        <v>2210</v>
      </c>
      <c r="N86" s="109">
        <v>630356</v>
      </c>
      <c r="O86" s="109">
        <v>401752</v>
      </c>
    </row>
    <row r="87" spans="1:15" x14ac:dyDescent="0.3">
      <c r="A87" s="112">
        <v>85</v>
      </c>
      <c r="B87" s="113">
        <v>786798</v>
      </c>
      <c r="C87" s="113"/>
      <c r="D87" s="114">
        <v>89782</v>
      </c>
      <c r="E87" s="115" t="s">
        <v>110</v>
      </c>
      <c r="F87" s="115" t="s">
        <v>2413</v>
      </c>
      <c r="G87" s="115" t="s">
        <v>2421</v>
      </c>
      <c r="H87" s="116" t="s">
        <v>2413</v>
      </c>
      <c r="I87" s="115" t="s">
        <v>2422</v>
      </c>
      <c r="J87" s="116" t="s">
        <v>2413</v>
      </c>
      <c r="K87" s="115" t="s">
        <v>2423</v>
      </c>
      <c r="L87" s="116" t="s">
        <v>2414</v>
      </c>
      <c r="M87" s="116">
        <v>1</v>
      </c>
      <c r="N87" s="109">
        <v>575181</v>
      </c>
      <c r="O87" s="109">
        <v>472705</v>
      </c>
    </row>
    <row r="88" spans="1:15" x14ac:dyDescent="0.3">
      <c r="A88" s="112">
        <v>86</v>
      </c>
      <c r="B88" s="113">
        <v>672065</v>
      </c>
      <c r="C88" s="113"/>
      <c r="D88" s="114">
        <v>86676</v>
      </c>
      <c r="E88" s="115" t="s">
        <v>110</v>
      </c>
      <c r="F88" s="115" t="s">
        <v>518</v>
      </c>
      <c r="G88" s="115" t="s">
        <v>519</v>
      </c>
      <c r="H88" s="116" t="s">
        <v>520</v>
      </c>
      <c r="I88" s="115" t="s">
        <v>521</v>
      </c>
      <c r="J88" s="116" t="s">
        <v>522</v>
      </c>
      <c r="K88" s="115" t="s">
        <v>111</v>
      </c>
      <c r="L88" s="116" t="s">
        <v>100</v>
      </c>
      <c r="M88" s="116">
        <v>4</v>
      </c>
      <c r="N88" s="109">
        <v>586089</v>
      </c>
      <c r="O88" s="109">
        <v>478566</v>
      </c>
    </row>
    <row r="89" spans="1:15" x14ac:dyDescent="0.3">
      <c r="A89" s="112">
        <v>87</v>
      </c>
      <c r="B89" s="113">
        <v>686742</v>
      </c>
      <c r="C89" s="113"/>
      <c r="D89" s="114">
        <v>83881</v>
      </c>
      <c r="E89" s="115" t="s">
        <v>110</v>
      </c>
      <c r="F89" s="115" t="s">
        <v>518</v>
      </c>
      <c r="G89" s="115" t="s">
        <v>2424</v>
      </c>
      <c r="H89" s="116" t="s">
        <v>2411</v>
      </c>
      <c r="I89" s="115" t="s">
        <v>2425</v>
      </c>
      <c r="J89" s="116" t="s">
        <v>2411</v>
      </c>
      <c r="K89" s="115" t="s">
        <v>114</v>
      </c>
      <c r="L89" s="116" t="s">
        <v>109</v>
      </c>
      <c r="M89" s="116">
        <v>4</v>
      </c>
      <c r="N89" s="109">
        <v>567190</v>
      </c>
      <c r="O89" s="109">
        <v>491707</v>
      </c>
    </row>
    <row r="90" spans="1:15" x14ac:dyDescent="0.3">
      <c r="A90" s="112">
        <v>88</v>
      </c>
      <c r="B90" s="113">
        <v>5174317</v>
      </c>
      <c r="C90" s="113"/>
      <c r="D90" s="114" t="s">
        <v>523</v>
      </c>
      <c r="E90" s="115" t="s">
        <v>110</v>
      </c>
      <c r="F90" s="115" t="s">
        <v>524</v>
      </c>
      <c r="G90" s="115" t="s">
        <v>525</v>
      </c>
      <c r="H90" s="116" t="s">
        <v>526</v>
      </c>
      <c r="I90" s="115" t="s">
        <v>527</v>
      </c>
      <c r="J90" s="116" t="s">
        <v>528</v>
      </c>
      <c r="K90" s="115" t="s">
        <v>111</v>
      </c>
      <c r="L90" s="116"/>
      <c r="M90" s="116">
        <v>40</v>
      </c>
      <c r="N90" s="109">
        <v>505490</v>
      </c>
      <c r="O90" s="109">
        <v>501686</v>
      </c>
    </row>
    <row r="91" spans="1:15" x14ac:dyDescent="0.3">
      <c r="A91" s="112">
        <v>89</v>
      </c>
      <c r="B91" s="113">
        <v>65409816</v>
      </c>
      <c r="C91" s="113"/>
      <c r="D91" s="114" t="s">
        <v>529</v>
      </c>
      <c r="E91" s="115" t="s">
        <v>110</v>
      </c>
      <c r="F91" s="115" t="s">
        <v>524</v>
      </c>
      <c r="G91" s="115" t="s">
        <v>530</v>
      </c>
      <c r="H91" s="116" t="s">
        <v>531</v>
      </c>
      <c r="I91" s="115" t="s">
        <v>532</v>
      </c>
      <c r="J91" s="116" t="s">
        <v>531</v>
      </c>
      <c r="K91" s="115" t="s">
        <v>292</v>
      </c>
      <c r="L91" s="116" t="s">
        <v>293</v>
      </c>
      <c r="M91" s="116">
        <v>64</v>
      </c>
      <c r="N91" s="109">
        <v>518787</v>
      </c>
      <c r="O91" s="109">
        <v>509355</v>
      </c>
    </row>
    <row r="92" spans="1:15" x14ac:dyDescent="0.3">
      <c r="A92" s="112">
        <v>90</v>
      </c>
      <c r="B92" s="113">
        <v>17399660</v>
      </c>
      <c r="C92" s="113"/>
      <c r="D92" s="114">
        <v>267302</v>
      </c>
      <c r="E92" s="115" t="s">
        <v>110</v>
      </c>
      <c r="F92" s="115" t="s">
        <v>524</v>
      </c>
      <c r="G92" s="115" t="s">
        <v>533</v>
      </c>
      <c r="H92" s="116" t="s">
        <v>531</v>
      </c>
      <c r="I92" s="115" t="s">
        <v>534</v>
      </c>
      <c r="J92" s="116" t="s">
        <v>535</v>
      </c>
      <c r="K92" s="115" t="s">
        <v>111</v>
      </c>
      <c r="L92" s="116"/>
      <c r="M92" s="116">
        <v>17</v>
      </c>
      <c r="N92" s="109">
        <v>514308</v>
      </c>
      <c r="O92" s="109">
        <v>512701</v>
      </c>
    </row>
    <row r="93" spans="1:15" x14ac:dyDescent="0.3">
      <c r="A93" s="112">
        <v>91</v>
      </c>
      <c r="B93" s="113">
        <v>739579</v>
      </c>
      <c r="C93" s="113"/>
      <c r="D93" s="114">
        <v>44633</v>
      </c>
      <c r="E93" s="115" t="s">
        <v>110</v>
      </c>
      <c r="F93" s="115" t="s">
        <v>536</v>
      </c>
      <c r="G93" s="115" t="s">
        <v>537</v>
      </c>
      <c r="H93" s="116" t="s">
        <v>538</v>
      </c>
      <c r="I93" s="115" t="s">
        <v>539</v>
      </c>
      <c r="J93" s="116" t="s">
        <v>540</v>
      </c>
      <c r="K93" s="115" t="s">
        <v>111</v>
      </c>
      <c r="L93" s="116" t="s">
        <v>100</v>
      </c>
      <c r="M93" s="116">
        <v>72</v>
      </c>
      <c r="N93" s="109">
        <v>558658</v>
      </c>
      <c r="O93" s="109">
        <v>432910</v>
      </c>
    </row>
    <row r="94" spans="1:15" x14ac:dyDescent="0.3">
      <c r="A94" s="112">
        <v>92</v>
      </c>
      <c r="B94" s="113">
        <v>744923</v>
      </c>
      <c r="C94" s="113"/>
      <c r="D94" s="114">
        <v>265092</v>
      </c>
      <c r="E94" s="115" t="s">
        <v>110</v>
      </c>
      <c r="F94" s="115" t="s">
        <v>536</v>
      </c>
      <c r="G94" s="115" t="s">
        <v>541</v>
      </c>
      <c r="H94" s="116" t="s">
        <v>542</v>
      </c>
      <c r="I94" s="115" t="s">
        <v>545</v>
      </c>
      <c r="J94" s="116" t="s">
        <v>546</v>
      </c>
      <c r="K94" s="115" t="s">
        <v>111</v>
      </c>
      <c r="L94" s="116" t="s">
        <v>100</v>
      </c>
      <c r="M94" s="116">
        <v>40</v>
      </c>
      <c r="N94" s="109">
        <v>563348</v>
      </c>
      <c r="O94" s="109">
        <v>430165</v>
      </c>
    </row>
    <row r="95" spans="1:15" x14ac:dyDescent="0.3">
      <c r="A95" s="112">
        <v>93</v>
      </c>
      <c r="B95" s="113">
        <v>744543</v>
      </c>
      <c r="C95" s="113"/>
      <c r="D95" s="114">
        <v>75793</v>
      </c>
      <c r="E95" s="115" t="s">
        <v>110</v>
      </c>
      <c r="F95" s="115" t="s">
        <v>536</v>
      </c>
      <c r="G95" s="115" t="s">
        <v>541</v>
      </c>
      <c r="H95" s="116" t="s">
        <v>542</v>
      </c>
      <c r="I95" s="115" t="s">
        <v>543</v>
      </c>
      <c r="J95" s="116" t="s">
        <v>544</v>
      </c>
      <c r="K95" s="115" t="s">
        <v>111</v>
      </c>
      <c r="L95" s="116" t="s">
        <v>100</v>
      </c>
      <c r="M95" s="116">
        <v>56</v>
      </c>
      <c r="N95" s="109">
        <v>569097</v>
      </c>
      <c r="O95" s="109">
        <v>429659</v>
      </c>
    </row>
    <row r="96" spans="1:15" x14ac:dyDescent="0.3">
      <c r="A96" s="112">
        <v>94</v>
      </c>
      <c r="B96" s="113">
        <v>854349</v>
      </c>
      <c r="C96" s="113"/>
      <c r="D96" s="114">
        <v>4352</v>
      </c>
      <c r="E96" s="115" t="s">
        <v>115</v>
      </c>
      <c r="F96" s="115" t="s">
        <v>547</v>
      </c>
      <c r="G96" s="115" t="s">
        <v>548</v>
      </c>
      <c r="H96" s="116" t="s">
        <v>549</v>
      </c>
      <c r="I96" s="115" t="s">
        <v>550</v>
      </c>
      <c r="J96" s="116" t="s">
        <v>551</v>
      </c>
      <c r="K96" s="115" t="s">
        <v>111</v>
      </c>
      <c r="L96" s="116" t="s">
        <v>100</v>
      </c>
      <c r="M96" s="116">
        <v>1</v>
      </c>
      <c r="N96" s="109">
        <v>437435</v>
      </c>
      <c r="O96" s="109">
        <v>793112</v>
      </c>
    </row>
    <row r="97" spans="1:15" x14ac:dyDescent="0.3">
      <c r="A97" s="112">
        <v>95</v>
      </c>
      <c r="B97" s="113">
        <v>91177016</v>
      </c>
      <c r="C97" s="113"/>
      <c r="D97" s="114" t="s">
        <v>2050</v>
      </c>
      <c r="E97" s="115" t="s">
        <v>115</v>
      </c>
      <c r="F97" s="115" t="s">
        <v>2080</v>
      </c>
      <c r="G97" s="115" t="s">
        <v>2385</v>
      </c>
      <c r="H97" s="116" t="s">
        <v>2119</v>
      </c>
      <c r="I97" s="115" t="s">
        <v>2352</v>
      </c>
      <c r="J97" s="116" t="s">
        <v>2119</v>
      </c>
      <c r="K97" s="115">
        <v>17742</v>
      </c>
      <c r="L97" s="116" t="s">
        <v>517</v>
      </c>
      <c r="M97" s="116" t="s">
        <v>2224</v>
      </c>
      <c r="N97" s="109">
        <v>304326</v>
      </c>
      <c r="O97" s="109">
        <v>763806</v>
      </c>
    </row>
    <row r="98" spans="1:15" x14ac:dyDescent="0.3">
      <c r="A98" s="112">
        <v>96</v>
      </c>
      <c r="B98" s="113">
        <v>906081</v>
      </c>
      <c r="C98" s="113"/>
      <c r="D98" s="114">
        <v>121811</v>
      </c>
      <c r="E98" s="115" t="s">
        <v>115</v>
      </c>
      <c r="F98" s="115" t="s">
        <v>116</v>
      </c>
      <c r="G98" s="115" t="s">
        <v>556</v>
      </c>
      <c r="H98" s="116" t="s">
        <v>557</v>
      </c>
      <c r="I98" s="115" t="s">
        <v>558</v>
      </c>
      <c r="J98" s="116" t="s">
        <v>559</v>
      </c>
      <c r="K98" s="115" t="s">
        <v>111</v>
      </c>
      <c r="L98" s="116" t="s">
        <v>100</v>
      </c>
      <c r="M98" s="116">
        <v>31</v>
      </c>
      <c r="N98" s="109">
        <v>371154</v>
      </c>
      <c r="O98" s="109">
        <v>792778</v>
      </c>
    </row>
    <row r="99" spans="1:15" x14ac:dyDescent="0.3">
      <c r="A99" s="112">
        <v>97</v>
      </c>
      <c r="B99" s="113">
        <v>944636</v>
      </c>
      <c r="C99" s="113"/>
      <c r="D99" s="114">
        <v>31405</v>
      </c>
      <c r="E99" s="115" t="s">
        <v>115</v>
      </c>
      <c r="F99" s="115" t="s">
        <v>561</v>
      </c>
      <c r="G99" s="115" t="s">
        <v>1610</v>
      </c>
      <c r="H99" s="116" t="s">
        <v>1492</v>
      </c>
      <c r="I99" s="115" t="s">
        <v>1613</v>
      </c>
      <c r="J99" s="116" t="s">
        <v>1487</v>
      </c>
      <c r="K99" s="115" t="s">
        <v>111</v>
      </c>
      <c r="L99" s="116" t="s">
        <v>100</v>
      </c>
      <c r="M99" s="116">
        <v>19</v>
      </c>
      <c r="N99" s="109">
        <v>324849</v>
      </c>
      <c r="O99" s="109">
        <v>751065</v>
      </c>
    </row>
    <row r="100" spans="1:15" x14ac:dyDescent="0.3">
      <c r="A100" s="112">
        <v>98</v>
      </c>
      <c r="B100" s="113">
        <v>947013</v>
      </c>
      <c r="C100" s="113"/>
      <c r="D100" s="114">
        <v>32108</v>
      </c>
      <c r="E100" s="115" t="s">
        <v>115</v>
      </c>
      <c r="F100" s="115" t="s">
        <v>561</v>
      </c>
      <c r="G100" s="115" t="s">
        <v>562</v>
      </c>
      <c r="H100" s="116" t="s">
        <v>563</v>
      </c>
      <c r="I100" s="115" t="s">
        <v>568</v>
      </c>
      <c r="J100" s="116" t="s">
        <v>569</v>
      </c>
      <c r="K100" s="115" t="s">
        <v>111</v>
      </c>
      <c r="L100" s="116" t="s">
        <v>100</v>
      </c>
      <c r="M100" s="116">
        <v>14</v>
      </c>
      <c r="N100" s="109">
        <v>325162</v>
      </c>
      <c r="O100" s="109">
        <v>747473</v>
      </c>
    </row>
    <row r="101" spans="1:15" x14ac:dyDescent="0.3">
      <c r="A101" s="112">
        <v>99</v>
      </c>
      <c r="B101" s="113">
        <v>946869</v>
      </c>
      <c r="C101" s="113"/>
      <c r="D101" s="114">
        <v>57674</v>
      </c>
      <c r="E101" s="115" t="s">
        <v>115</v>
      </c>
      <c r="F101" s="115" t="s">
        <v>561</v>
      </c>
      <c r="G101" s="115" t="s">
        <v>562</v>
      </c>
      <c r="H101" s="116" t="s">
        <v>563</v>
      </c>
      <c r="I101" s="115" t="s">
        <v>566</v>
      </c>
      <c r="J101" s="116" t="s">
        <v>567</v>
      </c>
      <c r="K101" s="115" t="s">
        <v>111</v>
      </c>
      <c r="L101" s="116" t="s">
        <v>100</v>
      </c>
      <c r="M101" s="116">
        <v>103</v>
      </c>
      <c r="N101" s="109">
        <v>326819</v>
      </c>
      <c r="O101" s="109">
        <v>745760</v>
      </c>
    </row>
    <row r="102" spans="1:15" x14ac:dyDescent="0.3">
      <c r="A102" s="112">
        <v>100</v>
      </c>
      <c r="B102" s="113">
        <v>946495</v>
      </c>
      <c r="C102" s="113"/>
      <c r="D102" s="114">
        <v>32106</v>
      </c>
      <c r="E102" s="115" t="s">
        <v>115</v>
      </c>
      <c r="F102" s="115" t="s">
        <v>561</v>
      </c>
      <c r="G102" s="115" t="s">
        <v>562</v>
      </c>
      <c r="H102" s="116" t="s">
        <v>563</v>
      </c>
      <c r="I102" s="115" t="s">
        <v>564</v>
      </c>
      <c r="J102" s="116" t="s">
        <v>565</v>
      </c>
      <c r="K102" s="115" t="s">
        <v>111</v>
      </c>
      <c r="L102" s="116" t="s">
        <v>100</v>
      </c>
      <c r="M102" s="116">
        <v>163</v>
      </c>
      <c r="N102" s="109">
        <v>328016</v>
      </c>
      <c r="O102" s="109">
        <v>742704</v>
      </c>
    </row>
    <row r="103" spans="1:15" x14ac:dyDescent="0.3">
      <c r="A103" s="112">
        <v>101</v>
      </c>
      <c r="B103" s="113">
        <v>952566</v>
      </c>
      <c r="C103" s="113"/>
      <c r="D103" s="114">
        <v>123078</v>
      </c>
      <c r="E103" s="115" t="s">
        <v>115</v>
      </c>
      <c r="F103" s="115" t="s">
        <v>561</v>
      </c>
      <c r="G103" s="115" t="s">
        <v>570</v>
      </c>
      <c r="H103" s="116" t="s">
        <v>571</v>
      </c>
      <c r="I103" s="115" t="s">
        <v>574</v>
      </c>
      <c r="J103" s="116" t="s">
        <v>575</v>
      </c>
      <c r="K103" s="115" t="s">
        <v>111</v>
      </c>
      <c r="L103" s="116" t="s">
        <v>100</v>
      </c>
      <c r="M103" s="116">
        <v>23</v>
      </c>
      <c r="N103" s="109">
        <v>309196</v>
      </c>
      <c r="O103" s="109">
        <v>740853</v>
      </c>
    </row>
    <row r="104" spans="1:15" x14ac:dyDescent="0.3">
      <c r="A104" s="112">
        <v>102</v>
      </c>
      <c r="B104" s="113">
        <v>951515</v>
      </c>
      <c r="C104" s="113"/>
      <c r="D104" s="114">
        <v>111728</v>
      </c>
      <c r="E104" s="115" t="s">
        <v>115</v>
      </c>
      <c r="F104" s="115" t="s">
        <v>561</v>
      </c>
      <c r="G104" s="115" t="s">
        <v>570</v>
      </c>
      <c r="H104" s="116" t="s">
        <v>571</v>
      </c>
      <c r="I104" s="115" t="s">
        <v>572</v>
      </c>
      <c r="J104" s="116" t="s">
        <v>573</v>
      </c>
      <c r="K104" s="115" t="s">
        <v>111</v>
      </c>
      <c r="L104" s="116" t="s">
        <v>100</v>
      </c>
      <c r="M104" s="116">
        <v>142</v>
      </c>
      <c r="N104" s="109">
        <v>322421</v>
      </c>
      <c r="O104" s="109">
        <v>742047</v>
      </c>
    </row>
    <row r="105" spans="1:15" x14ac:dyDescent="0.3">
      <c r="A105" s="112">
        <v>103</v>
      </c>
      <c r="B105" s="113">
        <v>9045735</v>
      </c>
      <c r="C105" s="113"/>
      <c r="D105" s="114">
        <v>105742</v>
      </c>
      <c r="E105" s="115" t="s">
        <v>115</v>
      </c>
      <c r="F105" s="115" t="s">
        <v>561</v>
      </c>
      <c r="G105" s="115" t="s">
        <v>576</v>
      </c>
      <c r="H105" s="116" t="s">
        <v>577</v>
      </c>
      <c r="I105" s="115" t="s">
        <v>579</v>
      </c>
      <c r="J105" s="116" t="s">
        <v>580</v>
      </c>
      <c r="K105" s="115" t="s">
        <v>111</v>
      </c>
      <c r="L105" s="116" t="s">
        <v>100</v>
      </c>
      <c r="M105" s="116">
        <v>63</v>
      </c>
      <c r="N105" s="109">
        <v>331924</v>
      </c>
      <c r="O105" s="109">
        <v>727070</v>
      </c>
    </row>
    <row r="106" spans="1:15" x14ac:dyDescent="0.3">
      <c r="A106" s="112">
        <v>104</v>
      </c>
      <c r="B106" s="113">
        <v>956346</v>
      </c>
      <c r="C106" s="113"/>
      <c r="D106" s="114">
        <v>105735</v>
      </c>
      <c r="E106" s="115" t="s">
        <v>115</v>
      </c>
      <c r="F106" s="115" t="s">
        <v>561</v>
      </c>
      <c r="G106" s="115" t="s">
        <v>576</v>
      </c>
      <c r="H106" s="116" t="s">
        <v>577</v>
      </c>
      <c r="I106" s="115" t="s">
        <v>578</v>
      </c>
      <c r="J106" s="116" t="s">
        <v>577</v>
      </c>
      <c r="K106" s="115" t="s">
        <v>111</v>
      </c>
      <c r="L106" s="116" t="s">
        <v>100</v>
      </c>
      <c r="M106" s="116">
        <v>104</v>
      </c>
      <c r="N106" s="109">
        <v>329002</v>
      </c>
      <c r="O106" s="109">
        <v>727371</v>
      </c>
    </row>
    <row r="107" spans="1:15" x14ac:dyDescent="0.3">
      <c r="A107" s="112">
        <v>105</v>
      </c>
      <c r="B107" s="113">
        <v>986591</v>
      </c>
      <c r="C107" s="113"/>
      <c r="D107" s="114">
        <v>50329</v>
      </c>
      <c r="E107" s="115" t="s">
        <v>115</v>
      </c>
      <c r="F107" s="115" t="s">
        <v>581</v>
      </c>
      <c r="G107" s="115" t="s">
        <v>582</v>
      </c>
      <c r="H107" s="116" t="s">
        <v>583</v>
      </c>
      <c r="I107" s="115" t="s">
        <v>584</v>
      </c>
      <c r="J107" s="116" t="s">
        <v>583</v>
      </c>
      <c r="K107" s="115" t="s">
        <v>132</v>
      </c>
      <c r="L107" s="116" t="s">
        <v>133</v>
      </c>
      <c r="M107" s="116">
        <v>8</v>
      </c>
      <c r="N107" s="109">
        <v>339030</v>
      </c>
      <c r="O107" s="109">
        <v>701052</v>
      </c>
    </row>
    <row r="108" spans="1:15" x14ac:dyDescent="0.3">
      <c r="A108" s="112">
        <v>106</v>
      </c>
      <c r="B108" s="113">
        <v>1020071</v>
      </c>
      <c r="C108" s="113"/>
      <c r="D108" s="114">
        <v>6345</v>
      </c>
      <c r="E108" s="115" t="s">
        <v>115</v>
      </c>
      <c r="F108" s="115" t="s">
        <v>585</v>
      </c>
      <c r="G108" s="115" t="s">
        <v>586</v>
      </c>
      <c r="H108" s="116" t="s">
        <v>587</v>
      </c>
      <c r="I108" s="115" t="s">
        <v>588</v>
      </c>
      <c r="J108" s="116" t="s">
        <v>587</v>
      </c>
      <c r="K108" s="115" t="s">
        <v>589</v>
      </c>
      <c r="L108" s="116" t="s">
        <v>590</v>
      </c>
      <c r="M108" s="116">
        <v>11</v>
      </c>
      <c r="N108" s="109">
        <v>425088</v>
      </c>
      <c r="O108" s="109">
        <v>737728</v>
      </c>
    </row>
    <row r="109" spans="1:15" x14ac:dyDescent="0.3">
      <c r="A109" s="112">
        <v>107</v>
      </c>
      <c r="B109" s="113">
        <v>8070329</v>
      </c>
      <c r="C109" s="113"/>
      <c r="D109" s="114" t="s">
        <v>591</v>
      </c>
      <c r="E109" s="115" t="s">
        <v>115</v>
      </c>
      <c r="F109" s="115" t="s">
        <v>585</v>
      </c>
      <c r="G109" s="115" t="s">
        <v>586</v>
      </c>
      <c r="H109" s="116" t="s">
        <v>587</v>
      </c>
      <c r="I109" s="115" t="s">
        <v>588</v>
      </c>
      <c r="J109" s="116" t="s">
        <v>587</v>
      </c>
      <c r="K109" s="115" t="s">
        <v>552</v>
      </c>
      <c r="L109" s="116" t="s">
        <v>553</v>
      </c>
      <c r="M109" s="116">
        <v>41</v>
      </c>
      <c r="N109" s="109">
        <v>425154</v>
      </c>
      <c r="O109" s="109">
        <v>737755</v>
      </c>
    </row>
    <row r="110" spans="1:15" x14ac:dyDescent="0.3">
      <c r="A110" s="112">
        <v>108</v>
      </c>
      <c r="B110" s="113">
        <v>1053668</v>
      </c>
      <c r="C110" s="113"/>
      <c r="D110" s="114">
        <v>7957</v>
      </c>
      <c r="E110" s="115" t="s">
        <v>115</v>
      </c>
      <c r="F110" s="115" t="s">
        <v>592</v>
      </c>
      <c r="G110" s="115" t="s">
        <v>593</v>
      </c>
      <c r="H110" s="116" t="s">
        <v>594</v>
      </c>
      <c r="I110" s="115" t="s">
        <v>597</v>
      </c>
      <c r="J110" s="116" t="s">
        <v>598</v>
      </c>
      <c r="K110" s="115" t="s">
        <v>111</v>
      </c>
      <c r="L110" s="116" t="s">
        <v>100</v>
      </c>
      <c r="M110" s="116">
        <v>45</v>
      </c>
      <c r="N110" s="109">
        <v>363661</v>
      </c>
      <c r="O110" s="109">
        <v>751267</v>
      </c>
    </row>
    <row r="111" spans="1:15" x14ac:dyDescent="0.3">
      <c r="A111" s="112">
        <v>109</v>
      </c>
      <c r="B111" s="113">
        <v>1052960</v>
      </c>
      <c r="C111" s="113"/>
      <c r="D111" s="114">
        <v>5050</v>
      </c>
      <c r="E111" s="115" t="s">
        <v>115</v>
      </c>
      <c r="F111" s="115" t="s">
        <v>592</v>
      </c>
      <c r="G111" s="115" t="s">
        <v>593</v>
      </c>
      <c r="H111" s="116" t="s">
        <v>594</v>
      </c>
      <c r="I111" s="115" t="s">
        <v>595</v>
      </c>
      <c r="J111" s="116" t="s">
        <v>596</v>
      </c>
      <c r="K111" s="115" t="s">
        <v>111</v>
      </c>
      <c r="L111" s="116" t="s">
        <v>100</v>
      </c>
      <c r="M111" s="116">
        <v>130</v>
      </c>
      <c r="N111" s="109">
        <v>367966</v>
      </c>
      <c r="O111" s="109">
        <v>751893</v>
      </c>
    </row>
    <row r="112" spans="1:15" x14ac:dyDescent="0.3">
      <c r="A112" s="112">
        <v>110</v>
      </c>
      <c r="B112" s="113">
        <v>303348489</v>
      </c>
      <c r="C112" s="113"/>
      <c r="D112" s="114" t="s">
        <v>1829</v>
      </c>
      <c r="E112" s="115" t="s">
        <v>115</v>
      </c>
      <c r="F112" s="115" t="s">
        <v>592</v>
      </c>
      <c r="G112" s="115" t="s">
        <v>1955</v>
      </c>
      <c r="H112" s="116" t="s">
        <v>645</v>
      </c>
      <c r="I112" s="115" t="s">
        <v>1956</v>
      </c>
      <c r="J112" s="116" t="s">
        <v>645</v>
      </c>
      <c r="K112" s="115" t="s">
        <v>114</v>
      </c>
      <c r="L112" s="116" t="s">
        <v>109</v>
      </c>
      <c r="M112" s="116">
        <v>12</v>
      </c>
      <c r="N112" s="109">
        <v>344129</v>
      </c>
      <c r="O112" s="109">
        <v>757728</v>
      </c>
    </row>
    <row r="113" spans="1:15" x14ac:dyDescent="0.3">
      <c r="A113" s="112">
        <v>111</v>
      </c>
      <c r="B113" s="113">
        <v>91636913</v>
      </c>
      <c r="C113" s="113"/>
      <c r="D113" s="114">
        <v>111969</v>
      </c>
      <c r="E113" s="115" t="s">
        <v>115</v>
      </c>
      <c r="F113" s="115" t="s">
        <v>599</v>
      </c>
      <c r="G113" s="115" t="s">
        <v>2325</v>
      </c>
      <c r="H113" s="116" t="s">
        <v>599</v>
      </c>
      <c r="I113" s="115" t="s">
        <v>2353</v>
      </c>
      <c r="J113" s="116" t="s">
        <v>599</v>
      </c>
      <c r="K113" s="115" t="s">
        <v>2336</v>
      </c>
      <c r="L113" s="116" t="s">
        <v>2225</v>
      </c>
      <c r="M113" s="116" t="s">
        <v>2148</v>
      </c>
      <c r="N113" s="109">
        <v>376991</v>
      </c>
      <c r="O113" s="109">
        <v>750482</v>
      </c>
    </row>
    <row r="114" spans="1:15" x14ac:dyDescent="0.3">
      <c r="A114" s="112">
        <v>112</v>
      </c>
      <c r="B114" s="113">
        <v>1383010</v>
      </c>
      <c r="C114" s="113"/>
      <c r="D114" s="114">
        <v>48804</v>
      </c>
      <c r="E114" s="115" t="s">
        <v>115</v>
      </c>
      <c r="F114" s="115" t="s">
        <v>599</v>
      </c>
      <c r="G114" s="115" t="s">
        <v>2325</v>
      </c>
      <c r="H114" s="116" t="s">
        <v>599</v>
      </c>
      <c r="I114" s="115" t="s">
        <v>2353</v>
      </c>
      <c r="J114" s="116" t="s">
        <v>599</v>
      </c>
      <c r="K114" s="115">
        <v>12471</v>
      </c>
      <c r="L114" s="116" t="s">
        <v>2147</v>
      </c>
      <c r="M114" s="116" t="s">
        <v>2148</v>
      </c>
      <c r="N114" s="109">
        <v>381479</v>
      </c>
      <c r="O114" s="109">
        <v>750865</v>
      </c>
    </row>
    <row r="115" spans="1:15" x14ac:dyDescent="0.3">
      <c r="A115" s="112">
        <v>113</v>
      </c>
      <c r="B115" s="113">
        <v>20795789</v>
      </c>
      <c r="C115" s="113"/>
      <c r="D115" s="114" t="s">
        <v>2044</v>
      </c>
      <c r="E115" s="115" t="s">
        <v>115</v>
      </c>
      <c r="F115" s="115" t="s">
        <v>2067</v>
      </c>
      <c r="G115" s="115" t="s">
        <v>2386</v>
      </c>
      <c r="H115" s="116" t="s">
        <v>2106</v>
      </c>
      <c r="I115" s="115" t="s">
        <v>2354</v>
      </c>
      <c r="J115" s="116" t="s">
        <v>2106</v>
      </c>
      <c r="K115" s="115" t="s">
        <v>2348</v>
      </c>
      <c r="L115" s="116" t="s">
        <v>2197</v>
      </c>
      <c r="M115" s="116" t="s">
        <v>2198</v>
      </c>
      <c r="N115" s="109">
        <v>458562</v>
      </c>
      <c r="O115" s="109">
        <v>704221</v>
      </c>
    </row>
    <row r="116" spans="1:15" x14ac:dyDescent="0.3">
      <c r="A116" s="112">
        <v>114</v>
      </c>
      <c r="B116" s="113">
        <v>76862785</v>
      </c>
      <c r="C116" s="113"/>
      <c r="D116" s="114">
        <v>112141</v>
      </c>
      <c r="E116" s="115" t="s">
        <v>115</v>
      </c>
      <c r="F116" s="115" t="s">
        <v>170</v>
      </c>
      <c r="G116" s="115" t="s">
        <v>1969</v>
      </c>
      <c r="H116" s="116" t="s">
        <v>1745</v>
      </c>
      <c r="I116" s="115" t="s">
        <v>1970</v>
      </c>
      <c r="J116" s="116" t="s">
        <v>1746</v>
      </c>
      <c r="K116" s="115" t="s">
        <v>1971</v>
      </c>
      <c r="L116" s="116" t="s">
        <v>1747</v>
      </c>
      <c r="M116" s="116">
        <v>2</v>
      </c>
      <c r="N116" s="109">
        <v>378308</v>
      </c>
      <c r="O116" s="109">
        <v>708996</v>
      </c>
    </row>
    <row r="117" spans="1:15" x14ac:dyDescent="0.3">
      <c r="A117" s="112">
        <v>115</v>
      </c>
      <c r="B117" s="113">
        <v>14721087</v>
      </c>
      <c r="C117" s="113"/>
      <c r="D117" s="114">
        <v>114561</v>
      </c>
      <c r="E117" s="115" t="s">
        <v>115</v>
      </c>
      <c r="F117" s="115" t="s">
        <v>170</v>
      </c>
      <c r="G117" s="115">
        <v>612032</v>
      </c>
      <c r="H117" s="116" t="s">
        <v>1745</v>
      </c>
      <c r="I117" s="115" t="s">
        <v>1970</v>
      </c>
      <c r="J117" s="116" t="s">
        <v>1746</v>
      </c>
      <c r="K117" s="115">
        <v>21970</v>
      </c>
      <c r="L117" s="116" t="s">
        <v>2178</v>
      </c>
      <c r="M117" s="116" t="s">
        <v>2317</v>
      </c>
      <c r="N117" s="109">
        <v>377972</v>
      </c>
      <c r="O117" s="109">
        <v>708997</v>
      </c>
    </row>
    <row r="118" spans="1:15" x14ac:dyDescent="0.3">
      <c r="A118" s="112">
        <v>116</v>
      </c>
      <c r="B118" s="113">
        <v>1146754</v>
      </c>
      <c r="C118" s="113"/>
      <c r="D118" s="114">
        <v>10396</v>
      </c>
      <c r="E118" s="115" t="s">
        <v>115</v>
      </c>
      <c r="F118" s="115" t="s">
        <v>170</v>
      </c>
      <c r="G118" s="115" t="s">
        <v>600</v>
      </c>
      <c r="H118" s="116" t="s">
        <v>601</v>
      </c>
      <c r="I118" s="115" t="s">
        <v>602</v>
      </c>
      <c r="J118" s="116" t="s">
        <v>603</v>
      </c>
      <c r="K118" s="115" t="s">
        <v>111</v>
      </c>
      <c r="L118" s="116" t="s">
        <v>100</v>
      </c>
      <c r="M118" s="116">
        <v>99</v>
      </c>
      <c r="N118" s="109">
        <v>363076</v>
      </c>
      <c r="O118" s="109">
        <v>713232</v>
      </c>
    </row>
    <row r="119" spans="1:15" x14ac:dyDescent="0.3">
      <c r="A119" s="112">
        <v>117</v>
      </c>
      <c r="B119" s="113">
        <v>238632946</v>
      </c>
      <c r="C119" s="113"/>
      <c r="D119" s="114">
        <v>268420</v>
      </c>
      <c r="E119" s="115" t="s">
        <v>115</v>
      </c>
      <c r="F119" s="115" t="s">
        <v>604</v>
      </c>
      <c r="G119" s="115" t="s">
        <v>1947</v>
      </c>
      <c r="H119" s="116" t="s">
        <v>605</v>
      </c>
      <c r="I119" s="115" t="s">
        <v>606</v>
      </c>
      <c r="J119" s="116" t="s">
        <v>605</v>
      </c>
      <c r="K119" s="115" t="s">
        <v>607</v>
      </c>
      <c r="L119" s="116" t="s">
        <v>608</v>
      </c>
      <c r="M119" s="116">
        <v>5</v>
      </c>
      <c r="N119" s="109">
        <v>386966</v>
      </c>
      <c r="O119" s="109">
        <v>703221</v>
      </c>
    </row>
    <row r="120" spans="1:15" x14ac:dyDescent="0.3">
      <c r="A120" s="112">
        <v>118</v>
      </c>
      <c r="B120" s="113">
        <v>1190953</v>
      </c>
      <c r="C120" s="113"/>
      <c r="D120" s="114">
        <v>55494</v>
      </c>
      <c r="E120" s="115" t="s">
        <v>115</v>
      </c>
      <c r="F120" s="115" t="s">
        <v>604</v>
      </c>
      <c r="G120" s="115" t="s">
        <v>609</v>
      </c>
      <c r="H120" s="116" t="s">
        <v>610</v>
      </c>
      <c r="I120" s="115" t="s">
        <v>611</v>
      </c>
      <c r="J120" s="116" t="s">
        <v>610</v>
      </c>
      <c r="K120" s="115" t="s">
        <v>417</v>
      </c>
      <c r="L120" s="116" t="s">
        <v>418</v>
      </c>
      <c r="M120" s="116" t="s">
        <v>612</v>
      </c>
      <c r="N120" s="109">
        <v>385516</v>
      </c>
      <c r="O120" s="109">
        <v>719308</v>
      </c>
    </row>
    <row r="121" spans="1:15" x14ac:dyDescent="0.3">
      <c r="A121" s="112">
        <v>119</v>
      </c>
      <c r="B121" s="113">
        <v>1199120</v>
      </c>
      <c r="C121" s="113"/>
      <c r="D121" s="114">
        <v>13909</v>
      </c>
      <c r="E121" s="115" t="s">
        <v>115</v>
      </c>
      <c r="F121" s="115" t="s">
        <v>613</v>
      </c>
      <c r="G121" s="115" t="s">
        <v>614</v>
      </c>
      <c r="H121" s="116" t="s">
        <v>615</v>
      </c>
      <c r="I121" s="115" t="s">
        <v>616</v>
      </c>
      <c r="J121" s="116" t="s">
        <v>615</v>
      </c>
      <c r="K121" s="115" t="s">
        <v>617</v>
      </c>
      <c r="L121" s="116" t="s">
        <v>618</v>
      </c>
      <c r="M121" s="116">
        <v>45</v>
      </c>
      <c r="N121" s="109">
        <v>429138</v>
      </c>
      <c r="O121" s="109">
        <v>750748</v>
      </c>
    </row>
    <row r="122" spans="1:15" x14ac:dyDescent="0.3">
      <c r="A122" s="112">
        <v>120</v>
      </c>
      <c r="B122" s="113">
        <v>1211615</v>
      </c>
      <c r="C122" s="113"/>
      <c r="D122" s="114">
        <v>87753</v>
      </c>
      <c r="E122" s="115" t="s">
        <v>115</v>
      </c>
      <c r="F122" s="115" t="s">
        <v>613</v>
      </c>
      <c r="G122" s="115" t="s">
        <v>619</v>
      </c>
      <c r="H122" s="116" t="s">
        <v>620</v>
      </c>
      <c r="I122" s="115" t="s">
        <v>621</v>
      </c>
      <c r="J122" s="116" t="s">
        <v>620</v>
      </c>
      <c r="K122" s="115" t="s">
        <v>622</v>
      </c>
      <c r="L122" s="116" t="s">
        <v>623</v>
      </c>
      <c r="M122" s="116">
        <v>25</v>
      </c>
      <c r="N122" s="109">
        <v>438920</v>
      </c>
      <c r="O122" s="109">
        <v>761507</v>
      </c>
    </row>
    <row r="123" spans="1:15" x14ac:dyDescent="0.3">
      <c r="A123" s="112">
        <v>121</v>
      </c>
      <c r="B123" s="113">
        <v>8913949</v>
      </c>
      <c r="C123" s="113"/>
      <c r="D123" s="114">
        <v>72815</v>
      </c>
      <c r="E123" s="115" t="s">
        <v>115</v>
      </c>
      <c r="F123" s="115" t="s">
        <v>624</v>
      </c>
      <c r="G123" s="115" t="s">
        <v>625</v>
      </c>
      <c r="H123" s="116" t="s">
        <v>626</v>
      </c>
      <c r="I123" s="115" t="s">
        <v>627</v>
      </c>
      <c r="J123" s="116" t="s">
        <v>626</v>
      </c>
      <c r="K123" s="115" t="s">
        <v>1919</v>
      </c>
      <c r="L123" s="116" t="s">
        <v>1705</v>
      </c>
      <c r="M123" s="116">
        <v>5</v>
      </c>
      <c r="N123" s="109">
        <v>413751</v>
      </c>
      <c r="O123" s="109">
        <v>698472</v>
      </c>
    </row>
    <row r="124" spans="1:15" x14ac:dyDescent="0.3">
      <c r="A124" s="112">
        <v>122</v>
      </c>
      <c r="B124" s="113">
        <v>3512125</v>
      </c>
      <c r="C124" s="113"/>
      <c r="D124" s="114">
        <v>19739</v>
      </c>
      <c r="E124" s="115" t="s">
        <v>115</v>
      </c>
      <c r="F124" s="115" t="s">
        <v>624</v>
      </c>
      <c r="G124" s="115" t="s">
        <v>2245</v>
      </c>
      <c r="H124" s="116" t="s">
        <v>2089</v>
      </c>
      <c r="I124" s="115" t="s">
        <v>2270</v>
      </c>
      <c r="J124" s="116" t="s">
        <v>2130</v>
      </c>
      <c r="K124" s="115" t="s">
        <v>111</v>
      </c>
      <c r="L124" s="116" t="s">
        <v>100</v>
      </c>
      <c r="M124" s="116" t="s">
        <v>2163</v>
      </c>
      <c r="N124" s="109">
        <v>420837</v>
      </c>
      <c r="O124" s="109">
        <v>717976</v>
      </c>
    </row>
    <row r="125" spans="1:15" x14ac:dyDescent="0.3">
      <c r="A125" s="112">
        <v>123</v>
      </c>
      <c r="B125" s="113">
        <v>1242988</v>
      </c>
      <c r="C125" s="113"/>
      <c r="D125" s="114">
        <v>47192</v>
      </c>
      <c r="E125" s="115" t="s">
        <v>115</v>
      </c>
      <c r="F125" s="115" t="s">
        <v>103</v>
      </c>
      <c r="G125" s="115" t="s">
        <v>630</v>
      </c>
      <c r="H125" s="116" t="s">
        <v>631</v>
      </c>
      <c r="I125" s="115" t="s">
        <v>632</v>
      </c>
      <c r="J125" s="116" t="s">
        <v>633</v>
      </c>
      <c r="K125" s="115" t="s">
        <v>111</v>
      </c>
      <c r="L125" s="116" t="s">
        <v>100</v>
      </c>
      <c r="M125" s="116">
        <v>22</v>
      </c>
      <c r="N125" s="109">
        <v>377847</v>
      </c>
      <c r="O125" s="109">
        <v>764538</v>
      </c>
    </row>
    <row r="126" spans="1:15" x14ac:dyDescent="0.3">
      <c r="A126" s="112">
        <v>124</v>
      </c>
      <c r="B126" s="113">
        <v>1246618</v>
      </c>
      <c r="C126" s="113"/>
      <c r="D126" s="114">
        <v>131196</v>
      </c>
      <c r="E126" s="115" t="s">
        <v>115</v>
      </c>
      <c r="F126" s="115" t="s">
        <v>103</v>
      </c>
      <c r="G126" s="115" t="s">
        <v>634</v>
      </c>
      <c r="H126" s="116" t="s">
        <v>117</v>
      </c>
      <c r="I126" s="115" t="s">
        <v>635</v>
      </c>
      <c r="J126" s="116" t="s">
        <v>636</v>
      </c>
      <c r="K126" s="115" t="s">
        <v>111</v>
      </c>
      <c r="L126" s="116" t="s">
        <v>100</v>
      </c>
      <c r="M126" s="116">
        <v>54</v>
      </c>
      <c r="N126" s="109">
        <v>369388</v>
      </c>
      <c r="O126" s="109">
        <v>765791</v>
      </c>
    </row>
    <row r="127" spans="1:15" x14ac:dyDescent="0.3">
      <c r="A127" s="112">
        <v>125</v>
      </c>
      <c r="B127" s="113">
        <v>63276974</v>
      </c>
      <c r="C127" s="113"/>
      <c r="D127" s="114" t="s">
        <v>1836</v>
      </c>
      <c r="E127" s="115" t="s">
        <v>115</v>
      </c>
      <c r="F127" s="115" t="s">
        <v>103</v>
      </c>
      <c r="G127" s="115" t="s">
        <v>634</v>
      </c>
      <c r="H127" s="116" t="s">
        <v>117</v>
      </c>
      <c r="I127" s="115" t="s">
        <v>2000</v>
      </c>
      <c r="J127" s="116" t="s">
        <v>1773</v>
      </c>
      <c r="K127" s="115" t="s">
        <v>111</v>
      </c>
      <c r="L127" s="116"/>
      <c r="M127" s="116">
        <v>33</v>
      </c>
      <c r="N127" s="109">
        <v>368857</v>
      </c>
      <c r="O127" s="109">
        <v>764979</v>
      </c>
    </row>
    <row r="128" spans="1:15" x14ac:dyDescent="0.3">
      <c r="A128" s="112">
        <v>126</v>
      </c>
      <c r="B128" s="113">
        <v>1259704</v>
      </c>
      <c r="C128" s="113"/>
      <c r="D128" s="114">
        <v>60844</v>
      </c>
      <c r="E128" s="115" t="s">
        <v>115</v>
      </c>
      <c r="F128" s="115" t="s">
        <v>120</v>
      </c>
      <c r="G128" s="115" t="s">
        <v>215</v>
      </c>
      <c r="H128" s="116" t="s">
        <v>216</v>
      </c>
      <c r="I128" s="115" t="s">
        <v>217</v>
      </c>
      <c r="J128" s="116" t="s">
        <v>218</v>
      </c>
      <c r="K128" s="115" t="s">
        <v>111</v>
      </c>
      <c r="L128" s="116" t="s">
        <v>100</v>
      </c>
      <c r="M128" s="116">
        <v>17</v>
      </c>
      <c r="N128" s="109">
        <v>309346</v>
      </c>
      <c r="O128" s="109">
        <v>812091</v>
      </c>
    </row>
    <row r="129" spans="1:15" x14ac:dyDescent="0.3">
      <c r="A129" s="112">
        <v>127</v>
      </c>
      <c r="B129" s="113">
        <v>1284631</v>
      </c>
      <c r="C129" s="113"/>
      <c r="D129" s="114">
        <v>24036</v>
      </c>
      <c r="E129" s="115" t="s">
        <v>115</v>
      </c>
      <c r="F129" s="115" t="s">
        <v>637</v>
      </c>
      <c r="G129" s="115" t="s">
        <v>1844</v>
      </c>
      <c r="H129" s="116" t="s">
        <v>1628</v>
      </c>
      <c r="I129" s="115" t="s">
        <v>1845</v>
      </c>
      <c r="J129" s="116" t="s">
        <v>1629</v>
      </c>
      <c r="K129" s="115" t="s">
        <v>111</v>
      </c>
      <c r="L129" s="116" t="s">
        <v>100</v>
      </c>
      <c r="M129" s="116">
        <v>46</v>
      </c>
      <c r="N129" s="109">
        <v>431799</v>
      </c>
      <c r="O129" s="109">
        <v>808446</v>
      </c>
    </row>
    <row r="130" spans="1:15" x14ac:dyDescent="0.3">
      <c r="A130" s="112">
        <v>128</v>
      </c>
      <c r="B130" s="113">
        <v>1290059</v>
      </c>
      <c r="C130" s="113"/>
      <c r="D130" s="114">
        <v>121998</v>
      </c>
      <c r="E130" s="115" t="s">
        <v>115</v>
      </c>
      <c r="F130" s="115" t="s">
        <v>637</v>
      </c>
      <c r="G130" s="115" t="s">
        <v>638</v>
      </c>
      <c r="H130" s="116" t="s">
        <v>639</v>
      </c>
      <c r="I130" s="115" t="s">
        <v>1849</v>
      </c>
      <c r="J130" s="116" t="s">
        <v>1633</v>
      </c>
      <c r="K130" s="115" t="s">
        <v>1850</v>
      </c>
      <c r="L130" s="116" t="s">
        <v>1634</v>
      </c>
      <c r="M130" s="116">
        <v>1</v>
      </c>
      <c r="N130" s="109">
        <v>426449</v>
      </c>
      <c r="O130" s="109">
        <v>813415</v>
      </c>
    </row>
    <row r="131" spans="1:15" x14ac:dyDescent="0.3">
      <c r="A131" s="112">
        <v>129</v>
      </c>
      <c r="B131" s="113">
        <v>1301828</v>
      </c>
      <c r="C131" s="113"/>
      <c r="D131" s="114">
        <v>53359</v>
      </c>
      <c r="E131" s="115" t="s">
        <v>115</v>
      </c>
      <c r="F131" s="115" t="s">
        <v>121</v>
      </c>
      <c r="G131" s="115" t="s">
        <v>640</v>
      </c>
      <c r="H131" s="116" t="s">
        <v>641</v>
      </c>
      <c r="I131" s="115" t="s">
        <v>642</v>
      </c>
      <c r="J131" s="116" t="s">
        <v>643</v>
      </c>
      <c r="K131" s="115" t="s">
        <v>111</v>
      </c>
      <c r="L131" s="116" t="s">
        <v>100</v>
      </c>
      <c r="M131" s="116">
        <v>45</v>
      </c>
      <c r="N131" s="109">
        <v>319543</v>
      </c>
      <c r="O131" s="109">
        <v>819063</v>
      </c>
    </row>
    <row r="132" spans="1:15" x14ac:dyDescent="0.3">
      <c r="A132" s="112">
        <v>130</v>
      </c>
      <c r="B132" s="113">
        <v>1399319</v>
      </c>
      <c r="C132" s="113"/>
      <c r="D132" s="114">
        <v>30542</v>
      </c>
      <c r="E132" s="115" t="s">
        <v>122</v>
      </c>
      <c r="F132" s="115" t="s">
        <v>646</v>
      </c>
      <c r="G132" s="115" t="s">
        <v>647</v>
      </c>
      <c r="H132" s="116" t="s">
        <v>648</v>
      </c>
      <c r="I132" s="115" t="s">
        <v>649</v>
      </c>
      <c r="J132" s="116" t="s">
        <v>650</v>
      </c>
      <c r="K132" s="115" t="s">
        <v>651</v>
      </c>
      <c r="L132" s="116" t="s">
        <v>652</v>
      </c>
      <c r="M132" s="116">
        <v>2</v>
      </c>
      <c r="N132" s="109">
        <v>543786</v>
      </c>
      <c r="O132" s="109">
        <v>252845</v>
      </c>
    </row>
    <row r="133" spans="1:15" x14ac:dyDescent="0.3">
      <c r="A133" s="112">
        <v>131</v>
      </c>
      <c r="B133" s="113">
        <v>1404621</v>
      </c>
      <c r="C133" s="113"/>
      <c r="D133" s="114">
        <v>22200</v>
      </c>
      <c r="E133" s="115" t="s">
        <v>122</v>
      </c>
      <c r="F133" s="115" t="s">
        <v>646</v>
      </c>
      <c r="G133" s="115" t="s">
        <v>653</v>
      </c>
      <c r="H133" s="116" t="s">
        <v>654</v>
      </c>
      <c r="I133" s="115" t="s">
        <v>655</v>
      </c>
      <c r="J133" s="116" t="s">
        <v>656</v>
      </c>
      <c r="K133" s="115" t="s">
        <v>114</v>
      </c>
      <c r="L133" s="116" t="s">
        <v>109</v>
      </c>
      <c r="M133" s="116">
        <v>1</v>
      </c>
      <c r="N133" s="109">
        <v>550560</v>
      </c>
      <c r="O133" s="109">
        <v>237907</v>
      </c>
    </row>
    <row r="134" spans="1:15" x14ac:dyDescent="0.3">
      <c r="A134" s="112">
        <v>132</v>
      </c>
      <c r="B134" s="113">
        <v>1407379</v>
      </c>
      <c r="C134" s="113"/>
      <c r="D134" s="114">
        <v>74115</v>
      </c>
      <c r="E134" s="115" t="s">
        <v>122</v>
      </c>
      <c r="F134" s="115" t="s">
        <v>646</v>
      </c>
      <c r="G134" s="115" t="s">
        <v>657</v>
      </c>
      <c r="H134" s="116" t="s">
        <v>658</v>
      </c>
      <c r="I134" s="115" t="s">
        <v>659</v>
      </c>
      <c r="J134" s="116" t="s">
        <v>660</v>
      </c>
      <c r="K134" s="115" t="s">
        <v>661</v>
      </c>
      <c r="L134" s="116" t="s">
        <v>662</v>
      </c>
      <c r="M134" s="116">
        <v>16</v>
      </c>
      <c r="N134" s="109">
        <v>545641</v>
      </c>
      <c r="O134" s="109">
        <v>265340</v>
      </c>
    </row>
    <row r="135" spans="1:15" x14ac:dyDescent="0.3">
      <c r="A135" s="112">
        <v>133</v>
      </c>
      <c r="B135" s="113">
        <v>1407372</v>
      </c>
      <c r="C135" s="113"/>
      <c r="D135" s="114" t="s">
        <v>663</v>
      </c>
      <c r="E135" s="115" t="s">
        <v>122</v>
      </c>
      <c r="F135" s="115" t="s">
        <v>646</v>
      </c>
      <c r="G135" s="115" t="s">
        <v>657</v>
      </c>
      <c r="H135" s="116" t="s">
        <v>658</v>
      </c>
      <c r="I135" s="115" t="s">
        <v>659</v>
      </c>
      <c r="J135" s="116" t="s">
        <v>660</v>
      </c>
      <c r="K135" s="115" t="s">
        <v>664</v>
      </c>
      <c r="L135" s="116" t="s">
        <v>665</v>
      </c>
      <c r="M135" s="116">
        <v>109</v>
      </c>
      <c r="N135" s="109">
        <v>545549</v>
      </c>
      <c r="O135" s="109">
        <v>264910</v>
      </c>
    </row>
    <row r="136" spans="1:15" x14ac:dyDescent="0.3">
      <c r="A136" s="112">
        <v>134</v>
      </c>
      <c r="B136" s="113">
        <v>11272948</v>
      </c>
      <c r="C136" s="113"/>
      <c r="D136" s="114">
        <v>268253</v>
      </c>
      <c r="E136" s="115" t="s">
        <v>122</v>
      </c>
      <c r="F136" s="115" t="s">
        <v>646</v>
      </c>
      <c r="G136" s="115" t="s">
        <v>666</v>
      </c>
      <c r="H136" s="116" t="s">
        <v>667</v>
      </c>
      <c r="I136" s="115" t="s">
        <v>668</v>
      </c>
      <c r="J136" s="116" t="s">
        <v>669</v>
      </c>
      <c r="K136" s="115" t="s">
        <v>137</v>
      </c>
      <c r="L136" s="116" t="s">
        <v>138</v>
      </c>
      <c r="M136" s="116">
        <v>1</v>
      </c>
      <c r="N136" s="109">
        <v>541506</v>
      </c>
      <c r="O136" s="109">
        <v>214375</v>
      </c>
    </row>
    <row r="137" spans="1:15" x14ac:dyDescent="0.3">
      <c r="A137" s="112">
        <v>135</v>
      </c>
      <c r="B137" s="113">
        <v>1410833</v>
      </c>
      <c r="C137" s="113"/>
      <c r="D137" s="114">
        <v>18630</v>
      </c>
      <c r="E137" s="115" t="s">
        <v>122</v>
      </c>
      <c r="F137" s="115" t="s">
        <v>646</v>
      </c>
      <c r="G137" s="115" t="s">
        <v>666</v>
      </c>
      <c r="H137" s="116" t="s">
        <v>667</v>
      </c>
      <c r="I137" s="115" t="s">
        <v>670</v>
      </c>
      <c r="J137" s="116" t="s">
        <v>671</v>
      </c>
      <c r="K137" s="115" t="s">
        <v>111</v>
      </c>
      <c r="L137" s="116" t="s">
        <v>100</v>
      </c>
      <c r="M137" s="116">
        <v>14</v>
      </c>
      <c r="N137" s="109">
        <v>546815</v>
      </c>
      <c r="O137" s="109">
        <v>227234</v>
      </c>
    </row>
    <row r="138" spans="1:15" x14ac:dyDescent="0.3">
      <c r="A138" s="112">
        <v>136</v>
      </c>
      <c r="B138" s="113">
        <v>1413467</v>
      </c>
      <c r="C138" s="113"/>
      <c r="D138" s="114">
        <v>85870</v>
      </c>
      <c r="E138" s="115" t="s">
        <v>122</v>
      </c>
      <c r="F138" s="115" t="s">
        <v>673</v>
      </c>
      <c r="G138" s="115" t="s">
        <v>674</v>
      </c>
      <c r="H138" s="116" t="s">
        <v>675</v>
      </c>
      <c r="I138" s="115" t="s">
        <v>676</v>
      </c>
      <c r="J138" s="116" t="s">
        <v>675</v>
      </c>
      <c r="K138" s="115" t="s">
        <v>679</v>
      </c>
      <c r="L138" s="116" t="s">
        <v>680</v>
      </c>
      <c r="M138" s="116">
        <v>48</v>
      </c>
      <c r="N138" s="109">
        <v>462761</v>
      </c>
      <c r="O138" s="109">
        <v>207767</v>
      </c>
    </row>
    <row r="139" spans="1:15" x14ac:dyDescent="0.3">
      <c r="A139" s="112">
        <v>137</v>
      </c>
      <c r="B139" s="113">
        <v>1412293</v>
      </c>
      <c r="C139" s="113"/>
      <c r="D139" s="114" t="s">
        <v>672</v>
      </c>
      <c r="E139" s="115" t="s">
        <v>122</v>
      </c>
      <c r="F139" s="115" t="s">
        <v>673</v>
      </c>
      <c r="G139" s="115" t="s">
        <v>674</v>
      </c>
      <c r="H139" s="116" t="s">
        <v>675</v>
      </c>
      <c r="I139" s="115" t="s">
        <v>676</v>
      </c>
      <c r="J139" s="116" t="s">
        <v>675</v>
      </c>
      <c r="K139" s="115" t="s">
        <v>677</v>
      </c>
      <c r="L139" s="116" t="s">
        <v>678</v>
      </c>
      <c r="M139" s="116">
        <v>1</v>
      </c>
      <c r="N139" s="109">
        <v>462869</v>
      </c>
      <c r="O139" s="109">
        <v>206920</v>
      </c>
    </row>
    <row r="140" spans="1:15" x14ac:dyDescent="0.3">
      <c r="A140" s="112">
        <v>138</v>
      </c>
      <c r="B140" s="113">
        <v>1421769</v>
      </c>
      <c r="C140" s="113"/>
      <c r="D140" s="114">
        <v>74513</v>
      </c>
      <c r="E140" s="115" t="s">
        <v>122</v>
      </c>
      <c r="F140" s="115" t="s">
        <v>673</v>
      </c>
      <c r="G140" s="115" t="s">
        <v>681</v>
      </c>
      <c r="H140" s="116" t="s">
        <v>682</v>
      </c>
      <c r="I140" s="115" t="s">
        <v>1500</v>
      </c>
      <c r="J140" s="116" t="s">
        <v>1501</v>
      </c>
      <c r="K140" s="115" t="s">
        <v>111</v>
      </c>
      <c r="L140" s="116" t="s">
        <v>100</v>
      </c>
      <c r="M140" s="116">
        <v>32</v>
      </c>
      <c r="N140" s="109">
        <v>483723</v>
      </c>
      <c r="O140" s="109">
        <v>219900</v>
      </c>
    </row>
    <row r="141" spans="1:15" x14ac:dyDescent="0.3">
      <c r="A141" s="112">
        <v>139</v>
      </c>
      <c r="B141" s="113">
        <v>8545186</v>
      </c>
      <c r="C141" s="113"/>
      <c r="D141" s="114">
        <v>50840</v>
      </c>
      <c r="E141" s="115" t="s">
        <v>122</v>
      </c>
      <c r="F141" s="115" t="s">
        <v>683</v>
      </c>
      <c r="G141" s="115" t="s">
        <v>2256</v>
      </c>
      <c r="H141" s="116" t="s">
        <v>2099</v>
      </c>
      <c r="I141" s="115" t="s">
        <v>2282</v>
      </c>
      <c r="J141" s="116" t="s">
        <v>2138</v>
      </c>
      <c r="K141" s="115" t="s">
        <v>111</v>
      </c>
      <c r="L141" s="116" t="s">
        <v>100</v>
      </c>
      <c r="M141" s="116" t="s">
        <v>2188</v>
      </c>
      <c r="N141" s="109">
        <v>484397</v>
      </c>
      <c r="O141" s="109">
        <v>260494</v>
      </c>
    </row>
    <row r="142" spans="1:15" x14ac:dyDescent="0.3">
      <c r="A142" s="112">
        <v>140</v>
      </c>
      <c r="B142" s="113">
        <v>1480420</v>
      </c>
      <c r="C142" s="113"/>
      <c r="D142" s="114">
        <v>34943</v>
      </c>
      <c r="E142" s="115" t="s">
        <v>122</v>
      </c>
      <c r="F142" s="115" t="s">
        <v>683</v>
      </c>
      <c r="G142" s="115" t="s">
        <v>684</v>
      </c>
      <c r="H142" s="116" t="s">
        <v>685</v>
      </c>
      <c r="I142" s="115" t="s">
        <v>686</v>
      </c>
      <c r="J142" s="116" t="s">
        <v>685</v>
      </c>
      <c r="K142" s="115" t="s">
        <v>1502</v>
      </c>
      <c r="L142" s="116" t="s">
        <v>1503</v>
      </c>
      <c r="M142" s="116">
        <v>2</v>
      </c>
      <c r="N142" s="109">
        <v>492737</v>
      </c>
      <c r="O142" s="109">
        <v>263716</v>
      </c>
    </row>
    <row r="143" spans="1:15" x14ac:dyDescent="0.3">
      <c r="A143" s="112">
        <v>141</v>
      </c>
      <c r="B143" s="113">
        <v>1481970</v>
      </c>
      <c r="C143" s="113"/>
      <c r="D143" s="114">
        <v>9544</v>
      </c>
      <c r="E143" s="115" t="s">
        <v>122</v>
      </c>
      <c r="F143" s="115" t="s">
        <v>683</v>
      </c>
      <c r="G143" s="115" t="s">
        <v>684</v>
      </c>
      <c r="H143" s="116" t="s">
        <v>685</v>
      </c>
      <c r="I143" s="115" t="s">
        <v>686</v>
      </c>
      <c r="J143" s="116" t="s">
        <v>685</v>
      </c>
      <c r="K143" s="115" t="s">
        <v>687</v>
      </c>
      <c r="L143" s="116" t="s">
        <v>688</v>
      </c>
      <c r="M143" s="116">
        <v>28</v>
      </c>
      <c r="N143" s="109">
        <v>491523</v>
      </c>
      <c r="O143" s="109">
        <v>263556</v>
      </c>
    </row>
    <row r="144" spans="1:15" x14ac:dyDescent="0.3">
      <c r="A144" s="112">
        <v>142</v>
      </c>
      <c r="B144" s="113">
        <v>1482103</v>
      </c>
      <c r="C144" s="113"/>
      <c r="D144" s="114">
        <v>27412</v>
      </c>
      <c r="E144" s="115" t="s">
        <v>122</v>
      </c>
      <c r="F144" s="115" t="s">
        <v>683</v>
      </c>
      <c r="G144" s="115" t="s">
        <v>684</v>
      </c>
      <c r="H144" s="116" t="s">
        <v>685</v>
      </c>
      <c r="I144" s="115" t="s">
        <v>686</v>
      </c>
      <c r="J144" s="116" t="s">
        <v>685</v>
      </c>
      <c r="K144" s="115" t="s">
        <v>1504</v>
      </c>
      <c r="L144" s="116" t="s">
        <v>1505</v>
      </c>
      <c r="M144" s="116">
        <v>15</v>
      </c>
      <c r="N144" s="109">
        <v>491965</v>
      </c>
      <c r="O144" s="109">
        <v>263754</v>
      </c>
    </row>
    <row r="145" spans="1:15" x14ac:dyDescent="0.3">
      <c r="A145" s="112">
        <v>143</v>
      </c>
      <c r="B145" s="113">
        <v>1482107</v>
      </c>
      <c r="C145" s="113"/>
      <c r="D145" s="114">
        <v>8004</v>
      </c>
      <c r="E145" s="115" t="s">
        <v>122</v>
      </c>
      <c r="F145" s="115" t="s">
        <v>683</v>
      </c>
      <c r="G145" s="115" t="s">
        <v>684</v>
      </c>
      <c r="H145" s="116" t="s">
        <v>685</v>
      </c>
      <c r="I145" s="115" t="s">
        <v>686</v>
      </c>
      <c r="J145" s="116" t="s">
        <v>685</v>
      </c>
      <c r="K145" s="115" t="s">
        <v>689</v>
      </c>
      <c r="L145" s="116" t="s">
        <v>690</v>
      </c>
      <c r="M145" s="116">
        <v>3</v>
      </c>
      <c r="N145" s="109">
        <v>492941</v>
      </c>
      <c r="O145" s="109">
        <v>263478</v>
      </c>
    </row>
    <row r="146" spans="1:15" x14ac:dyDescent="0.3">
      <c r="A146" s="112">
        <v>144</v>
      </c>
      <c r="B146" s="113">
        <v>3506399</v>
      </c>
      <c r="C146" s="113"/>
      <c r="D146" s="114" t="s">
        <v>2035</v>
      </c>
      <c r="E146" s="115" t="s">
        <v>122</v>
      </c>
      <c r="F146" s="115" t="s">
        <v>683</v>
      </c>
      <c r="G146" s="115" t="s">
        <v>684</v>
      </c>
      <c r="H146" s="116" t="s">
        <v>685</v>
      </c>
      <c r="I146" s="115" t="s">
        <v>686</v>
      </c>
      <c r="J146" s="116" t="s">
        <v>685</v>
      </c>
      <c r="K146" s="115" t="s">
        <v>123</v>
      </c>
      <c r="L146" s="116" t="s">
        <v>124</v>
      </c>
      <c r="M146" s="116">
        <v>6</v>
      </c>
      <c r="N146" s="109">
        <v>493622</v>
      </c>
      <c r="O146" s="109">
        <v>263441</v>
      </c>
    </row>
    <row r="147" spans="1:15" x14ac:dyDescent="0.3">
      <c r="A147" s="112">
        <v>145</v>
      </c>
      <c r="B147" s="113">
        <v>32734486</v>
      </c>
      <c r="C147" s="113"/>
      <c r="D147" s="114">
        <v>74838</v>
      </c>
      <c r="E147" s="115" t="s">
        <v>122</v>
      </c>
      <c r="F147" s="115" t="s">
        <v>1774</v>
      </c>
      <c r="G147" s="115" t="s">
        <v>2001</v>
      </c>
      <c r="H147" s="116" t="s">
        <v>1775</v>
      </c>
      <c r="I147" s="115" t="s">
        <v>2002</v>
      </c>
      <c r="J147" s="116" t="s">
        <v>1775</v>
      </c>
      <c r="K147" s="115" t="s">
        <v>946</v>
      </c>
      <c r="L147" s="116" t="s">
        <v>947</v>
      </c>
      <c r="M147" s="116" t="s">
        <v>1776</v>
      </c>
      <c r="N147" s="109">
        <v>431013</v>
      </c>
      <c r="O147" s="109">
        <v>309988</v>
      </c>
    </row>
    <row r="148" spans="1:15" x14ac:dyDescent="0.3">
      <c r="A148" s="112">
        <v>146</v>
      </c>
      <c r="B148" s="113">
        <v>23488340</v>
      </c>
      <c r="C148" s="113"/>
      <c r="D148" s="114" t="s">
        <v>2045</v>
      </c>
      <c r="E148" s="115" t="s">
        <v>122</v>
      </c>
      <c r="F148" s="115" t="s">
        <v>2068</v>
      </c>
      <c r="G148" s="115" t="s">
        <v>2387</v>
      </c>
      <c r="H148" s="116" t="s">
        <v>2107</v>
      </c>
      <c r="I148" s="115" t="s">
        <v>2355</v>
      </c>
      <c r="J148" s="116" t="s">
        <v>2107</v>
      </c>
      <c r="K148" s="115">
        <v>10046</v>
      </c>
      <c r="L148" s="116" t="s">
        <v>2200</v>
      </c>
      <c r="M148" s="116" t="s">
        <v>2161</v>
      </c>
      <c r="N148" s="109">
        <v>473321</v>
      </c>
      <c r="O148" s="109">
        <v>268709</v>
      </c>
    </row>
    <row r="149" spans="1:15" x14ac:dyDescent="0.3">
      <c r="A149" s="112">
        <v>147</v>
      </c>
      <c r="B149" s="113">
        <v>1507501</v>
      </c>
      <c r="C149" s="113"/>
      <c r="D149" s="114" t="s">
        <v>2033</v>
      </c>
      <c r="E149" s="115" t="s">
        <v>122</v>
      </c>
      <c r="F149" s="115" t="s">
        <v>2054</v>
      </c>
      <c r="G149" s="115" t="s">
        <v>2237</v>
      </c>
      <c r="H149" s="116" t="s">
        <v>2083</v>
      </c>
      <c r="I149" s="115" t="s">
        <v>2261</v>
      </c>
      <c r="J149" s="116" t="s">
        <v>2083</v>
      </c>
      <c r="K149" s="115" t="s">
        <v>2287</v>
      </c>
      <c r="L149" s="116" t="s">
        <v>2150</v>
      </c>
      <c r="M149" s="116">
        <v>3</v>
      </c>
      <c r="N149" s="109">
        <v>427002</v>
      </c>
      <c r="O149" s="109">
        <v>233552</v>
      </c>
    </row>
    <row r="150" spans="1:15" x14ac:dyDescent="0.3">
      <c r="A150" s="112">
        <v>148</v>
      </c>
      <c r="B150" s="113">
        <v>1642741</v>
      </c>
      <c r="C150" s="113"/>
      <c r="D150" s="114">
        <v>132301</v>
      </c>
      <c r="E150" s="115" t="s">
        <v>125</v>
      </c>
      <c r="F150" s="115" t="s">
        <v>691</v>
      </c>
      <c r="G150" s="115" t="s">
        <v>692</v>
      </c>
      <c r="H150" s="116" t="s">
        <v>693</v>
      </c>
      <c r="I150" s="115" t="s">
        <v>694</v>
      </c>
      <c r="J150" s="116" t="s">
        <v>693</v>
      </c>
      <c r="K150" s="115" t="s">
        <v>105</v>
      </c>
      <c r="L150" s="116" t="s">
        <v>106</v>
      </c>
      <c r="M150" s="116" t="s">
        <v>2152</v>
      </c>
      <c r="N150" s="109">
        <v>388756</v>
      </c>
      <c r="O150" s="109">
        <v>525800</v>
      </c>
    </row>
    <row r="151" spans="1:15" x14ac:dyDescent="0.3">
      <c r="A151" s="112">
        <v>149</v>
      </c>
      <c r="B151" s="113">
        <v>17633598</v>
      </c>
      <c r="C151" s="113"/>
      <c r="D151" s="114">
        <v>132301</v>
      </c>
      <c r="E151" s="115" t="s">
        <v>125</v>
      </c>
      <c r="F151" s="115" t="s">
        <v>691</v>
      </c>
      <c r="G151" s="115" t="s">
        <v>692</v>
      </c>
      <c r="H151" s="116" t="s">
        <v>693</v>
      </c>
      <c r="I151" s="115" t="s">
        <v>694</v>
      </c>
      <c r="J151" s="116" t="s">
        <v>693</v>
      </c>
      <c r="K151" s="115" t="s">
        <v>123</v>
      </c>
      <c r="L151" s="116" t="s">
        <v>124</v>
      </c>
      <c r="M151" s="116">
        <v>13</v>
      </c>
      <c r="N151" s="109">
        <v>388323</v>
      </c>
      <c r="O151" s="109">
        <v>525436</v>
      </c>
    </row>
    <row r="152" spans="1:15" x14ac:dyDescent="0.3">
      <c r="A152" s="112">
        <v>150</v>
      </c>
      <c r="B152" s="113">
        <v>1582541</v>
      </c>
      <c r="C152" s="113"/>
      <c r="D152" s="114">
        <v>17149</v>
      </c>
      <c r="E152" s="115" t="s">
        <v>125</v>
      </c>
      <c r="F152" s="115" t="s">
        <v>691</v>
      </c>
      <c r="G152" s="115" t="s">
        <v>695</v>
      </c>
      <c r="H152" s="116" t="s">
        <v>696</v>
      </c>
      <c r="I152" s="115" t="s">
        <v>697</v>
      </c>
      <c r="J152" s="116" t="s">
        <v>696</v>
      </c>
      <c r="K152" s="115" t="s">
        <v>114</v>
      </c>
      <c r="L152" s="116" t="s">
        <v>109</v>
      </c>
      <c r="M152" s="116">
        <v>4</v>
      </c>
      <c r="N152" s="109">
        <v>373098</v>
      </c>
      <c r="O152" s="109">
        <v>520954</v>
      </c>
    </row>
    <row r="153" spans="1:15" x14ac:dyDescent="0.3">
      <c r="A153" s="112">
        <v>151</v>
      </c>
      <c r="B153" s="113">
        <v>1582957</v>
      </c>
      <c r="C153" s="113"/>
      <c r="D153" s="114">
        <v>17151</v>
      </c>
      <c r="E153" s="115" t="s">
        <v>125</v>
      </c>
      <c r="F153" s="115" t="s">
        <v>691</v>
      </c>
      <c r="G153" s="115" t="s">
        <v>695</v>
      </c>
      <c r="H153" s="116" t="s">
        <v>696</v>
      </c>
      <c r="I153" s="115" t="s">
        <v>698</v>
      </c>
      <c r="J153" s="116" t="s">
        <v>699</v>
      </c>
      <c r="K153" s="115" t="s">
        <v>114</v>
      </c>
      <c r="L153" s="116" t="s">
        <v>109</v>
      </c>
      <c r="M153" s="116">
        <v>20</v>
      </c>
      <c r="N153" s="109">
        <v>372269</v>
      </c>
      <c r="O153" s="109">
        <v>524410</v>
      </c>
    </row>
    <row r="154" spans="1:15" x14ac:dyDescent="0.3">
      <c r="A154" s="112">
        <v>152</v>
      </c>
      <c r="B154" s="113">
        <v>11791104</v>
      </c>
      <c r="C154" s="113"/>
      <c r="D154" s="114">
        <v>41453</v>
      </c>
      <c r="E154" s="115" t="s">
        <v>125</v>
      </c>
      <c r="F154" s="115" t="s">
        <v>700</v>
      </c>
      <c r="G154" s="115">
        <v>1005052</v>
      </c>
      <c r="H154" s="116" t="s">
        <v>2104</v>
      </c>
      <c r="I154" s="115" t="s">
        <v>2356</v>
      </c>
      <c r="J154" s="116" t="s">
        <v>2104</v>
      </c>
      <c r="K154" s="115">
        <v>20449</v>
      </c>
      <c r="L154" s="116" t="s">
        <v>2194</v>
      </c>
      <c r="M154" s="116" t="s">
        <v>2195</v>
      </c>
      <c r="N154" s="109">
        <v>489397</v>
      </c>
      <c r="O154" s="109">
        <v>559325</v>
      </c>
    </row>
    <row r="155" spans="1:15" x14ac:dyDescent="0.3">
      <c r="A155" s="112">
        <v>153</v>
      </c>
      <c r="B155" s="113">
        <v>1658923</v>
      </c>
      <c r="C155" s="113"/>
      <c r="D155" s="114">
        <v>104827</v>
      </c>
      <c r="E155" s="115" t="s">
        <v>125</v>
      </c>
      <c r="F155" s="115" t="s">
        <v>700</v>
      </c>
      <c r="G155" s="115" t="s">
        <v>1506</v>
      </c>
      <c r="H155" s="116" t="s">
        <v>1507</v>
      </c>
      <c r="I155" s="115" t="s">
        <v>1508</v>
      </c>
      <c r="J155" s="116" t="s">
        <v>1509</v>
      </c>
      <c r="K155" s="115" t="s">
        <v>111</v>
      </c>
      <c r="L155" s="116" t="s">
        <v>100</v>
      </c>
      <c r="M155" s="116">
        <v>82</v>
      </c>
      <c r="N155" s="109">
        <v>477425</v>
      </c>
      <c r="O155" s="109">
        <v>572353</v>
      </c>
    </row>
    <row r="156" spans="1:15" x14ac:dyDescent="0.3">
      <c r="A156" s="112">
        <v>154</v>
      </c>
      <c r="B156" s="113">
        <v>1651886</v>
      </c>
      <c r="C156" s="113"/>
      <c r="D156" s="114">
        <v>25573</v>
      </c>
      <c r="E156" s="115" t="s">
        <v>125</v>
      </c>
      <c r="F156" s="115" t="s">
        <v>700</v>
      </c>
      <c r="G156" s="115" t="s">
        <v>1942</v>
      </c>
      <c r="H156" s="116" t="s">
        <v>1725</v>
      </c>
      <c r="I156" s="115" t="s">
        <v>1943</v>
      </c>
      <c r="J156" s="116" t="s">
        <v>1725</v>
      </c>
      <c r="K156" s="115" t="s">
        <v>1944</v>
      </c>
      <c r="L156" s="116" t="s">
        <v>1726</v>
      </c>
      <c r="M156" s="116">
        <v>3</v>
      </c>
      <c r="N156" s="109">
        <v>471613</v>
      </c>
      <c r="O156" s="109">
        <v>563739</v>
      </c>
    </row>
    <row r="157" spans="1:15" x14ac:dyDescent="0.3">
      <c r="A157" s="112">
        <v>155</v>
      </c>
      <c r="B157" s="113">
        <v>1663744</v>
      </c>
      <c r="C157" s="113"/>
      <c r="D157" s="114">
        <v>16881</v>
      </c>
      <c r="E157" s="115" t="s">
        <v>125</v>
      </c>
      <c r="F157" s="115" t="s">
        <v>700</v>
      </c>
      <c r="G157" s="115" t="s">
        <v>701</v>
      </c>
      <c r="H157" s="116" t="s">
        <v>702</v>
      </c>
      <c r="I157" s="115" t="s">
        <v>703</v>
      </c>
      <c r="J157" s="116" t="s">
        <v>704</v>
      </c>
      <c r="K157" s="115" t="s">
        <v>111</v>
      </c>
      <c r="L157" s="116" t="s">
        <v>100</v>
      </c>
      <c r="M157" s="116">
        <v>41</v>
      </c>
      <c r="N157" s="109">
        <v>460649</v>
      </c>
      <c r="O157" s="109">
        <v>566385</v>
      </c>
    </row>
    <row r="158" spans="1:15" x14ac:dyDescent="0.3">
      <c r="A158" s="112">
        <v>156</v>
      </c>
      <c r="B158" s="113">
        <v>1707182</v>
      </c>
      <c r="C158" s="113"/>
      <c r="D158" s="114">
        <v>23265</v>
      </c>
      <c r="E158" s="115" t="s">
        <v>125</v>
      </c>
      <c r="F158" s="115" t="s">
        <v>1677</v>
      </c>
      <c r="G158" s="115" t="s">
        <v>1891</v>
      </c>
      <c r="H158" s="116" t="s">
        <v>1678</v>
      </c>
      <c r="I158" s="115" t="s">
        <v>1892</v>
      </c>
      <c r="J158" s="116" t="s">
        <v>1679</v>
      </c>
      <c r="K158" s="115" t="s">
        <v>111</v>
      </c>
      <c r="L158" s="116" t="s">
        <v>100</v>
      </c>
      <c r="M158" s="116">
        <v>39</v>
      </c>
      <c r="N158" s="109">
        <v>391722</v>
      </c>
      <c r="O158" s="109">
        <v>567143</v>
      </c>
    </row>
    <row r="159" spans="1:15" x14ac:dyDescent="0.3">
      <c r="A159" s="112">
        <v>157</v>
      </c>
      <c r="B159" s="113">
        <v>1751931</v>
      </c>
      <c r="C159" s="113"/>
      <c r="D159" s="114">
        <v>30736</v>
      </c>
      <c r="E159" s="115" t="s">
        <v>125</v>
      </c>
      <c r="F159" s="115" t="s">
        <v>1658</v>
      </c>
      <c r="G159" s="115" t="s">
        <v>1871</v>
      </c>
      <c r="H159" s="116" t="s">
        <v>1659</v>
      </c>
      <c r="I159" s="115" t="s">
        <v>1872</v>
      </c>
      <c r="J159" s="116" t="s">
        <v>1660</v>
      </c>
      <c r="K159" s="115" t="s">
        <v>111</v>
      </c>
      <c r="L159" s="116" t="s">
        <v>100</v>
      </c>
      <c r="M159" s="116">
        <v>52</v>
      </c>
      <c r="N159" s="109">
        <v>424976</v>
      </c>
      <c r="O159" s="109">
        <v>522018</v>
      </c>
    </row>
    <row r="160" spans="1:15" x14ac:dyDescent="0.3">
      <c r="A160" s="112">
        <v>158</v>
      </c>
      <c r="B160" s="113">
        <v>1756350</v>
      </c>
      <c r="C160" s="113"/>
      <c r="D160" s="114">
        <v>28893</v>
      </c>
      <c r="E160" s="115" t="s">
        <v>125</v>
      </c>
      <c r="F160" s="115" t="s">
        <v>705</v>
      </c>
      <c r="G160" s="115" t="s">
        <v>706</v>
      </c>
      <c r="H160" s="116" t="s">
        <v>707</v>
      </c>
      <c r="I160" s="115" t="s">
        <v>708</v>
      </c>
      <c r="J160" s="116" t="s">
        <v>709</v>
      </c>
      <c r="K160" s="115" t="s">
        <v>114</v>
      </c>
      <c r="L160" s="116" t="s">
        <v>109</v>
      </c>
      <c r="M160" s="116">
        <v>5</v>
      </c>
      <c r="N160" s="109">
        <v>362683</v>
      </c>
      <c r="O160" s="109">
        <v>494384</v>
      </c>
    </row>
    <row r="161" spans="1:15" x14ac:dyDescent="0.3">
      <c r="A161" s="112">
        <v>159</v>
      </c>
      <c r="B161" s="113">
        <v>1767716</v>
      </c>
      <c r="C161" s="113"/>
      <c r="D161" s="114">
        <v>4901</v>
      </c>
      <c r="E161" s="115" t="s">
        <v>125</v>
      </c>
      <c r="F161" s="115" t="s">
        <v>705</v>
      </c>
      <c r="G161" s="115" t="s">
        <v>710</v>
      </c>
      <c r="H161" s="116" t="s">
        <v>711</v>
      </c>
      <c r="I161" s="115" t="s">
        <v>712</v>
      </c>
      <c r="J161" s="116" t="s">
        <v>711</v>
      </c>
      <c r="K161" s="115" t="s">
        <v>713</v>
      </c>
      <c r="L161" s="116" t="s">
        <v>714</v>
      </c>
      <c r="M161" s="116" t="s">
        <v>715</v>
      </c>
      <c r="N161" s="109">
        <v>363571</v>
      </c>
      <c r="O161" s="109">
        <v>510033</v>
      </c>
    </row>
    <row r="162" spans="1:15" x14ac:dyDescent="0.3">
      <c r="A162" s="112">
        <v>160</v>
      </c>
      <c r="B162" s="113">
        <v>1768239</v>
      </c>
      <c r="C162" s="113"/>
      <c r="D162" s="114">
        <v>4980</v>
      </c>
      <c r="E162" s="115" t="s">
        <v>125</v>
      </c>
      <c r="F162" s="115" t="s">
        <v>705</v>
      </c>
      <c r="G162" s="115" t="s">
        <v>710</v>
      </c>
      <c r="H162" s="116" t="s">
        <v>711</v>
      </c>
      <c r="I162" s="115" t="s">
        <v>716</v>
      </c>
      <c r="J162" s="116" t="s">
        <v>717</v>
      </c>
      <c r="K162" s="115" t="s">
        <v>111</v>
      </c>
      <c r="L162" s="116" t="s">
        <v>100</v>
      </c>
      <c r="M162" s="116">
        <v>26</v>
      </c>
      <c r="N162" s="109">
        <v>362713</v>
      </c>
      <c r="O162" s="109">
        <v>515984</v>
      </c>
    </row>
    <row r="163" spans="1:15" x14ac:dyDescent="0.3">
      <c r="A163" s="112">
        <v>161</v>
      </c>
      <c r="B163" s="113">
        <v>1770593</v>
      </c>
      <c r="C163" s="113"/>
      <c r="D163" s="114">
        <v>88231</v>
      </c>
      <c r="E163" s="115" t="s">
        <v>125</v>
      </c>
      <c r="F163" s="115" t="s">
        <v>705</v>
      </c>
      <c r="G163" s="115" t="s">
        <v>718</v>
      </c>
      <c r="H163" s="116" t="s">
        <v>719</v>
      </c>
      <c r="I163" s="115" t="s">
        <v>720</v>
      </c>
      <c r="J163" s="116" t="s">
        <v>719</v>
      </c>
      <c r="K163" s="115" t="s">
        <v>114</v>
      </c>
      <c r="L163" s="116" t="s">
        <v>109</v>
      </c>
      <c r="M163" s="116">
        <v>4</v>
      </c>
      <c r="N163" s="109">
        <v>368624</v>
      </c>
      <c r="O163" s="109">
        <v>514150</v>
      </c>
    </row>
    <row r="164" spans="1:15" x14ac:dyDescent="0.3">
      <c r="A164" s="112">
        <v>162</v>
      </c>
      <c r="B164" s="113">
        <v>1774055</v>
      </c>
      <c r="C164" s="113"/>
      <c r="D164" s="114">
        <v>43633</v>
      </c>
      <c r="E164" s="115" t="s">
        <v>125</v>
      </c>
      <c r="F164" s="115" t="s">
        <v>721</v>
      </c>
      <c r="G164" s="115" t="s">
        <v>722</v>
      </c>
      <c r="H164" s="116" t="s">
        <v>723</v>
      </c>
      <c r="I164" s="115" t="s">
        <v>724</v>
      </c>
      <c r="J164" s="116" t="s">
        <v>725</v>
      </c>
      <c r="K164" s="115" t="s">
        <v>111</v>
      </c>
      <c r="L164" s="116" t="s">
        <v>100</v>
      </c>
      <c r="M164" s="116">
        <v>8</v>
      </c>
      <c r="N164" s="109">
        <v>412388</v>
      </c>
      <c r="O164" s="109">
        <v>544500</v>
      </c>
    </row>
    <row r="165" spans="1:15" x14ac:dyDescent="0.3">
      <c r="A165" s="112">
        <v>163</v>
      </c>
      <c r="B165" s="113">
        <v>1800547</v>
      </c>
      <c r="C165" s="113"/>
      <c r="D165" s="114">
        <v>90737</v>
      </c>
      <c r="E165" s="115" t="s">
        <v>125</v>
      </c>
      <c r="F165" s="115" t="s">
        <v>721</v>
      </c>
      <c r="G165" s="115" t="s">
        <v>726</v>
      </c>
      <c r="H165" s="116" t="s">
        <v>727</v>
      </c>
      <c r="I165" s="115" t="s">
        <v>730</v>
      </c>
      <c r="J165" s="116" t="s">
        <v>727</v>
      </c>
      <c r="K165" s="115" t="s">
        <v>731</v>
      </c>
      <c r="L165" s="116" t="s">
        <v>732</v>
      </c>
      <c r="M165" s="116">
        <v>107</v>
      </c>
      <c r="N165" s="109">
        <v>403592</v>
      </c>
      <c r="O165" s="109">
        <v>558000</v>
      </c>
    </row>
    <row r="166" spans="1:15" x14ac:dyDescent="0.3">
      <c r="A166" s="112">
        <v>164</v>
      </c>
      <c r="B166" s="113">
        <v>1801754</v>
      </c>
      <c r="C166" s="113"/>
      <c r="D166" s="114">
        <v>48568</v>
      </c>
      <c r="E166" s="115" t="s">
        <v>125</v>
      </c>
      <c r="F166" s="115" t="s">
        <v>721</v>
      </c>
      <c r="G166" s="115" t="s">
        <v>726</v>
      </c>
      <c r="H166" s="116" t="s">
        <v>727</v>
      </c>
      <c r="I166" s="115" t="s">
        <v>728</v>
      </c>
      <c r="J166" s="116" t="s">
        <v>729</v>
      </c>
      <c r="K166" s="115" t="s">
        <v>111</v>
      </c>
      <c r="L166" s="116" t="s">
        <v>100</v>
      </c>
      <c r="M166" s="116">
        <v>99</v>
      </c>
      <c r="N166" s="109">
        <v>408189</v>
      </c>
      <c r="O166" s="109">
        <v>557909</v>
      </c>
    </row>
    <row r="167" spans="1:15" x14ac:dyDescent="0.3">
      <c r="A167" s="112">
        <v>165</v>
      </c>
      <c r="B167" s="113">
        <v>78392044</v>
      </c>
      <c r="C167" s="113"/>
      <c r="D167" s="114">
        <v>91951</v>
      </c>
      <c r="E167" s="115" t="s">
        <v>125</v>
      </c>
      <c r="F167" s="115" t="s">
        <v>126</v>
      </c>
      <c r="G167" s="115" t="s">
        <v>733</v>
      </c>
      <c r="H167" s="116" t="s">
        <v>734</v>
      </c>
      <c r="I167" s="115" t="s">
        <v>735</v>
      </c>
      <c r="J167" s="116" t="s">
        <v>736</v>
      </c>
      <c r="K167" s="115" t="s">
        <v>111</v>
      </c>
      <c r="L167" s="116"/>
      <c r="M167" s="116">
        <v>36</v>
      </c>
      <c r="N167" s="109">
        <v>340502</v>
      </c>
      <c r="O167" s="109">
        <v>537414</v>
      </c>
    </row>
    <row r="168" spans="1:15" x14ac:dyDescent="0.3">
      <c r="A168" s="112">
        <v>166</v>
      </c>
      <c r="B168" s="113">
        <v>1840830</v>
      </c>
      <c r="C168" s="113"/>
      <c r="D168" s="114">
        <v>70856</v>
      </c>
      <c r="E168" s="115" t="s">
        <v>125</v>
      </c>
      <c r="F168" s="115" t="s">
        <v>126</v>
      </c>
      <c r="G168" s="115" t="s">
        <v>737</v>
      </c>
      <c r="H168" s="116" t="s">
        <v>738</v>
      </c>
      <c r="I168" s="115" t="s">
        <v>739</v>
      </c>
      <c r="J168" s="116" t="s">
        <v>738</v>
      </c>
      <c r="K168" s="115" t="s">
        <v>740</v>
      </c>
      <c r="L168" s="116" t="s">
        <v>741</v>
      </c>
      <c r="M168" s="116">
        <v>2</v>
      </c>
      <c r="N168" s="109">
        <v>359924</v>
      </c>
      <c r="O168" s="109">
        <v>544315</v>
      </c>
    </row>
    <row r="169" spans="1:15" x14ac:dyDescent="0.3">
      <c r="A169" s="112">
        <v>167</v>
      </c>
      <c r="B169" s="113">
        <v>1874387</v>
      </c>
      <c r="C169" s="113"/>
      <c r="D169" s="114">
        <v>70943</v>
      </c>
      <c r="E169" s="115" t="s">
        <v>125</v>
      </c>
      <c r="F169" s="115" t="s">
        <v>127</v>
      </c>
      <c r="G169" s="115" t="s">
        <v>128</v>
      </c>
      <c r="H169" s="116" t="s">
        <v>129</v>
      </c>
      <c r="I169" s="115" t="s">
        <v>130</v>
      </c>
      <c r="J169" s="116" t="s">
        <v>129</v>
      </c>
      <c r="K169" s="115" t="s">
        <v>1940</v>
      </c>
      <c r="L169" s="116" t="s">
        <v>1724</v>
      </c>
      <c r="M169" s="116">
        <v>30</v>
      </c>
      <c r="N169" s="109">
        <v>413467</v>
      </c>
      <c r="O169" s="109">
        <v>481174</v>
      </c>
    </row>
    <row r="170" spans="1:15" x14ac:dyDescent="0.3">
      <c r="A170" s="112">
        <v>168</v>
      </c>
      <c r="B170" s="113">
        <v>1875158</v>
      </c>
      <c r="C170" s="113"/>
      <c r="D170" s="114">
        <v>83450</v>
      </c>
      <c r="E170" s="115" t="s">
        <v>125</v>
      </c>
      <c r="F170" s="115" t="s">
        <v>127</v>
      </c>
      <c r="G170" s="115" t="s">
        <v>128</v>
      </c>
      <c r="H170" s="116" t="s">
        <v>129</v>
      </c>
      <c r="I170" s="115" t="s">
        <v>130</v>
      </c>
      <c r="J170" s="116" t="s">
        <v>129</v>
      </c>
      <c r="K170" s="115" t="s">
        <v>219</v>
      </c>
      <c r="L170" s="116" t="s">
        <v>220</v>
      </c>
      <c r="M170" s="116">
        <v>11</v>
      </c>
      <c r="N170" s="109">
        <v>414163</v>
      </c>
      <c r="O170" s="109">
        <v>477548</v>
      </c>
    </row>
    <row r="171" spans="1:15" x14ac:dyDescent="0.3">
      <c r="A171" s="112">
        <v>169</v>
      </c>
      <c r="B171" s="113">
        <v>1875146</v>
      </c>
      <c r="C171" s="113"/>
      <c r="D171" s="114">
        <v>70943</v>
      </c>
      <c r="E171" s="115" t="s">
        <v>125</v>
      </c>
      <c r="F171" s="115" t="s">
        <v>127</v>
      </c>
      <c r="G171" s="115" t="s">
        <v>128</v>
      </c>
      <c r="H171" s="116" t="s">
        <v>129</v>
      </c>
      <c r="I171" s="115" t="s">
        <v>130</v>
      </c>
      <c r="J171" s="116" t="s">
        <v>129</v>
      </c>
      <c r="K171" s="115" t="s">
        <v>1941</v>
      </c>
      <c r="L171" s="116" t="s">
        <v>469</v>
      </c>
      <c r="M171" s="116">
        <v>18</v>
      </c>
      <c r="N171" s="109">
        <v>413604</v>
      </c>
      <c r="O171" s="109">
        <v>481675</v>
      </c>
    </row>
    <row r="172" spans="1:15" x14ac:dyDescent="0.3">
      <c r="A172" s="112">
        <v>170</v>
      </c>
      <c r="B172" s="113">
        <v>1910912</v>
      </c>
      <c r="C172" s="113"/>
      <c r="D172" s="114">
        <v>28220</v>
      </c>
      <c r="E172" s="115" t="s">
        <v>125</v>
      </c>
      <c r="F172" s="115" t="s">
        <v>742</v>
      </c>
      <c r="G172" s="115" t="s">
        <v>743</v>
      </c>
      <c r="H172" s="116" t="s">
        <v>744</v>
      </c>
      <c r="I172" s="115" t="s">
        <v>745</v>
      </c>
      <c r="J172" s="116" t="s">
        <v>746</v>
      </c>
      <c r="K172" s="115" t="s">
        <v>111</v>
      </c>
      <c r="L172" s="116" t="s">
        <v>100</v>
      </c>
      <c r="M172" s="116">
        <v>14</v>
      </c>
      <c r="N172" s="109">
        <v>451200</v>
      </c>
      <c r="O172" s="109">
        <v>586177</v>
      </c>
    </row>
    <row r="173" spans="1:15" x14ac:dyDescent="0.3">
      <c r="A173" s="112">
        <v>171</v>
      </c>
      <c r="B173" s="113">
        <v>1990679</v>
      </c>
      <c r="C173" s="113"/>
      <c r="D173" s="114">
        <v>35367</v>
      </c>
      <c r="E173" s="115" t="s">
        <v>125</v>
      </c>
      <c r="F173" s="115" t="s">
        <v>1510</v>
      </c>
      <c r="G173" s="115" t="s">
        <v>1511</v>
      </c>
      <c r="H173" s="116" t="s">
        <v>1512</v>
      </c>
      <c r="I173" s="115" t="s">
        <v>1513</v>
      </c>
      <c r="J173" s="116" t="s">
        <v>1512</v>
      </c>
      <c r="K173" s="115" t="s">
        <v>105</v>
      </c>
      <c r="L173" s="116" t="s">
        <v>106</v>
      </c>
      <c r="M173" s="116">
        <v>27</v>
      </c>
      <c r="N173" s="109">
        <v>412233</v>
      </c>
      <c r="O173" s="109">
        <v>500174</v>
      </c>
    </row>
    <row r="174" spans="1:15" x14ac:dyDescent="0.3">
      <c r="A174" s="112">
        <v>172</v>
      </c>
      <c r="B174" s="113">
        <v>1991128</v>
      </c>
      <c r="C174" s="113"/>
      <c r="D174" s="114" t="s">
        <v>2034</v>
      </c>
      <c r="E174" s="115" t="s">
        <v>125</v>
      </c>
      <c r="F174" s="115" t="s">
        <v>1510</v>
      </c>
      <c r="G174" s="115">
        <v>1019011</v>
      </c>
      <c r="H174" s="116" t="s">
        <v>1512</v>
      </c>
      <c r="I174" s="115" t="s">
        <v>1513</v>
      </c>
      <c r="J174" s="116" t="s">
        <v>1512</v>
      </c>
      <c r="K174" s="115">
        <v>15710</v>
      </c>
      <c r="L174" s="116" t="s">
        <v>102</v>
      </c>
      <c r="M174" s="116" t="s">
        <v>2155</v>
      </c>
      <c r="N174" s="109">
        <v>414623</v>
      </c>
      <c r="O174" s="109">
        <v>495546</v>
      </c>
    </row>
    <row r="175" spans="1:15" x14ac:dyDescent="0.3">
      <c r="A175" s="112">
        <v>173</v>
      </c>
      <c r="B175" s="113">
        <v>8674915</v>
      </c>
      <c r="C175" s="113"/>
      <c r="D175" s="114">
        <v>10934</v>
      </c>
      <c r="E175" s="115" t="s">
        <v>125</v>
      </c>
      <c r="F175" s="115" t="s">
        <v>2062</v>
      </c>
      <c r="G175" s="115" t="s">
        <v>2257</v>
      </c>
      <c r="H175" s="116" t="s">
        <v>2100</v>
      </c>
      <c r="I175" s="115" t="s">
        <v>2283</v>
      </c>
      <c r="J175" s="116" t="s">
        <v>2100</v>
      </c>
      <c r="K175" s="115" t="s">
        <v>137</v>
      </c>
      <c r="L175" s="116" t="s">
        <v>138</v>
      </c>
      <c r="M175" s="116" t="s">
        <v>347</v>
      </c>
      <c r="N175" s="109">
        <v>455322</v>
      </c>
      <c r="O175" s="109">
        <v>520359</v>
      </c>
    </row>
    <row r="176" spans="1:15" x14ac:dyDescent="0.3">
      <c r="A176" s="112">
        <v>174</v>
      </c>
      <c r="B176" s="113">
        <v>2272493</v>
      </c>
      <c r="C176" s="113"/>
      <c r="D176" s="114">
        <v>106754</v>
      </c>
      <c r="E176" s="115" t="s">
        <v>131</v>
      </c>
      <c r="F176" s="115" t="s">
        <v>134</v>
      </c>
      <c r="G176" s="115" t="s">
        <v>135</v>
      </c>
      <c r="H176" s="116" t="s">
        <v>136</v>
      </c>
      <c r="I176" s="115" t="s">
        <v>221</v>
      </c>
      <c r="J176" s="116" t="s">
        <v>222</v>
      </c>
      <c r="K176" s="115" t="s">
        <v>1862</v>
      </c>
      <c r="L176" s="116" t="s">
        <v>1649</v>
      </c>
      <c r="M176" s="116">
        <v>28</v>
      </c>
      <c r="N176" s="109">
        <v>236642</v>
      </c>
      <c r="O176" s="109">
        <v>545824</v>
      </c>
    </row>
    <row r="177" spans="1:15" x14ac:dyDescent="0.3">
      <c r="A177" s="112">
        <v>175</v>
      </c>
      <c r="B177" s="113">
        <v>2274025</v>
      </c>
      <c r="C177" s="113"/>
      <c r="D177" s="114">
        <v>106751</v>
      </c>
      <c r="E177" s="115" t="s">
        <v>131</v>
      </c>
      <c r="F177" s="115" t="s">
        <v>134</v>
      </c>
      <c r="G177" s="115" t="s">
        <v>135</v>
      </c>
      <c r="H177" s="116" t="s">
        <v>136</v>
      </c>
      <c r="I177" s="115" t="s">
        <v>225</v>
      </c>
      <c r="J177" s="116" t="s">
        <v>226</v>
      </c>
      <c r="K177" s="115" t="s">
        <v>146</v>
      </c>
      <c r="L177" s="116" t="s">
        <v>147</v>
      </c>
      <c r="M177" s="116">
        <v>100</v>
      </c>
      <c r="N177" s="109">
        <v>236890</v>
      </c>
      <c r="O177" s="109">
        <v>543300</v>
      </c>
    </row>
    <row r="178" spans="1:15" x14ac:dyDescent="0.3">
      <c r="A178" s="112">
        <v>176</v>
      </c>
      <c r="B178" s="113">
        <v>2273354</v>
      </c>
      <c r="C178" s="113"/>
      <c r="D178" s="114">
        <v>107057</v>
      </c>
      <c r="E178" s="115" t="s">
        <v>131</v>
      </c>
      <c r="F178" s="115" t="s">
        <v>134</v>
      </c>
      <c r="G178" s="115" t="s">
        <v>135</v>
      </c>
      <c r="H178" s="116" t="s">
        <v>136</v>
      </c>
      <c r="I178" s="115" t="s">
        <v>223</v>
      </c>
      <c r="J178" s="116" t="s">
        <v>224</v>
      </c>
      <c r="K178" s="115" t="s">
        <v>111</v>
      </c>
      <c r="L178" s="116" t="s">
        <v>2027</v>
      </c>
      <c r="M178" s="116">
        <v>22</v>
      </c>
      <c r="N178" s="109">
        <v>239773</v>
      </c>
      <c r="O178" s="109">
        <v>546918</v>
      </c>
    </row>
    <row r="179" spans="1:15" x14ac:dyDescent="0.3">
      <c r="A179" s="112">
        <v>177</v>
      </c>
      <c r="B179" s="113">
        <v>2284560</v>
      </c>
      <c r="C179" s="113"/>
      <c r="D179" s="114">
        <v>125387</v>
      </c>
      <c r="E179" s="115" t="s">
        <v>131</v>
      </c>
      <c r="F179" s="115" t="s">
        <v>134</v>
      </c>
      <c r="G179" s="115" t="s">
        <v>751</v>
      </c>
      <c r="H179" s="116" t="s">
        <v>141</v>
      </c>
      <c r="I179" s="115" t="s">
        <v>227</v>
      </c>
      <c r="J179" s="116" t="s">
        <v>228</v>
      </c>
      <c r="K179" s="115" t="s">
        <v>111</v>
      </c>
      <c r="L179" s="116" t="s">
        <v>100</v>
      </c>
      <c r="M179" s="116">
        <v>121</v>
      </c>
      <c r="N179" s="109">
        <v>256410</v>
      </c>
      <c r="O179" s="109">
        <v>551180</v>
      </c>
    </row>
    <row r="180" spans="1:15" x14ac:dyDescent="0.3">
      <c r="A180" s="112">
        <v>178</v>
      </c>
      <c r="B180" s="113">
        <v>2293175</v>
      </c>
      <c r="C180" s="113"/>
      <c r="D180" s="114">
        <v>83285</v>
      </c>
      <c r="E180" s="115" t="s">
        <v>131</v>
      </c>
      <c r="F180" s="115" t="s">
        <v>134</v>
      </c>
      <c r="G180" s="115" t="s">
        <v>752</v>
      </c>
      <c r="H180" s="116" t="s">
        <v>142</v>
      </c>
      <c r="I180" s="115" t="s">
        <v>753</v>
      </c>
      <c r="J180" s="116" t="s">
        <v>754</v>
      </c>
      <c r="K180" s="115" t="s">
        <v>111</v>
      </c>
      <c r="L180" s="116" t="s">
        <v>100</v>
      </c>
      <c r="M180" s="116">
        <v>554</v>
      </c>
      <c r="N180" s="109">
        <v>253898</v>
      </c>
      <c r="O180" s="109">
        <v>540534</v>
      </c>
    </row>
    <row r="181" spans="1:15" x14ac:dyDescent="0.3">
      <c r="A181" s="112">
        <v>179</v>
      </c>
      <c r="B181" s="113">
        <v>7702572</v>
      </c>
      <c r="C181" s="113"/>
      <c r="D181" s="114">
        <v>92936</v>
      </c>
      <c r="E181" s="115" t="s">
        <v>131</v>
      </c>
      <c r="F181" s="115" t="s">
        <v>134</v>
      </c>
      <c r="G181" s="115" t="s">
        <v>755</v>
      </c>
      <c r="H181" s="116" t="s">
        <v>145</v>
      </c>
      <c r="I181" s="115" t="s">
        <v>229</v>
      </c>
      <c r="J181" s="116" t="s">
        <v>230</v>
      </c>
      <c r="K181" s="115" t="s">
        <v>231</v>
      </c>
      <c r="L181" s="116" t="s">
        <v>232</v>
      </c>
      <c r="M181" s="116">
        <v>16</v>
      </c>
      <c r="N181" s="109">
        <v>256103</v>
      </c>
      <c r="O181" s="109">
        <v>553658</v>
      </c>
    </row>
    <row r="182" spans="1:15" x14ac:dyDescent="0.3">
      <c r="A182" s="112">
        <v>180</v>
      </c>
      <c r="B182" s="113">
        <v>2340970</v>
      </c>
      <c r="C182" s="113"/>
      <c r="D182" s="114">
        <v>92764</v>
      </c>
      <c r="E182" s="115" t="s">
        <v>131</v>
      </c>
      <c r="F182" s="115" t="s">
        <v>134</v>
      </c>
      <c r="G182" s="115" t="s">
        <v>755</v>
      </c>
      <c r="H182" s="116" t="s">
        <v>145</v>
      </c>
      <c r="I182" s="115" t="s">
        <v>756</v>
      </c>
      <c r="J182" s="116" t="s">
        <v>757</v>
      </c>
      <c r="K182" s="115" t="s">
        <v>758</v>
      </c>
      <c r="L182" s="116" t="s">
        <v>759</v>
      </c>
      <c r="M182" s="116">
        <v>8</v>
      </c>
      <c r="N182" s="109">
        <v>250542</v>
      </c>
      <c r="O182" s="109">
        <v>561176</v>
      </c>
    </row>
    <row r="183" spans="1:15" x14ac:dyDescent="0.3">
      <c r="A183" s="112">
        <v>181</v>
      </c>
      <c r="B183" s="113">
        <v>2345626</v>
      </c>
      <c r="C183" s="113"/>
      <c r="D183" s="114">
        <v>5869</v>
      </c>
      <c r="E183" s="115" t="s">
        <v>131</v>
      </c>
      <c r="F183" s="115" t="s">
        <v>134</v>
      </c>
      <c r="G183" s="115" t="s">
        <v>760</v>
      </c>
      <c r="H183" s="116" t="s">
        <v>233</v>
      </c>
      <c r="I183" s="115" t="s">
        <v>236</v>
      </c>
      <c r="J183" s="116" t="s">
        <v>237</v>
      </c>
      <c r="K183" s="115" t="s">
        <v>139</v>
      </c>
      <c r="L183" s="116" t="s">
        <v>140</v>
      </c>
      <c r="M183" s="116">
        <v>61</v>
      </c>
      <c r="N183" s="109">
        <v>253526</v>
      </c>
      <c r="O183" s="109">
        <v>554518</v>
      </c>
    </row>
    <row r="184" spans="1:15" x14ac:dyDescent="0.3">
      <c r="A184" s="112">
        <v>182</v>
      </c>
      <c r="B184" s="113">
        <v>2344072</v>
      </c>
      <c r="C184" s="113"/>
      <c r="D184" s="114">
        <v>5868</v>
      </c>
      <c r="E184" s="115" t="s">
        <v>131</v>
      </c>
      <c r="F184" s="115" t="s">
        <v>134</v>
      </c>
      <c r="G184" s="115" t="s">
        <v>760</v>
      </c>
      <c r="H184" s="116" t="s">
        <v>233</v>
      </c>
      <c r="I184" s="115" t="s">
        <v>234</v>
      </c>
      <c r="J184" s="116" t="s">
        <v>235</v>
      </c>
      <c r="K184" s="115" t="s">
        <v>114</v>
      </c>
      <c r="L184" s="116" t="s">
        <v>109</v>
      </c>
      <c r="M184" s="116">
        <v>1</v>
      </c>
      <c r="N184" s="109">
        <v>251122</v>
      </c>
      <c r="O184" s="109">
        <v>558745</v>
      </c>
    </row>
    <row r="185" spans="1:15" x14ac:dyDescent="0.3">
      <c r="A185" s="112">
        <v>183</v>
      </c>
      <c r="B185" s="113">
        <v>8356807</v>
      </c>
      <c r="C185" s="113"/>
      <c r="D185" s="114">
        <v>5873</v>
      </c>
      <c r="E185" s="115" t="s">
        <v>131</v>
      </c>
      <c r="F185" s="115" t="s">
        <v>134</v>
      </c>
      <c r="G185" s="115" t="s">
        <v>760</v>
      </c>
      <c r="H185" s="116" t="s">
        <v>233</v>
      </c>
      <c r="I185" s="115" t="s">
        <v>1863</v>
      </c>
      <c r="J185" s="116" t="s">
        <v>233</v>
      </c>
      <c r="K185" s="115" t="s">
        <v>114</v>
      </c>
      <c r="L185" s="116" t="s">
        <v>109</v>
      </c>
      <c r="M185" s="116">
        <v>50</v>
      </c>
      <c r="N185" s="109">
        <v>250041</v>
      </c>
      <c r="O185" s="109">
        <v>557598</v>
      </c>
    </row>
    <row r="186" spans="1:15" x14ac:dyDescent="0.3">
      <c r="A186" s="112">
        <v>184</v>
      </c>
      <c r="B186" s="113">
        <v>2826701</v>
      </c>
      <c r="C186" s="113"/>
      <c r="D186" s="114">
        <v>126512</v>
      </c>
      <c r="E186" s="115" t="s">
        <v>131</v>
      </c>
      <c r="F186" s="115" t="s">
        <v>148</v>
      </c>
      <c r="G186" s="115" t="s">
        <v>761</v>
      </c>
      <c r="H186" s="116" t="s">
        <v>148</v>
      </c>
      <c r="I186" s="115" t="s">
        <v>149</v>
      </c>
      <c r="J186" s="116" t="s">
        <v>148</v>
      </c>
      <c r="K186" s="115" t="s">
        <v>1914</v>
      </c>
      <c r="L186" s="116" t="s">
        <v>1700</v>
      </c>
      <c r="M186" s="116">
        <v>29</v>
      </c>
      <c r="N186" s="109">
        <v>245898</v>
      </c>
      <c r="O186" s="109">
        <v>573146</v>
      </c>
    </row>
    <row r="187" spans="1:15" x14ac:dyDescent="0.3">
      <c r="A187" s="112">
        <v>185</v>
      </c>
      <c r="B187" s="113">
        <v>1675722</v>
      </c>
      <c r="C187" s="113"/>
      <c r="D187" s="114">
        <v>120461</v>
      </c>
      <c r="E187" s="115" t="s">
        <v>131</v>
      </c>
      <c r="F187" s="115" t="s">
        <v>148</v>
      </c>
      <c r="G187" s="115" t="s">
        <v>761</v>
      </c>
      <c r="H187" s="116" t="s">
        <v>148</v>
      </c>
      <c r="I187" s="115" t="s">
        <v>149</v>
      </c>
      <c r="J187" s="116" t="s">
        <v>148</v>
      </c>
      <c r="K187" s="115" t="s">
        <v>2288</v>
      </c>
      <c r="L187" s="116" t="s">
        <v>2153</v>
      </c>
      <c r="M187" s="116">
        <v>72</v>
      </c>
      <c r="N187" s="109">
        <v>238040</v>
      </c>
      <c r="O187" s="109">
        <v>560415</v>
      </c>
    </row>
    <row r="188" spans="1:15" x14ac:dyDescent="0.3">
      <c r="A188" s="112">
        <v>186</v>
      </c>
      <c r="B188" s="113">
        <v>2862595</v>
      </c>
      <c r="C188" s="113"/>
      <c r="D188" s="114">
        <v>81709</v>
      </c>
      <c r="E188" s="115" t="s">
        <v>131</v>
      </c>
      <c r="F188" s="115" t="s">
        <v>148</v>
      </c>
      <c r="G188" s="115" t="s">
        <v>761</v>
      </c>
      <c r="H188" s="116" t="s">
        <v>148</v>
      </c>
      <c r="I188" s="115" t="s">
        <v>149</v>
      </c>
      <c r="J188" s="116" t="s">
        <v>148</v>
      </c>
      <c r="K188" s="115" t="s">
        <v>1915</v>
      </c>
      <c r="L188" s="116" t="s">
        <v>1701</v>
      </c>
      <c r="M188" s="116" t="s">
        <v>1702</v>
      </c>
      <c r="N188" s="109">
        <v>246902</v>
      </c>
      <c r="O188" s="109">
        <v>572288</v>
      </c>
    </row>
    <row r="189" spans="1:15" x14ac:dyDescent="0.3">
      <c r="A189" s="112">
        <v>187</v>
      </c>
      <c r="B189" s="113">
        <v>91698039</v>
      </c>
      <c r="C189" s="113"/>
      <c r="D189" s="114">
        <v>277173</v>
      </c>
      <c r="E189" s="115" t="s">
        <v>131</v>
      </c>
      <c r="F189" s="115" t="s">
        <v>148</v>
      </c>
      <c r="G189" s="115" t="s">
        <v>761</v>
      </c>
      <c r="H189" s="116" t="s">
        <v>148</v>
      </c>
      <c r="I189" s="115" t="s">
        <v>149</v>
      </c>
      <c r="J189" s="116" t="s">
        <v>148</v>
      </c>
      <c r="K189" s="115">
        <v>52990</v>
      </c>
      <c r="L189" s="116" t="s">
        <v>2388</v>
      </c>
      <c r="M189" s="116">
        <v>29</v>
      </c>
      <c r="N189" s="109">
        <v>237121</v>
      </c>
      <c r="O189" s="109">
        <v>564199</v>
      </c>
    </row>
    <row r="190" spans="1:15" x14ac:dyDescent="0.3">
      <c r="A190" s="112">
        <v>188</v>
      </c>
      <c r="B190" s="113">
        <v>657614173</v>
      </c>
      <c r="C190" s="113"/>
      <c r="D190" s="114">
        <v>66195</v>
      </c>
      <c r="E190" s="115" t="s">
        <v>131</v>
      </c>
      <c r="F190" s="115" t="s">
        <v>769</v>
      </c>
      <c r="G190" s="115">
        <v>1207122</v>
      </c>
      <c r="H190" s="116" t="s">
        <v>770</v>
      </c>
      <c r="I190" s="115" t="s">
        <v>2026</v>
      </c>
      <c r="J190" s="116" t="s">
        <v>770</v>
      </c>
      <c r="K190" s="115">
        <v>99999</v>
      </c>
      <c r="L190" s="116"/>
      <c r="M190" s="116">
        <v>29</v>
      </c>
      <c r="N190" s="109">
        <v>207707</v>
      </c>
      <c r="O190" s="109">
        <v>595498</v>
      </c>
    </row>
    <row r="191" spans="1:15" x14ac:dyDescent="0.3">
      <c r="A191" s="112">
        <v>189</v>
      </c>
      <c r="B191" s="113">
        <v>2394257</v>
      </c>
      <c r="C191" s="113"/>
      <c r="D191" s="114">
        <v>128518</v>
      </c>
      <c r="E191" s="115" t="s">
        <v>131</v>
      </c>
      <c r="F191" s="115" t="s">
        <v>150</v>
      </c>
      <c r="G191" s="115" t="s">
        <v>771</v>
      </c>
      <c r="H191" s="116" t="s">
        <v>151</v>
      </c>
      <c r="I191" s="115" t="s">
        <v>238</v>
      </c>
      <c r="J191" s="116" t="s">
        <v>239</v>
      </c>
      <c r="K191" s="115" t="s">
        <v>111</v>
      </c>
      <c r="L191" s="116" t="s">
        <v>100</v>
      </c>
      <c r="M191" s="116">
        <v>58</v>
      </c>
      <c r="N191" s="109">
        <v>285960</v>
      </c>
      <c r="O191" s="109">
        <v>566322</v>
      </c>
    </row>
    <row r="192" spans="1:15" x14ac:dyDescent="0.3">
      <c r="A192" s="112">
        <v>190</v>
      </c>
      <c r="B192" s="113">
        <v>15754232</v>
      </c>
      <c r="C192" s="113"/>
      <c r="D192" s="114">
        <v>128518</v>
      </c>
      <c r="E192" s="115" t="s">
        <v>131</v>
      </c>
      <c r="F192" s="115" t="s">
        <v>150</v>
      </c>
      <c r="G192" s="115" t="s">
        <v>771</v>
      </c>
      <c r="H192" s="116" t="s">
        <v>151</v>
      </c>
      <c r="I192" s="115" t="s">
        <v>772</v>
      </c>
      <c r="J192" s="116" t="s">
        <v>773</v>
      </c>
      <c r="K192" s="115" t="s">
        <v>111</v>
      </c>
      <c r="L192" s="116"/>
      <c r="M192" s="116">
        <v>50</v>
      </c>
      <c r="N192" s="109">
        <v>285968</v>
      </c>
      <c r="O192" s="109">
        <v>568941</v>
      </c>
    </row>
    <row r="193" spans="1:15" x14ac:dyDescent="0.3">
      <c r="A193" s="112">
        <v>191</v>
      </c>
      <c r="B193" s="113">
        <v>2397052</v>
      </c>
      <c r="C193" s="113"/>
      <c r="D193" s="114">
        <v>86451</v>
      </c>
      <c r="E193" s="115" t="s">
        <v>131</v>
      </c>
      <c r="F193" s="115" t="s">
        <v>150</v>
      </c>
      <c r="G193" s="115" t="s">
        <v>774</v>
      </c>
      <c r="H193" s="116" t="s">
        <v>240</v>
      </c>
      <c r="I193" s="115" t="s">
        <v>242</v>
      </c>
      <c r="J193" s="116" t="s">
        <v>243</v>
      </c>
      <c r="K193" s="115" t="s">
        <v>111</v>
      </c>
      <c r="L193" s="116" t="s">
        <v>100</v>
      </c>
      <c r="M193" s="116">
        <v>9</v>
      </c>
      <c r="N193" s="109">
        <v>279228</v>
      </c>
      <c r="O193" s="109">
        <v>561778</v>
      </c>
    </row>
    <row r="194" spans="1:15" x14ac:dyDescent="0.3">
      <c r="A194" s="112">
        <v>192</v>
      </c>
      <c r="B194" s="113">
        <v>2397409</v>
      </c>
      <c r="C194" s="113"/>
      <c r="D194" s="114">
        <v>86449</v>
      </c>
      <c r="E194" s="115" t="s">
        <v>131</v>
      </c>
      <c r="F194" s="115" t="s">
        <v>150</v>
      </c>
      <c r="G194" s="115" t="s">
        <v>774</v>
      </c>
      <c r="H194" s="116" t="s">
        <v>240</v>
      </c>
      <c r="I194" s="115" t="s">
        <v>244</v>
      </c>
      <c r="J194" s="116" t="s">
        <v>245</v>
      </c>
      <c r="K194" s="115" t="s">
        <v>111</v>
      </c>
      <c r="L194" s="116" t="s">
        <v>100</v>
      </c>
      <c r="M194" s="116">
        <v>46</v>
      </c>
      <c r="N194" s="109">
        <v>268805</v>
      </c>
      <c r="O194" s="109">
        <v>565467</v>
      </c>
    </row>
    <row r="195" spans="1:15" x14ac:dyDescent="0.3">
      <c r="A195" s="112">
        <v>193</v>
      </c>
      <c r="B195" s="113">
        <v>2396076</v>
      </c>
      <c r="C195" s="113"/>
      <c r="D195" s="114">
        <v>86275</v>
      </c>
      <c r="E195" s="115" t="s">
        <v>131</v>
      </c>
      <c r="F195" s="115" t="s">
        <v>150</v>
      </c>
      <c r="G195" s="115" t="s">
        <v>774</v>
      </c>
      <c r="H195" s="116" t="s">
        <v>240</v>
      </c>
      <c r="I195" s="115" t="s">
        <v>241</v>
      </c>
      <c r="J195" s="116" t="s">
        <v>240</v>
      </c>
      <c r="K195" s="115" t="s">
        <v>111</v>
      </c>
      <c r="L195" s="116" t="s">
        <v>100</v>
      </c>
      <c r="M195" s="116">
        <v>107</v>
      </c>
      <c r="N195" s="109">
        <v>274843</v>
      </c>
      <c r="O195" s="109">
        <v>566104</v>
      </c>
    </row>
    <row r="196" spans="1:15" x14ac:dyDescent="0.3">
      <c r="A196" s="112">
        <v>194</v>
      </c>
      <c r="B196" s="113">
        <v>8429842</v>
      </c>
      <c r="C196" s="113"/>
      <c r="D196" s="114" t="s">
        <v>776</v>
      </c>
      <c r="E196" s="115" t="s">
        <v>131</v>
      </c>
      <c r="F196" s="115" t="s">
        <v>150</v>
      </c>
      <c r="G196" s="115" t="s">
        <v>775</v>
      </c>
      <c r="H196" s="116" t="s">
        <v>152</v>
      </c>
      <c r="I196" s="115" t="s">
        <v>777</v>
      </c>
      <c r="J196" s="116" t="s">
        <v>152</v>
      </c>
      <c r="K196" s="115" t="s">
        <v>778</v>
      </c>
      <c r="L196" s="116" t="s">
        <v>779</v>
      </c>
      <c r="M196" s="116">
        <v>10</v>
      </c>
      <c r="N196" s="109">
        <v>286541</v>
      </c>
      <c r="O196" s="109">
        <v>581580</v>
      </c>
    </row>
    <row r="197" spans="1:15" x14ac:dyDescent="0.3">
      <c r="A197" s="112">
        <v>195</v>
      </c>
      <c r="B197" s="113">
        <v>2399442</v>
      </c>
      <c r="C197" s="113"/>
      <c r="D197" s="114">
        <v>49693</v>
      </c>
      <c r="E197" s="115" t="s">
        <v>131</v>
      </c>
      <c r="F197" s="115" t="s">
        <v>150</v>
      </c>
      <c r="G197" s="115" t="s">
        <v>775</v>
      </c>
      <c r="H197" s="116" t="s">
        <v>152</v>
      </c>
      <c r="I197" s="115" t="s">
        <v>246</v>
      </c>
      <c r="J197" s="116" t="s">
        <v>247</v>
      </c>
      <c r="K197" s="115" t="s">
        <v>111</v>
      </c>
      <c r="L197" s="116" t="s">
        <v>100</v>
      </c>
      <c r="M197" s="116">
        <v>13</v>
      </c>
      <c r="N197" s="109">
        <v>282105</v>
      </c>
      <c r="O197" s="109">
        <v>577850</v>
      </c>
    </row>
    <row r="198" spans="1:15" x14ac:dyDescent="0.3">
      <c r="A198" s="112">
        <v>196</v>
      </c>
      <c r="B198" s="113">
        <v>2400202</v>
      </c>
      <c r="C198" s="113"/>
      <c r="D198" s="114">
        <v>49694</v>
      </c>
      <c r="E198" s="115" t="s">
        <v>131</v>
      </c>
      <c r="F198" s="115" t="s">
        <v>150</v>
      </c>
      <c r="G198" s="115" t="s">
        <v>775</v>
      </c>
      <c r="H198" s="116" t="s">
        <v>152</v>
      </c>
      <c r="I198" s="115" t="s">
        <v>248</v>
      </c>
      <c r="J198" s="116" t="s">
        <v>249</v>
      </c>
      <c r="K198" s="115" t="s">
        <v>111</v>
      </c>
      <c r="L198" s="116" t="s">
        <v>100</v>
      </c>
      <c r="M198" s="116">
        <v>59</v>
      </c>
      <c r="N198" s="109">
        <v>286521</v>
      </c>
      <c r="O198" s="109">
        <v>586131</v>
      </c>
    </row>
    <row r="199" spans="1:15" x14ac:dyDescent="0.3">
      <c r="A199" s="112">
        <v>197</v>
      </c>
      <c r="B199" s="113">
        <v>4133943</v>
      </c>
      <c r="C199" s="113"/>
      <c r="D199" s="114" t="s">
        <v>783</v>
      </c>
      <c r="E199" s="115" t="s">
        <v>131</v>
      </c>
      <c r="F199" s="115" t="s">
        <v>150</v>
      </c>
      <c r="G199" s="115" t="s">
        <v>780</v>
      </c>
      <c r="H199" s="116" t="s">
        <v>153</v>
      </c>
      <c r="I199" s="115" t="s">
        <v>784</v>
      </c>
      <c r="J199" s="116" t="s">
        <v>153</v>
      </c>
      <c r="K199" s="115" t="s">
        <v>785</v>
      </c>
      <c r="L199" s="116" t="s">
        <v>786</v>
      </c>
      <c r="M199" s="116" t="s">
        <v>787</v>
      </c>
      <c r="N199" s="109">
        <v>277583</v>
      </c>
      <c r="O199" s="109">
        <v>574552</v>
      </c>
    </row>
    <row r="200" spans="1:15" x14ac:dyDescent="0.3">
      <c r="A200" s="112">
        <v>198</v>
      </c>
      <c r="B200" s="113">
        <v>2405666</v>
      </c>
      <c r="C200" s="113"/>
      <c r="D200" s="114">
        <v>85334</v>
      </c>
      <c r="E200" s="115" t="s">
        <v>131</v>
      </c>
      <c r="F200" s="115" t="s">
        <v>150</v>
      </c>
      <c r="G200" s="115" t="s">
        <v>780</v>
      </c>
      <c r="H200" s="116" t="s">
        <v>153</v>
      </c>
      <c r="I200" s="115" t="s">
        <v>250</v>
      </c>
      <c r="J200" s="116" t="s">
        <v>251</v>
      </c>
      <c r="K200" s="115" t="s">
        <v>111</v>
      </c>
      <c r="L200" s="116" t="s">
        <v>100</v>
      </c>
      <c r="M200" s="116">
        <v>18</v>
      </c>
      <c r="N200" s="109">
        <v>273389</v>
      </c>
      <c r="O200" s="109">
        <v>578848</v>
      </c>
    </row>
    <row r="201" spans="1:15" x14ac:dyDescent="0.3">
      <c r="A201" s="112">
        <v>199</v>
      </c>
      <c r="B201" s="113">
        <v>2406047</v>
      </c>
      <c r="C201" s="113"/>
      <c r="D201" s="114">
        <v>85331</v>
      </c>
      <c r="E201" s="115" t="s">
        <v>131</v>
      </c>
      <c r="F201" s="115" t="s">
        <v>150</v>
      </c>
      <c r="G201" s="115" t="s">
        <v>780</v>
      </c>
      <c r="H201" s="116" t="s">
        <v>153</v>
      </c>
      <c r="I201" s="115" t="s">
        <v>252</v>
      </c>
      <c r="J201" s="116" t="s">
        <v>253</v>
      </c>
      <c r="K201" s="115" t="s">
        <v>111</v>
      </c>
      <c r="L201" s="116" t="s">
        <v>100</v>
      </c>
      <c r="M201" s="116">
        <v>66</v>
      </c>
      <c r="N201" s="109">
        <v>281444</v>
      </c>
      <c r="O201" s="109">
        <v>572269</v>
      </c>
    </row>
    <row r="202" spans="1:15" x14ac:dyDescent="0.3">
      <c r="A202" s="112">
        <v>200</v>
      </c>
      <c r="B202" s="113">
        <v>2404795</v>
      </c>
      <c r="C202" s="113"/>
      <c r="D202" s="114">
        <v>85332</v>
      </c>
      <c r="E202" s="115" t="s">
        <v>131</v>
      </c>
      <c r="F202" s="115" t="s">
        <v>150</v>
      </c>
      <c r="G202" s="115" t="s">
        <v>780</v>
      </c>
      <c r="H202" s="116" t="s">
        <v>153</v>
      </c>
      <c r="I202" s="115" t="s">
        <v>781</v>
      </c>
      <c r="J202" s="116" t="s">
        <v>782</v>
      </c>
      <c r="K202" s="115" t="s">
        <v>111</v>
      </c>
      <c r="L202" s="116" t="s">
        <v>100</v>
      </c>
      <c r="M202" s="116">
        <v>110</v>
      </c>
      <c r="N202" s="109">
        <v>273343</v>
      </c>
      <c r="O202" s="109">
        <v>571897</v>
      </c>
    </row>
    <row r="203" spans="1:15" x14ac:dyDescent="0.3">
      <c r="A203" s="112">
        <v>201</v>
      </c>
      <c r="B203" s="113">
        <v>2407838</v>
      </c>
      <c r="C203" s="113"/>
      <c r="D203" s="114">
        <v>58192</v>
      </c>
      <c r="E203" s="115" t="s">
        <v>131</v>
      </c>
      <c r="F203" s="115" t="s">
        <v>150</v>
      </c>
      <c r="G203" s="115" t="s">
        <v>788</v>
      </c>
      <c r="H203" s="116" t="s">
        <v>254</v>
      </c>
      <c r="I203" s="115" t="s">
        <v>255</v>
      </c>
      <c r="J203" s="116" t="s">
        <v>256</v>
      </c>
      <c r="K203" s="115" t="s">
        <v>111</v>
      </c>
      <c r="L203" s="116" t="s">
        <v>100</v>
      </c>
      <c r="M203" s="116">
        <v>23</v>
      </c>
      <c r="N203" s="109">
        <v>280371</v>
      </c>
      <c r="O203" s="109">
        <v>590128</v>
      </c>
    </row>
    <row r="204" spans="1:15" x14ac:dyDescent="0.3">
      <c r="A204" s="112">
        <v>202</v>
      </c>
      <c r="B204" s="113">
        <v>2408018</v>
      </c>
      <c r="C204" s="113"/>
      <c r="D204" s="114">
        <v>59730</v>
      </c>
      <c r="E204" s="115" t="s">
        <v>131</v>
      </c>
      <c r="F204" s="115" t="s">
        <v>150</v>
      </c>
      <c r="G204" s="115" t="s">
        <v>788</v>
      </c>
      <c r="H204" s="116" t="s">
        <v>254</v>
      </c>
      <c r="I204" s="115" t="s">
        <v>257</v>
      </c>
      <c r="J204" s="116" t="s">
        <v>258</v>
      </c>
      <c r="K204" s="115" t="s">
        <v>111</v>
      </c>
      <c r="L204" s="116" t="s">
        <v>100</v>
      </c>
      <c r="M204" s="116">
        <v>50</v>
      </c>
      <c r="N204" s="109">
        <v>281091</v>
      </c>
      <c r="O204" s="109">
        <v>586072</v>
      </c>
    </row>
    <row r="205" spans="1:15" x14ac:dyDescent="0.3">
      <c r="A205" s="112">
        <v>203</v>
      </c>
      <c r="B205" s="113">
        <v>2449424</v>
      </c>
      <c r="C205" s="113"/>
      <c r="D205" s="114" t="s">
        <v>1816</v>
      </c>
      <c r="E205" s="115" t="s">
        <v>131</v>
      </c>
      <c r="F205" s="115" t="s">
        <v>789</v>
      </c>
      <c r="G205" s="115" t="s">
        <v>790</v>
      </c>
      <c r="H205" s="116" t="s">
        <v>791</v>
      </c>
      <c r="I205" s="115" t="s">
        <v>792</v>
      </c>
      <c r="J205" s="116" t="s">
        <v>791</v>
      </c>
      <c r="K205" s="115" t="s">
        <v>762</v>
      </c>
      <c r="L205" s="116" t="s">
        <v>763</v>
      </c>
      <c r="M205" s="116">
        <v>19</v>
      </c>
      <c r="N205" s="109">
        <v>197233</v>
      </c>
      <c r="O205" s="109">
        <v>640922</v>
      </c>
    </row>
    <row r="206" spans="1:15" x14ac:dyDescent="0.3">
      <c r="A206" s="112">
        <v>204</v>
      </c>
      <c r="B206" s="113">
        <v>37976106</v>
      </c>
      <c r="C206" s="113"/>
      <c r="D206" s="114">
        <v>14831</v>
      </c>
      <c r="E206" s="115" t="s">
        <v>131</v>
      </c>
      <c r="F206" s="115" t="s">
        <v>789</v>
      </c>
      <c r="G206" s="115" t="s">
        <v>790</v>
      </c>
      <c r="H206" s="116" t="s">
        <v>791</v>
      </c>
      <c r="I206" s="115" t="s">
        <v>792</v>
      </c>
      <c r="J206" s="116" t="s">
        <v>791</v>
      </c>
      <c r="K206" s="115" t="s">
        <v>505</v>
      </c>
      <c r="L206" s="116" t="s">
        <v>133</v>
      </c>
      <c r="M206" s="116">
        <v>18</v>
      </c>
      <c r="N206" s="109">
        <v>196891</v>
      </c>
      <c r="O206" s="109">
        <v>640729</v>
      </c>
    </row>
    <row r="207" spans="1:15" x14ac:dyDescent="0.3">
      <c r="A207" s="112">
        <v>205</v>
      </c>
      <c r="B207" s="113">
        <v>2467915</v>
      </c>
      <c r="C207" s="113"/>
      <c r="D207" s="114">
        <v>25958</v>
      </c>
      <c r="E207" s="115" t="s">
        <v>131</v>
      </c>
      <c r="F207" s="115" t="s">
        <v>789</v>
      </c>
      <c r="G207" s="115" t="s">
        <v>793</v>
      </c>
      <c r="H207" s="116" t="s">
        <v>794</v>
      </c>
      <c r="I207" s="115" t="s">
        <v>799</v>
      </c>
      <c r="J207" s="116" t="s">
        <v>800</v>
      </c>
      <c r="K207" s="115" t="s">
        <v>111</v>
      </c>
      <c r="L207" s="116" t="s">
        <v>100</v>
      </c>
      <c r="M207" s="116">
        <v>1</v>
      </c>
      <c r="N207" s="109">
        <v>192730</v>
      </c>
      <c r="O207" s="109">
        <v>631611</v>
      </c>
    </row>
    <row r="208" spans="1:15" x14ac:dyDescent="0.3">
      <c r="A208" s="112">
        <v>206</v>
      </c>
      <c r="B208" s="113">
        <v>2466606</v>
      </c>
      <c r="C208" s="113"/>
      <c r="D208" s="114">
        <v>25940</v>
      </c>
      <c r="E208" s="115" t="s">
        <v>131</v>
      </c>
      <c r="F208" s="115" t="s">
        <v>789</v>
      </c>
      <c r="G208" s="115" t="s">
        <v>793</v>
      </c>
      <c r="H208" s="116" t="s">
        <v>794</v>
      </c>
      <c r="I208" s="115" t="s">
        <v>795</v>
      </c>
      <c r="J208" s="116" t="s">
        <v>796</v>
      </c>
      <c r="K208" s="115" t="s">
        <v>111</v>
      </c>
      <c r="L208" s="116" t="s">
        <v>100</v>
      </c>
      <c r="M208" s="116">
        <v>13</v>
      </c>
      <c r="N208" s="109">
        <v>190565</v>
      </c>
      <c r="O208" s="109">
        <v>636490</v>
      </c>
    </row>
    <row r="209" spans="1:15" x14ac:dyDescent="0.3">
      <c r="A209" s="112">
        <v>207</v>
      </c>
      <c r="B209" s="113">
        <v>9056141</v>
      </c>
      <c r="C209" s="113"/>
      <c r="D209" s="114">
        <v>55542</v>
      </c>
      <c r="E209" s="115" t="s">
        <v>131</v>
      </c>
      <c r="F209" s="115" t="s">
        <v>789</v>
      </c>
      <c r="G209" s="115" t="s">
        <v>793</v>
      </c>
      <c r="H209" s="116" t="s">
        <v>794</v>
      </c>
      <c r="I209" s="115" t="s">
        <v>797</v>
      </c>
      <c r="J209" s="116" t="s">
        <v>798</v>
      </c>
      <c r="K209" s="115" t="s">
        <v>111</v>
      </c>
      <c r="L209" s="116" t="s">
        <v>100</v>
      </c>
      <c r="M209" s="116">
        <v>16</v>
      </c>
      <c r="N209" s="109">
        <v>192113</v>
      </c>
      <c r="O209" s="109">
        <v>633933</v>
      </c>
    </row>
    <row r="210" spans="1:15" x14ac:dyDescent="0.3">
      <c r="A210" s="112">
        <v>208</v>
      </c>
      <c r="B210" s="113">
        <v>2467368</v>
      </c>
      <c r="C210" s="113"/>
      <c r="D210" s="114">
        <v>27820</v>
      </c>
      <c r="E210" s="115" t="s">
        <v>131</v>
      </c>
      <c r="F210" s="115" t="s">
        <v>789</v>
      </c>
      <c r="G210" s="115" t="s">
        <v>793</v>
      </c>
      <c r="H210" s="116" t="s">
        <v>794</v>
      </c>
      <c r="I210" s="115" t="s">
        <v>1514</v>
      </c>
      <c r="J210" s="116" t="s">
        <v>794</v>
      </c>
      <c r="K210" s="115" t="s">
        <v>111</v>
      </c>
      <c r="L210" s="116" t="s">
        <v>100</v>
      </c>
      <c r="M210" s="116">
        <v>162</v>
      </c>
      <c r="N210" s="109">
        <v>190464</v>
      </c>
      <c r="O210" s="109">
        <v>632200</v>
      </c>
    </row>
    <row r="211" spans="1:15" x14ac:dyDescent="0.3">
      <c r="A211" s="112">
        <v>209</v>
      </c>
      <c r="B211" s="113">
        <v>2469355</v>
      </c>
      <c r="C211" s="113"/>
      <c r="D211" s="114">
        <v>53056</v>
      </c>
      <c r="E211" s="115" t="s">
        <v>131</v>
      </c>
      <c r="F211" s="115" t="s">
        <v>789</v>
      </c>
      <c r="G211" s="115" t="s">
        <v>801</v>
      </c>
      <c r="H211" s="116" t="s">
        <v>802</v>
      </c>
      <c r="I211" s="115" t="s">
        <v>803</v>
      </c>
      <c r="J211" s="116" t="s">
        <v>804</v>
      </c>
      <c r="K211" s="115" t="s">
        <v>111</v>
      </c>
      <c r="L211" s="116" t="s">
        <v>100</v>
      </c>
      <c r="M211" s="116">
        <v>207</v>
      </c>
      <c r="N211" s="109">
        <v>207183</v>
      </c>
      <c r="O211" s="109">
        <v>631348</v>
      </c>
    </row>
    <row r="212" spans="1:15" x14ac:dyDescent="0.3">
      <c r="A212" s="112">
        <v>210</v>
      </c>
      <c r="B212" s="113">
        <v>152948257</v>
      </c>
      <c r="C212" s="113"/>
      <c r="D212" s="114">
        <v>40663</v>
      </c>
      <c r="E212" s="115" t="s">
        <v>131</v>
      </c>
      <c r="F212" s="115" t="s">
        <v>789</v>
      </c>
      <c r="G212" s="115" t="s">
        <v>805</v>
      </c>
      <c r="H212" s="116" t="s">
        <v>806</v>
      </c>
      <c r="I212" s="115" t="s">
        <v>807</v>
      </c>
      <c r="J212" s="116" t="s">
        <v>808</v>
      </c>
      <c r="K212" s="115" t="s">
        <v>111</v>
      </c>
      <c r="L212" s="116"/>
      <c r="M212" s="116">
        <v>3</v>
      </c>
      <c r="N212" s="109">
        <v>187508</v>
      </c>
      <c r="O212" s="109">
        <v>624782</v>
      </c>
    </row>
    <row r="213" spans="1:15" x14ac:dyDescent="0.3">
      <c r="A213" s="112">
        <v>211</v>
      </c>
      <c r="B213" s="113">
        <v>8026050</v>
      </c>
      <c r="C213" s="113"/>
      <c r="D213" s="114">
        <v>40766</v>
      </c>
      <c r="E213" s="115" t="s">
        <v>131</v>
      </c>
      <c r="F213" s="115" t="s">
        <v>154</v>
      </c>
      <c r="G213" s="115" t="s">
        <v>809</v>
      </c>
      <c r="H213" s="116" t="s">
        <v>810</v>
      </c>
      <c r="I213" s="115" t="s">
        <v>811</v>
      </c>
      <c r="J213" s="116" t="s">
        <v>812</v>
      </c>
      <c r="K213" s="115" t="s">
        <v>111</v>
      </c>
      <c r="L213" s="116"/>
      <c r="M213" s="116">
        <v>341</v>
      </c>
      <c r="N213" s="109">
        <v>168005</v>
      </c>
      <c r="O213" s="109">
        <v>566734</v>
      </c>
    </row>
    <row r="214" spans="1:15" x14ac:dyDescent="0.3">
      <c r="A214" s="112">
        <v>212</v>
      </c>
      <c r="B214" s="113">
        <v>377203124</v>
      </c>
      <c r="C214" s="113"/>
      <c r="D214" s="114">
        <v>272552</v>
      </c>
      <c r="E214" s="115" t="s">
        <v>131</v>
      </c>
      <c r="F214" s="115" t="s">
        <v>154</v>
      </c>
      <c r="G214" s="115">
        <v>1211011</v>
      </c>
      <c r="H214" s="116" t="s">
        <v>1802</v>
      </c>
      <c r="I214" s="115" t="s">
        <v>1839</v>
      </c>
      <c r="J214" s="116" t="s">
        <v>1802</v>
      </c>
      <c r="K214" s="115">
        <v>16867</v>
      </c>
      <c r="L214" s="116" t="s">
        <v>1803</v>
      </c>
      <c r="M214" s="116">
        <v>74</v>
      </c>
      <c r="N214" s="109">
        <v>178480</v>
      </c>
      <c r="O214" s="109">
        <v>574776</v>
      </c>
    </row>
    <row r="215" spans="1:15" x14ac:dyDescent="0.3">
      <c r="A215" s="112">
        <v>213</v>
      </c>
      <c r="B215" s="113">
        <v>2539721</v>
      </c>
      <c r="C215" s="113"/>
      <c r="D215" s="114">
        <v>72571</v>
      </c>
      <c r="E215" s="115" t="s">
        <v>131</v>
      </c>
      <c r="F215" s="115" t="s">
        <v>154</v>
      </c>
      <c r="G215" s="115" t="s">
        <v>1515</v>
      </c>
      <c r="H215" s="116" t="s">
        <v>1516</v>
      </c>
      <c r="I215" s="115" t="s">
        <v>1517</v>
      </c>
      <c r="J215" s="116" t="s">
        <v>1518</v>
      </c>
      <c r="K215" s="115" t="s">
        <v>111</v>
      </c>
      <c r="L215" s="116" t="s">
        <v>100</v>
      </c>
      <c r="M215" s="116">
        <v>47</v>
      </c>
      <c r="N215" s="109">
        <v>186615</v>
      </c>
      <c r="O215" s="109">
        <v>559897</v>
      </c>
    </row>
    <row r="216" spans="1:15" x14ac:dyDescent="0.3">
      <c r="A216" s="112">
        <v>214</v>
      </c>
      <c r="B216" s="113">
        <v>28739526</v>
      </c>
      <c r="C216" s="113"/>
      <c r="D216" s="114">
        <v>112037</v>
      </c>
      <c r="E216" s="115" t="s">
        <v>131</v>
      </c>
      <c r="F216" s="115" t="s">
        <v>154</v>
      </c>
      <c r="G216" s="115" t="s">
        <v>813</v>
      </c>
      <c r="H216" s="116" t="s">
        <v>259</v>
      </c>
      <c r="I216" s="115" t="s">
        <v>339</v>
      </c>
      <c r="J216" s="116" t="s">
        <v>260</v>
      </c>
      <c r="K216" s="115" t="s">
        <v>814</v>
      </c>
      <c r="L216" s="116" t="s">
        <v>261</v>
      </c>
      <c r="M216" s="116">
        <v>7</v>
      </c>
      <c r="N216" s="109">
        <v>172330</v>
      </c>
      <c r="O216" s="109">
        <v>612562</v>
      </c>
    </row>
    <row r="217" spans="1:15" x14ac:dyDescent="0.3">
      <c r="A217" s="112">
        <v>215</v>
      </c>
      <c r="B217" s="113">
        <v>2881597</v>
      </c>
      <c r="C217" s="113"/>
      <c r="D217" s="114">
        <v>133604</v>
      </c>
      <c r="E217" s="115" t="s">
        <v>131</v>
      </c>
      <c r="F217" s="115" t="s">
        <v>816</v>
      </c>
      <c r="G217" s="115" t="s">
        <v>817</v>
      </c>
      <c r="H217" s="116" t="s">
        <v>816</v>
      </c>
      <c r="I217" s="115" t="s">
        <v>818</v>
      </c>
      <c r="J217" s="116" t="s">
        <v>816</v>
      </c>
      <c r="K217" s="115" t="s">
        <v>1521</v>
      </c>
      <c r="L217" s="116" t="s">
        <v>1522</v>
      </c>
      <c r="M217" s="116">
        <v>2</v>
      </c>
      <c r="N217" s="109">
        <v>196328</v>
      </c>
      <c r="O217" s="109">
        <v>622348</v>
      </c>
    </row>
    <row r="218" spans="1:15" x14ac:dyDescent="0.3">
      <c r="A218" s="112">
        <v>216</v>
      </c>
      <c r="B218" s="113">
        <v>470414621</v>
      </c>
      <c r="C218" s="113"/>
      <c r="D218" s="114">
        <v>18530</v>
      </c>
      <c r="E218" s="115" t="s">
        <v>131</v>
      </c>
      <c r="F218" s="115" t="s">
        <v>816</v>
      </c>
      <c r="G218" s="115" t="s">
        <v>817</v>
      </c>
      <c r="H218" s="116" t="s">
        <v>816</v>
      </c>
      <c r="I218" s="115" t="s">
        <v>818</v>
      </c>
      <c r="J218" s="116" t="s">
        <v>816</v>
      </c>
      <c r="K218" s="115" t="s">
        <v>1523</v>
      </c>
      <c r="L218" s="116" t="s">
        <v>1524</v>
      </c>
      <c r="M218" s="116">
        <v>9</v>
      </c>
      <c r="N218" s="109">
        <v>196793</v>
      </c>
      <c r="O218" s="109">
        <v>622645</v>
      </c>
    </row>
    <row r="219" spans="1:15" x14ac:dyDescent="0.3">
      <c r="A219" s="112">
        <v>217</v>
      </c>
      <c r="B219" s="113">
        <v>2882060</v>
      </c>
      <c r="C219" s="113"/>
      <c r="D219" s="114" t="s">
        <v>815</v>
      </c>
      <c r="E219" s="115" t="s">
        <v>131</v>
      </c>
      <c r="F219" s="115" t="s">
        <v>816</v>
      </c>
      <c r="G219" s="115" t="s">
        <v>817</v>
      </c>
      <c r="H219" s="116" t="s">
        <v>816</v>
      </c>
      <c r="I219" s="115" t="s">
        <v>818</v>
      </c>
      <c r="J219" s="116" t="s">
        <v>816</v>
      </c>
      <c r="K219" s="115" t="s">
        <v>819</v>
      </c>
      <c r="L219" s="116" t="s">
        <v>820</v>
      </c>
      <c r="M219" s="116">
        <v>7</v>
      </c>
      <c r="N219" s="109">
        <v>195111</v>
      </c>
      <c r="O219" s="109">
        <v>622993</v>
      </c>
    </row>
    <row r="220" spans="1:15" x14ac:dyDescent="0.3">
      <c r="A220" s="112">
        <v>218</v>
      </c>
      <c r="B220" s="113">
        <v>3763418</v>
      </c>
      <c r="C220" s="113"/>
      <c r="D220" s="114">
        <v>25444</v>
      </c>
      <c r="E220" s="115" t="s">
        <v>131</v>
      </c>
      <c r="F220" s="115" t="s">
        <v>816</v>
      </c>
      <c r="G220" s="115" t="s">
        <v>817</v>
      </c>
      <c r="H220" s="116" t="s">
        <v>816</v>
      </c>
      <c r="I220" s="115" t="s">
        <v>818</v>
      </c>
      <c r="J220" s="116" t="s">
        <v>816</v>
      </c>
      <c r="K220" s="115">
        <v>23923</v>
      </c>
      <c r="L220" s="116" t="s">
        <v>2165</v>
      </c>
      <c r="M220" s="116" t="s">
        <v>2166</v>
      </c>
      <c r="N220" s="109">
        <v>191537</v>
      </c>
      <c r="O220" s="109">
        <v>620372</v>
      </c>
    </row>
    <row r="221" spans="1:15" x14ac:dyDescent="0.3">
      <c r="A221" s="112">
        <v>219</v>
      </c>
      <c r="B221" s="113">
        <v>2878603</v>
      </c>
      <c r="C221" s="113"/>
      <c r="D221" s="114">
        <v>125064</v>
      </c>
      <c r="E221" s="115" t="s">
        <v>131</v>
      </c>
      <c r="F221" s="115" t="s">
        <v>816</v>
      </c>
      <c r="G221" s="115" t="s">
        <v>817</v>
      </c>
      <c r="H221" s="116" t="s">
        <v>816</v>
      </c>
      <c r="I221" s="115" t="s">
        <v>818</v>
      </c>
      <c r="J221" s="116" t="s">
        <v>816</v>
      </c>
      <c r="K221" s="115" t="s">
        <v>821</v>
      </c>
      <c r="L221" s="116" t="s">
        <v>822</v>
      </c>
      <c r="M221" s="116">
        <v>27</v>
      </c>
      <c r="N221" s="109">
        <v>193959</v>
      </c>
      <c r="O221" s="109">
        <v>622175</v>
      </c>
    </row>
    <row r="222" spans="1:15" x14ac:dyDescent="0.3">
      <c r="A222" s="112">
        <v>220</v>
      </c>
      <c r="B222" s="113">
        <v>8178005</v>
      </c>
      <c r="C222" s="113"/>
      <c r="D222" s="114">
        <v>9834</v>
      </c>
      <c r="E222" s="115" t="s">
        <v>131</v>
      </c>
      <c r="F222" s="115" t="s">
        <v>816</v>
      </c>
      <c r="G222" s="115" t="s">
        <v>817</v>
      </c>
      <c r="H222" s="116" t="s">
        <v>816</v>
      </c>
      <c r="I222" s="115" t="s">
        <v>818</v>
      </c>
      <c r="J222" s="116" t="s">
        <v>816</v>
      </c>
      <c r="K222" s="115" t="s">
        <v>1519</v>
      </c>
      <c r="L222" s="116" t="s">
        <v>1520</v>
      </c>
      <c r="M222" s="116">
        <v>13</v>
      </c>
      <c r="N222" s="109">
        <v>196887</v>
      </c>
      <c r="O222" s="109">
        <v>622863</v>
      </c>
    </row>
    <row r="223" spans="1:15" x14ac:dyDescent="0.3">
      <c r="A223" s="112">
        <v>221</v>
      </c>
      <c r="B223" s="113">
        <v>1174196</v>
      </c>
      <c r="C223" s="113"/>
      <c r="D223" s="114">
        <v>88566</v>
      </c>
      <c r="E223" s="115" t="s">
        <v>131</v>
      </c>
      <c r="F223" s="115" t="s">
        <v>2053</v>
      </c>
      <c r="G223" s="115" t="s">
        <v>2236</v>
      </c>
      <c r="H223" s="116" t="s">
        <v>2082</v>
      </c>
      <c r="I223" s="115" t="s">
        <v>2260</v>
      </c>
      <c r="J223" s="116" t="s">
        <v>2126</v>
      </c>
      <c r="K223" s="115" t="s">
        <v>111</v>
      </c>
      <c r="L223" s="116"/>
      <c r="M223" s="116">
        <v>153</v>
      </c>
      <c r="N223" s="109">
        <v>269738</v>
      </c>
      <c r="O223" s="109">
        <v>530943</v>
      </c>
    </row>
    <row r="224" spans="1:15" x14ac:dyDescent="0.3">
      <c r="A224" s="112">
        <v>222</v>
      </c>
      <c r="B224" s="113">
        <v>2609982</v>
      </c>
      <c r="C224" s="113"/>
      <c r="D224" s="114">
        <v>66208</v>
      </c>
      <c r="E224" s="115" t="s">
        <v>131</v>
      </c>
      <c r="F224" s="115" t="s">
        <v>155</v>
      </c>
      <c r="G224" s="115" t="s">
        <v>823</v>
      </c>
      <c r="H224" s="116" t="s">
        <v>156</v>
      </c>
      <c r="I224" s="115" t="s">
        <v>264</v>
      </c>
      <c r="J224" s="116" t="s">
        <v>265</v>
      </c>
      <c r="K224" s="115" t="s">
        <v>111</v>
      </c>
      <c r="L224" s="116" t="s">
        <v>100</v>
      </c>
      <c r="M224" s="116">
        <v>1</v>
      </c>
      <c r="N224" s="109">
        <v>253930</v>
      </c>
      <c r="O224" s="109">
        <v>590154</v>
      </c>
    </row>
    <row r="225" spans="1:15" x14ac:dyDescent="0.3">
      <c r="A225" s="112">
        <v>223</v>
      </c>
      <c r="B225" s="113">
        <v>2609744</v>
      </c>
      <c r="C225" s="113"/>
      <c r="D225" s="114">
        <v>84041</v>
      </c>
      <c r="E225" s="115" t="s">
        <v>131</v>
      </c>
      <c r="F225" s="115" t="s">
        <v>155</v>
      </c>
      <c r="G225" s="115" t="s">
        <v>823</v>
      </c>
      <c r="H225" s="116" t="s">
        <v>156</v>
      </c>
      <c r="I225" s="115" t="s">
        <v>262</v>
      </c>
      <c r="J225" s="116" t="s">
        <v>263</v>
      </c>
      <c r="K225" s="115" t="s">
        <v>111</v>
      </c>
      <c r="L225" s="116" t="s">
        <v>100</v>
      </c>
      <c r="M225" s="116">
        <v>2</v>
      </c>
      <c r="N225" s="109">
        <v>252338</v>
      </c>
      <c r="O225" s="109">
        <v>587755</v>
      </c>
    </row>
    <row r="226" spans="1:15" x14ac:dyDescent="0.3">
      <c r="A226" s="112">
        <v>224</v>
      </c>
      <c r="B226" s="113">
        <v>2610052</v>
      </c>
      <c r="C226" s="113"/>
      <c r="D226" s="114">
        <v>84042</v>
      </c>
      <c r="E226" s="115" t="s">
        <v>131</v>
      </c>
      <c r="F226" s="115" t="s">
        <v>155</v>
      </c>
      <c r="G226" s="115" t="s">
        <v>823</v>
      </c>
      <c r="H226" s="116" t="s">
        <v>156</v>
      </c>
      <c r="I226" s="115" t="s">
        <v>824</v>
      </c>
      <c r="J226" s="116" t="s">
        <v>156</v>
      </c>
      <c r="K226" s="115" t="s">
        <v>111</v>
      </c>
      <c r="L226" s="116" t="s">
        <v>100</v>
      </c>
      <c r="M226" s="116">
        <v>19</v>
      </c>
      <c r="N226" s="109">
        <v>258594</v>
      </c>
      <c r="O226" s="109">
        <v>586651</v>
      </c>
    </row>
    <row r="227" spans="1:15" x14ac:dyDescent="0.3">
      <c r="A227" s="112">
        <v>225</v>
      </c>
      <c r="B227" s="113">
        <v>2611044</v>
      </c>
      <c r="C227" s="113"/>
      <c r="D227" s="114">
        <v>63409</v>
      </c>
      <c r="E227" s="115" t="s">
        <v>131</v>
      </c>
      <c r="F227" s="115" t="s">
        <v>155</v>
      </c>
      <c r="G227" s="115" t="s">
        <v>823</v>
      </c>
      <c r="H227" s="116" t="s">
        <v>156</v>
      </c>
      <c r="I227" s="115" t="s">
        <v>266</v>
      </c>
      <c r="J227" s="116" t="s">
        <v>267</v>
      </c>
      <c r="K227" s="115" t="s">
        <v>111</v>
      </c>
      <c r="L227" s="116" t="s">
        <v>100</v>
      </c>
      <c r="M227" s="116">
        <v>44</v>
      </c>
      <c r="N227" s="109">
        <v>262609</v>
      </c>
      <c r="O227" s="109">
        <v>588392</v>
      </c>
    </row>
    <row r="228" spans="1:15" x14ac:dyDescent="0.3">
      <c r="A228" s="112">
        <v>226</v>
      </c>
      <c r="B228" s="113">
        <v>2611957</v>
      </c>
      <c r="C228" s="113"/>
      <c r="D228" s="114">
        <v>123305</v>
      </c>
      <c r="E228" s="115" t="s">
        <v>131</v>
      </c>
      <c r="F228" s="115" t="s">
        <v>155</v>
      </c>
      <c r="G228" s="115" t="s">
        <v>825</v>
      </c>
      <c r="H228" s="116" t="s">
        <v>157</v>
      </c>
      <c r="I228" s="115" t="s">
        <v>826</v>
      </c>
      <c r="J228" s="116" t="s">
        <v>157</v>
      </c>
      <c r="K228" s="115" t="s">
        <v>1298</v>
      </c>
      <c r="L228" s="116" t="s">
        <v>827</v>
      </c>
      <c r="M228" s="116">
        <v>5</v>
      </c>
      <c r="N228" s="109">
        <v>257008</v>
      </c>
      <c r="O228" s="109">
        <v>612462</v>
      </c>
    </row>
    <row r="229" spans="1:15" x14ac:dyDescent="0.3">
      <c r="A229" s="112">
        <v>227</v>
      </c>
      <c r="B229" s="113">
        <v>7782818</v>
      </c>
      <c r="C229" s="113"/>
      <c r="D229" s="114">
        <v>34850</v>
      </c>
      <c r="E229" s="115" t="s">
        <v>131</v>
      </c>
      <c r="F229" s="115" t="s">
        <v>155</v>
      </c>
      <c r="G229" s="115" t="s">
        <v>825</v>
      </c>
      <c r="H229" s="116" t="s">
        <v>157</v>
      </c>
      <c r="I229" s="115" t="s">
        <v>826</v>
      </c>
      <c r="J229" s="116" t="s">
        <v>157</v>
      </c>
      <c r="K229" s="115" t="s">
        <v>1298</v>
      </c>
      <c r="L229" s="116" t="s">
        <v>827</v>
      </c>
      <c r="M229" s="116" t="s">
        <v>841</v>
      </c>
      <c r="N229" s="109">
        <v>257007</v>
      </c>
      <c r="O229" s="109">
        <v>612516</v>
      </c>
    </row>
    <row r="230" spans="1:15" x14ac:dyDescent="0.3">
      <c r="A230" s="112">
        <v>228</v>
      </c>
      <c r="B230" s="113">
        <v>2612317</v>
      </c>
      <c r="C230" s="113"/>
      <c r="D230" s="114">
        <v>5107</v>
      </c>
      <c r="E230" s="115" t="s">
        <v>131</v>
      </c>
      <c r="F230" s="115" t="s">
        <v>155</v>
      </c>
      <c r="G230" s="115" t="s">
        <v>825</v>
      </c>
      <c r="H230" s="116" t="s">
        <v>157</v>
      </c>
      <c r="I230" s="115" t="s">
        <v>268</v>
      </c>
      <c r="J230" s="116" t="s">
        <v>269</v>
      </c>
      <c r="K230" s="115" t="s">
        <v>111</v>
      </c>
      <c r="L230" s="116" t="s">
        <v>100</v>
      </c>
      <c r="M230" s="116">
        <v>37</v>
      </c>
      <c r="N230" s="109">
        <v>256663</v>
      </c>
      <c r="O230" s="109">
        <v>609249</v>
      </c>
    </row>
    <row r="231" spans="1:15" x14ac:dyDescent="0.3">
      <c r="A231" s="112">
        <v>229</v>
      </c>
      <c r="B231" s="113">
        <v>2614630</v>
      </c>
      <c r="C231" s="113"/>
      <c r="D231" s="114">
        <v>9815</v>
      </c>
      <c r="E231" s="115" t="s">
        <v>131</v>
      </c>
      <c r="F231" s="115" t="s">
        <v>155</v>
      </c>
      <c r="G231" s="115" t="s">
        <v>828</v>
      </c>
      <c r="H231" s="116" t="s">
        <v>158</v>
      </c>
      <c r="I231" s="115" t="s">
        <v>270</v>
      </c>
      <c r="J231" s="116" t="s">
        <v>271</v>
      </c>
      <c r="K231" s="115" t="s">
        <v>111</v>
      </c>
      <c r="L231" s="116" t="s">
        <v>100</v>
      </c>
      <c r="M231" s="116">
        <v>4</v>
      </c>
      <c r="N231" s="109">
        <v>255187</v>
      </c>
      <c r="O231" s="109">
        <v>597874</v>
      </c>
    </row>
    <row r="232" spans="1:15" x14ac:dyDescent="0.3">
      <c r="A232" s="112">
        <v>230</v>
      </c>
      <c r="B232" s="113">
        <v>2614960</v>
      </c>
      <c r="C232" s="113"/>
      <c r="D232" s="114">
        <v>23353</v>
      </c>
      <c r="E232" s="115" t="s">
        <v>131</v>
      </c>
      <c r="F232" s="115" t="s">
        <v>155</v>
      </c>
      <c r="G232" s="115" t="s">
        <v>828</v>
      </c>
      <c r="H232" s="116" t="s">
        <v>158</v>
      </c>
      <c r="I232" s="115" t="s">
        <v>272</v>
      </c>
      <c r="J232" s="116" t="s">
        <v>273</v>
      </c>
      <c r="K232" s="115" t="s">
        <v>111</v>
      </c>
      <c r="L232" s="116" t="s">
        <v>100</v>
      </c>
      <c r="M232" s="116">
        <v>53</v>
      </c>
      <c r="N232" s="109">
        <v>253702</v>
      </c>
      <c r="O232" s="109">
        <v>604439</v>
      </c>
    </row>
    <row r="233" spans="1:15" x14ac:dyDescent="0.3">
      <c r="A233" s="112">
        <v>231</v>
      </c>
      <c r="B233" s="113">
        <v>8816083</v>
      </c>
      <c r="C233" s="113"/>
      <c r="D233" s="114" t="s">
        <v>832</v>
      </c>
      <c r="E233" s="115" t="s">
        <v>131</v>
      </c>
      <c r="F233" s="115" t="s">
        <v>155</v>
      </c>
      <c r="G233" s="115" t="s">
        <v>829</v>
      </c>
      <c r="H233" s="116" t="s">
        <v>274</v>
      </c>
      <c r="I233" s="115" t="s">
        <v>275</v>
      </c>
      <c r="J233" s="116" t="s">
        <v>274</v>
      </c>
      <c r="K233" s="115" t="s">
        <v>143</v>
      </c>
      <c r="L233" s="116" t="s">
        <v>144</v>
      </c>
      <c r="M233" s="116">
        <v>43</v>
      </c>
      <c r="N233" s="109">
        <v>270190</v>
      </c>
      <c r="O233" s="109">
        <v>592256</v>
      </c>
    </row>
    <row r="234" spans="1:15" x14ac:dyDescent="0.3">
      <c r="A234" s="112">
        <v>232</v>
      </c>
      <c r="B234" s="113">
        <v>2615526</v>
      </c>
      <c r="C234" s="113"/>
      <c r="D234" s="114">
        <v>265831</v>
      </c>
      <c r="E234" s="115" t="s">
        <v>131</v>
      </c>
      <c r="F234" s="115" t="s">
        <v>155</v>
      </c>
      <c r="G234" s="115" t="s">
        <v>829</v>
      </c>
      <c r="H234" s="116" t="s">
        <v>274</v>
      </c>
      <c r="I234" s="115" t="s">
        <v>830</v>
      </c>
      <c r="J234" s="116" t="s">
        <v>831</v>
      </c>
      <c r="K234" s="115" t="s">
        <v>111</v>
      </c>
      <c r="L234" s="116" t="s">
        <v>100</v>
      </c>
      <c r="M234" s="116">
        <v>42</v>
      </c>
      <c r="N234" s="109">
        <v>266103</v>
      </c>
      <c r="O234" s="109">
        <v>590769</v>
      </c>
    </row>
    <row r="235" spans="1:15" x14ac:dyDescent="0.3">
      <c r="A235" s="112">
        <v>233</v>
      </c>
      <c r="B235" s="113">
        <v>2619396</v>
      </c>
      <c r="C235" s="113"/>
      <c r="D235" s="114">
        <v>66338</v>
      </c>
      <c r="E235" s="115" t="s">
        <v>131</v>
      </c>
      <c r="F235" s="115" t="s">
        <v>155</v>
      </c>
      <c r="G235" s="115" t="s">
        <v>833</v>
      </c>
      <c r="H235" s="116" t="s">
        <v>159</v>
      </c>
      <c r="I235" s="115" t="s">
        <v>279</v>
      </c>
      <c r="J235" s="116" t="s">
        <v>280</v>
      </c>
      <c r="K235" s="115" t="s">
        <v>111</v>
      </c>
      <c r="L235" s="116" t="s">
        <v>100</v>
      </c>
      <c r="M235" s="116">
        <v>1</v>
      </c>
      <c r="N235" s="109">
        <v>263874</v>
      </c>
      <c r="O235" s="109">
        <v>596993</v>
      </c>
    </row>
    <row r="236" spans="1:15" x14ac:dyDescent="0.3">
      <c r="A236" s="112">
        <v>234</v>
      </c>
      <c r="B236" s="113">
        <v>2618459</v>
      </c>
      <c r="C236" s="113"/>
      <c r="D236" s="114">
        <v>83146</v>
      </c>
      <c r="E236" s="115" t="s">
        <v>131</v>
      </c>
      <c r="F236" s="115" t="s">
        <v>155</v>
      </c>
      <c r="G236" s="115" t="s">
        <v>833</v>
      </c>
      <c r="H236" s="116" t="s">
        <v>159</v>
      </c>
      <c r="I236" s="115" t="s">
        <v>278</v>
      </c>
      <c r="J236" s="116" t="s">
        <v>179</v>
      </c>
      <c r="K236" s="115" t="s">
        <v>111</v>
      </c>
      <c r="L236" s="116" t="s">
        <v>100</v>
      </c>
      <c r="M236" s="116">
        <v>11</v>
      </c>
      <c r="N236" s="109">
        <v>259383</v>
      </c>
      <c r="O236" s="109">
        <v>599935</v>
      </c>
    </row>
    <row r="237" spans="1:15" x14ac:dyDescent="0.3">
      <c r="A237" s="112">
        <v>235</v>
      </c>
      <c r="B237" s="113">
        <v>2618380</v>
      </c>
      <c r="C237" s="113"/>
      <c r="D237" s="114">
        <v>119121</v>
      </c>
      <c r="E237" s="115" t="s">
        <v>131</v>
      </c>
      <c r="F237" s="115" t="s">
        <v>155</v>
      </c>
      <c r="G237" s="115" t="s">
        <v>833</v>
      </c>
      <c r="H237" s="116" t="s">
        <v>159</v>
      </c>
      <c r="I237" s="115" t="s">
        <v>276</v>
      </c>
      <c r="J237" s="116" t="s">
        <v>277</v>
      </c>
      <c r="K237" s="115" t="s">
        <v>111</v>
      </c>
      <c r="L237" s="116" t="s">
        <v>100</v>
      </c>
      <c r="M237" s="116">
        <v>14</v>
      </c>
      <c r="N237" s="109">
        <v>258133</v>
      </c>
      <c r="O237" s="109">
        <v>605925</v>
      </c>
    </row>
    <row r="238" spans="1:15" x14ac:dyDescent="0.3">
      <c r="A238" s="112">
        <v>236</v>
      </c>
      <c r="B238" s="113">
        <v>2620193</v>
      </c>
      <c r="C238" s="113"/>
      <c r="D238" s="114" t="s">
        <v>834</v>
      </c>
      <c r="E238" s="115" t="s">
        <v>131</v>
      </c>
      <c r="F238" s="115" t="s">
        <v>155</v>
      </c>
      <c r="G238" s="115" t="s">
        <v>833</v>
      </c>
      <c r="H238" s="116" t="s">
        <v>159</v>
      </c>
      <c r="I238" s="115" t="s">
        <v>284</v>
      </c>
      <c r="J238" s="116" t="s">
        <v>285</v>
      </c>
      <c r="K238" s="115" t="s">
        <v>111</v>
      </c>
      <c r="L238" s="116" t="s">
        <v>100</v>
      </c>
      <c r="M238" s="116">
        <v>65</v>
      </c>
      <c r="N238" s="109">
        <v>256692</v>
      </c>
      <c r="O238" s="109">
        <v>594208</v>
      </c>
    </row>
    <row r="239" spans="1:15" x14ac:dyDescent="0.3">
      <c r="A239" s="112">
        <v>237</v>
      </c>
      <c r="B239" s="113">
        <v>2776166</v>
      </c>
      <c r="C239" s="113"/>
      <c r="D239" s="114">
        <v>84948</v>
      </c>
      <c r="E239" s="115" t="s">
        <v>131</v>
      </c>
      <c r="F239" s="115" t="s">
        <v>155</v>
      </c>
      <c r="G239" s="115" t="s">
        <v>833</v>
      </c>
      <c r="H239" s="116" t="s">
        <v>159</v>
      </c>
      <c r="I239" s="115" t="s">
        <v>2266</v>
      </c>
      <c r="J239" s="116" t="s">
        <v>2128</v>
      </c>
      <c r="K239" s="115" t="s">
        <v>111</v>
      </c>
      <c r="L239" s="116" t="s">
        <v>100</v>
      </c>
      <c r="M239" s="116" t="s">
        <v>2157</v>
      </c>
      <c r="N239" s="109">
        <v>262367</v>
      </c>
      <c r="O239" s="109">
        <v>594143</v>
      </c>
    </row>
    <row r="240" spans="1:15" x14ac:dyDescent="0.3">
      <c r="A240" s="112">
        <v>238</v>
      </c>
      <c r="B240" s="113">
        <v>2619838</v>
      </c>
      <c r="C240" s="113"/>
      <c r="D240" s="114">
        <v>66340</v>
      </c>
      <c r="E240" s="115" t="s">
        <v>131</v>
      </c>
      <c r="F240" s="115" t="s">
        <v>155</v>
      </c>
      <c r="G240" s="115" t="s">
        <v>833</v>
      </c>
      <c r="H240" s="116" t="s">
        <v>159</v>
      </c>
      <c r="I240" s="115" t="s">
        <v>281</v>
      </c>
      <c r="J240" s="116" t="s">
        <v>282</v>
      </c>
      <c r="K240" s="115" t="s">
        <v>111</v>
      </c>
      <c r="L240" s="116" t="s">
        <v>100</v>
      </c>
      <c r="M240" s="116" t="s">
        <v>283</v>
      </c>
      <c r="N240" s="109">
        <v>264079</v>
      </c>
      <c r="O240" s="109">
        <v>591755</v>
      </c>
    </row>
    <row r="241" spans="1:15" x14ac:dyDescent="0.3">
      <c r="A241" s="112">
        <v>239</v>
      </c>
      <c r="B241" s="113">
        <v>2620946</v>
      </c>
      <c r="C241" s="113"/>
      <c r="D241" s="114">
        <v>121537</v>
      </c>
      <c r="E241" s="115" t="s">
        <v>131</v>
      </c>
      <c r="F241" s="115" t="s">
        <v>155</v>
      </c>
      <c r="G241" s="115" t="s">
        <v>835</v>
      </c>
      <c r="H241" s="116" t="s">
        <v>286</v>
      </c>
      <c r="I241" s="115" t="s">
        <v>289</v>
      </c>
      <c r="J241" s="116" t="s">
        <v>286</v>
      </c>
      <c r="K241" s="115" t="s">
        <v>111</v>
      </c>
      <c r="L241" s="116" t="s">
        <v>100</v>
      </c>
      <c r="M241" s="116">
        <v>2</v>
      </c>
      <c r="N241" s="109">
        <v>265989</v>
      </c>
      <c r="O241" s="109">
        <v>587989</v>
      </c>
    </row>
    <row r="242" spans="1:15" x14ac:dyDescent="0.3">
      <c r="A242" s="112">
        <v>240</v>
      </c>
      <c r="B242" s="113">
        <v>2620525</v>
      </c>
      <c r="C242" s="113"/>
      <c r="D242" s="114">
        <v>15231</v>
      </c>
      <c r="E242" s="115" t="s">
        <v>131</v>
      </c>
      <c r="F242" s="115" t="s">
        <v>155</v>
      </c>
      <c r="G242" s="115" t="s">
        <v>835</v>
      </c>
      <c r="H242" s="116" t="s">
        <v>286</v>
      </c>
      <c r="I242" s="115" t="s">
        <v>287</v>
      </c>
      <c r="J242" s="116" t="s">
        <v>288</v>
      </c>
      <c r="K242" s="115" t="s">
        <v>111</v>
      </c>
      <c r="L242" s="116" t="s">
        <v>100</v>
      </c>
      <c r="M242" s="116">
        <v>113</v>
      </c>
      <c r="N242" s="109">
        <v>265911</v>
      </c>
      <c r="O242" s="109">
        <v>583044</v>
      </c>
    </row>
    <row r="243" spans="1:15" x14ac:dyDescent="0.3">
      <c r="A243" s="112">
        <v>241</v>
      </c>
      <c r="B243" s="113">
        <v>2692463</v>
      </c>
      <c r="C243" s="113"/>
      <c r="D243" s="114">
        <v>80196</v>
      </c>
      <c r="E243" s="115" t="s">
        <v>131</v>
      </c>
      <c r="F243" s="115" t="s">
        <v>836</v>
      </c>
      <c r="G243" s="115" t="s">
        <v>837</v>
      </c>
      <c r="H243" s="116" t="s">
        <v>838</v>
      </c>
      <c r="I243" s="115" t="s">
        <v>839</v>
      </c>
      <c r="J243" s="116" t="s">
        <v>840</v>
      </c>
      <c r="K243" s="115" t="s">
        <v>111</v>
      </c>
      <c r="L243" s="116" t="s">
        <v>100</v>
      </c>
      <c r="M243" s="116">
        <v>168</v>
      </c>
      <c r="N243" s="109">
        <v>236413</v>
      </c>
      <c r="O243" s="109">
        <v>633964</v>
      </c>
    </row>
    <row r="244" spans="1:15" x14ac:dyDescent="0.3">
      <c r="A244" s="112">
        <v>242</v>
      </c>
      <c r="B244" s="113">
        <v>2896403</v>
      </c>
      <c r="C244" s="113"/>
      <c r="D244" s="114">
        <v>13502</v>
      </c>
      <c r="E244" s="115" t="s">
        <v>131</v>
      </c>
      <c r="F244" s="115" t="s">
        <v>2412</v>
      </c>
      <c r="G244" s="115">
        <v>1263011</v>
      </c>
      <c r="H244" s="116" t="s">
        <v>2412</v>
      </c>
      <c r="I244" s="115" t="s">
        <v>2426</v>
      </c>
      <c r="J244" s="116" t="s">
        <v>2412</v>
      </c>
      <c r="K244" s="115" t="s">
        <v>118</v>
      </c>
      <c r="L244" s="116" t="s">
        <v>119</v>
      </c>
      <c r="M244" s="116">
        <v>10</v>
      </c>
      <c r="N244" s="109">
        <v>240317</v>
      </c>
      <c r="O244" s="109">
        <v>642065</v>
      </c>
    </row>
    <row r="245" spans="1:15" x14ac:dyDescent="0.3">
      <c r="A245" s="112">
        <v>243</v>
      </c>
      <c r="B245" s="113">
        <v>9305822</v>
      </c>
      <c r="C245" s="113"/>
      <c r="D245" s="114">
        <v>267711</v>
      </c>
      <c r="E245" s="115" t="s">
        <v>131</v>
      </c>
      <c r="F245" s="115" t="s">
        <v>842</v>
      </c>
      <c r="G245" s="115" t="s">
        <v>843</v>
      </c>
      <c r="H245" s="116" t="s">
        <v>844</v>
      </c>
      <c r="I245" s="115" t="s">
        <v>845</v>
      </c>
      <c r="J245" s="116" t="s">
        <v>846</v>
      </c>
      <c r="K245" s="115" t="s">
        <v>111</v>
      </c>
      <c r="L245" s="116"/>
      <c r="M245" s="116" t="s">
        <v>847</v>
      </c>
      <c r="N245" s="138">
        <v>161838</v>
      </c>
      <c r="O245" s="138">
        <v>566018</v>
      </c>
    </row>
    <row r="246" spans="1:15" x14ac:dyDescent="0.3">
      <c r="A246" s="112">
        <v>244</v>
      </c>
      <c r="B246" s="113">
        <v>1532647</v>
      </c>
      <c r="C246" s="113"/>
      <c r="D246" s="114">
        <v>42562</v>
      </c>
      <c r="E246" s="115" t="s">
        <v>131</v>
      </c>
      <c r="F246" s="115" t="s">
        <v>290</v>
      </c>
      <c r="G246" s="115" t="s">
        <v>848</v>
      </c>
      <c r="H246" s="116" t="s">
        <v>849</v>
      </c>
      <c r="I246" s="115" t="s">
        <v>850</v>
      </c>
      <c r="J246" s="116" t="s">
        <v>849</v>
      </c>
      <c r="K246" s="115" t="s">
        <v>851</v>
      </c>
      <c r="L246" s="116" t="s">
        <v>852</v>
      </c>
      <c r="M246" s="116">
        <v>14</v>
      </c>
      <c r="N246" s="109">
        <v>221059</v>
      </c>
      <c r="O246" s="109">
        <v>526298</v>
      </c>
    </row>
    <row r="247" spans="1:15" x14ac:dyDescent="0.3">
      <c r="A247" s="112">
        <v>245</v>
      </c>
      <c r="B247" s="113">
        <v>24793036</v>
      </c>
      <c r="C247" s="113"/>
      <c r="D247" s="114" t="s">
        <v>2046</v>
      </c>
      <c r="E247" s="115" t="s">
        <v>160</v>
      </c>
      <c r="F247" s="115" t="s">
        <v>2070</v>
      </c>
      <c r="G247" s="115" t="s">
        <v>2390</v>
      </c>
      <c r="H247" s="116" t="s">
        <v>2108</v>
      </c>
      <c r="I247" s="115" t="s">
        <v>2357</v>
      </c>
      <c r="J247" s="116" t="s">
        <v>2139</v>
      </c>
      <c r="K247" s="115">
        <v>21970</v>
      </c>
      <c r="L247" s="116" t="s">
        <v>109</v>
      </c>
      <c r="M247" s="116" t="s">
        <v>2161</v>
      </c>
      <c r="N247" s="109">
        <v>542953</v>
      </c>
      <c r="O247" s="109">
        <v>615787</v>
      </c>
    </row>
    <row r="248" spans="1:15" x14ac:dyDescent="0.3">
      <c r="A248" s="112">
        <v>246</v>
      </c>
      <c r="B248" s="113">
        <v>2773030</v>
      </c>
      <c r="C248" s="113"/>
      <c r="D248" s="114">
        <v>42338</v>
      </c>
      <c r="E248" s="115" t="s">
        <v>160</v>
      </c>
      <c r="F248" s="115" t="s">
        <v>853</v>
      </c>
      <c r="G248" s="115" t="s">
        <v>2241</v>
      </c>
      <c r="H248" s="116" t="s">
        <v>2086</v>
      </c>
      <c r="I248" s="115" t="s">
        <v>2265</v>
      </c>
      <c r="J248" s="116" t="s">
        <v>2086</v>
      </c>
      <c r="K248" s="115" t="s">
        <v>338</v>
      </c>
      <c r="L248" s="116" t="s">
        <v>291</v>
      </c>
      <c r="M248" s="116" t="s">
        <v>2149</v>
      </c>
      <c r="N248" s="109">
        <v>445717</v>
      </c>
      <c r="O248" s="109">
        <v>686416</v>
      </c>
    </row>
    <row r="249" spans="1:15" x14ac:dyDescent="0.3">
      <c r="A249" s="112">
        <v>247</v>
      </c>
      <c r="B249" s="113">
        <v>14653310</v>
      </c>
      <c r="C249" s="113"/>
      <c r="D249" s="114">
        <v>263757</v>
      </c>
      <c r="E249" s="115" t="s">
        <v>160</v>
      </c>
      <c r="F249" s="115" t="s">
        <v>853</v>
      </c>
      <c r="G249" s="115" t="s">
        <v>854</v>
      </c>
      <c r="H249" s="116" t="s">
        <v>855</v>
      </c>
      <c r="I249" s="115" t="s">
        <v>856</v>
      </c>
      <c r="J249" s="116" t="s">
        <v>857</v>
      </c>
      <c r="K249" s="115" t="s">
        <v>1950</v>
      </c>
      <c r="L249" s="116" t="s">
        <v>2407</v>
      </c>
      <c r="M249" s="116">
        <v>1</v>
      </c>
      <c r="N249" s="109">
        <v>442561</v>
      </c>
      <c r="O249" s="109">
        <v>665456</v>
      </c>
    </row>
    <row r="250" spans="1:15" x14ac:dyDescent="0.3">
      <c r="A250" s="112">
        <v>248</v>
      </c>
      <c r="B250" s="113">
        <v>2973784</v>
      </c>
      <c r="C250" s="113"/>
      <c r="D250" s="114">
        <v>87148</v>
      </c>
      <c r="E250" s="115" t="s">
        <v>160</v>
      </c>
      <c r="F250" s="115" t="s">
        <v>858</v>
      </c>
      <c r="G250" s="115" t="s">
        <v>859</v>
      </c>
      <c r="H250" s="116" t="s">
        <v>860</v>
      </c>
      <c r="I250" s="115" t="s">
        <v>1527</v>
      </c>
      <c r="J250" s="116" t="s">
        <v>1528</v>
      </c>
      <c r="K250" s="115" t="s">
        <v>111</v>
      </c>
      <c r="L250" s="116" t="s">
        <v>100</v>
      </c>
      <c r="M250" s="116">
        <v>38</v>
      </c>
      <c r="N250" s="109">
        <v>510215</v>
      </c>
      <c r="O250" s="109">
        <v>536500</v>
      </c>
    </row>
    <row r="251" spans="1:15" x14ac:dyDescent="0.3">
      <c r="A251" s="112">
        <v>249</v>
      </c>
      <c r="B251" s="113">
        <v>2971772</v>
      </c>
      <c r="C251" s="113"/>
      <c r="D251" s="114">
        <v>60148</v>
      </c>
      <c r="E251" s="115" t="s">
        <v>160</v>
      </c>
      <c r="F251" s="115" t="s">
        <v>858</v>
      </c>
      <c r="G251" s="115" t="s">
        <v>859</v>
      </c>
      <c r="H251" s="116" t="s">
        <v>860</v>
      </c>
      <c r="I251" s="115" t="s">
        <v>1525</v>
      </c>
      <c r="J251" s="116" t="s">
        <v>1526</v>
      </c>
      <c r="K251" s="115" t="s">
        <v>111</v>
      </c>
      <c r="L251" s="116" t="s">
        <v>100</v>
      </c>
      <c r="M251" s="116">
        <v>48</v>
      </c>
      <c r="N251" s="109">
        <v>511042</v>
      </c>
      <c r="O251" s="109">
        <v>526492</v>
      </c>
    </row>
    <row r="252" spans="1:15" x14ac:dyDescent="0.3">
      <c r="A252" s="112">
        <v>250</v>
      </c>
      <c r="B252" s="113">
        <v>2974009</v>
      </c>
      <c r="C252" s="113"/>
      <c r="D252" s="114">
        <v>60568</v>
      </c>
      <c r="E252" s="115" t="s">
        <v>160</v>
      </c>
      <c r="F252" s="115" t="s">
        <v>858</v>
      </c>
      <c r="G252" s="115" t="s">
        <v>859</v>
      </c>
      <c r="H252" s="116" t="s">
        <v>860</v>
      </c>
      <c r="I252" s="115" t="s">
        <v>861</v>
      </c>
      <c r="J252" s="116" t="s">
        <v>862</v>
      </c>
      <c r="K252" s="115" t="s">
        <v>111</v>
      </c>
      <c r="L252" s="116" t="s">
        <v>100</v>
      </c>
      <c r="M252" s="116" t="s">
        <v>863</v>
      </c>
      <c r="N252" s="109">
        <v>507087</v>
      </c>
      <c r="O252" s="109">
        <v>537777</v>
      </c>
    </row>
    <row r="253" spans="1:15" x14ac:dyDescent="0.3">
      <c r="A253" s="112">
        <v>251</v>
      </c>
      <c r="B253" s="113">
        <v>3036854</v>
      </c>
      <c r="C253" s="113"/>
      <c r="D253" s="114" t="s">
        <v>865</v>
      </c>
      <c r="E253" s="115" t="s">
        <v>160</v>
      </c>
      <c r="F253" s="115" t="s">
        <v>864</v>
      </c>
      <c r="G253" s="115" t="s">
        <v>866</v>
      </c>
      <c r="H253" s="116" t="s">
        <v>867</v>
      </c>
      <c r="I253" s="115" t="s">
        <v>868</v>
      </c>
      <c r="J253" s="116" t="s">
        <v>869</v>
      </c>
      <c r="K253" s="115" t="s">
        <v>111</v>
      </c>
      <c r="L253" s="116" t="s">
        <v>100</v>
      </c>
      <c r="M253" s="116">
        <v>32</v>
      </c>
      <c r="N253" s="109">
        <v>450576</v>
      </c>
      <c r="O253" s="109">
        <v>622395</v>
      </c>
    </row>
    <row r="254" spans="1:15" x14ac:dyDescent="0.3">
      <c r="A254" s="112">
        <v>252</v>
      </c>
      <c r="B254" s="113">
        <v>3043092</v>
      </c>
      <c r="C254" s="113"/>
      <c r="D254" s="114">
        <v>74578</v>
      </c>
      <c r="E254" s="115" t="s">
        <v>160</v>
      </c>
      <c r="F254" s="115" t="s">
        <v>870</v>
      </c>
      <c r="G254" s="115" t="s">
        <v>871</v>
      </c>
      <c r="H254" s="116" t="s">
        <v>872</v>
      </c>
      <c r="I254" s="115" t="s">
        <v>873</v>
      </c>
      <c r="J254" s="116" t="s">
        <v>874</v>
      </c>
      <c r="K254" s="115" t="s">
        <v>111</v>
      </c>
      <c r="L254" s="116" t="s">
        <v>100</v>
      </c>
      <c r="M254" s="116" t="s">
        <v>2028</v>
      </c>
      <c r="N254" s="109">
        <v>406363</v>
      </c>
      <c r="O254" s="109">
        <v>678074</v>
      </c>
    </row>
    <row r="255" spans="1:15" x14ac:dyDescent="0.3">
      <c r="A255" s="112">
        <v>253</v>
      </c>
      <c r="B255" s="113">
        <v>3060352</v>
      </c>
      <c r="C255" s="113"/>
      <c r="D255" s="114" t="s">
        <v>875</v>
      </c>
      <c r="E255" s="115" t="s">
        <v>160</v>
      </c>
      <c r="F255" s="115" t="s">
        <v>870</v>
      </c>
      <c r="G255" s="115" t="s">
        <v>876</v>
      </c>
      <c r="H255" s="116" t="s">
        <v>877</v>
      </c>
      <c r="I255" s="115" t="s">
        <v>878</v>
      </c>
      <c r="J255" s="116" t="s">
        <v>879</v>
      </c>
      <c r="K255" s="115" t="s">
        <v>111</v>
      </c>
      <c r="L255" s="116" t="s">
        <v>100</v>
      </c>
      <c r="M255" s="116">
        <v>18</v>
      </c>
      <c r="N255" s="109">
        <v>411268</v>
      </c>
      <c r="O255" s="109">
        <v>691448</v>
      </c>
    </row>
    <row r="256" spans="1:15" x14ac:dyDescent="0.3">
      <c r="A256" s="112">
        <v>254</v>
      </c>
      <c r="B256" s="113">
        <v>9657179</v>
      </c>
      <c r="C256" s="113"/>
      <c r="D256" s="114">
        <v>131696</v>
      </c>
      <c r="E256" s="115" t="s">
        <v>160</v>
      </c>
      <c r="F256" s="115" t="s">
        <v>880</v>
      </c>
      <c r="G256" s="115" t="s">
        <v>881</v>
      </c>
      <c r="H256" s="116" t="s">
        <v>594</v>
      </c>
      <c r="I256" s="115" t="s">
        <v>882</v>
      </c>
      <c r="J256" s="116" t="s">
        <v>594</v>
      </c>
      <c r="K256" s="115" t="s">
        <v>883</v>
      </c>
      <c r="L256" s="116" t="s">
        <v>884</v>
      </c>
      <c r="M256" s="116">
        <v>81</v>
      </c>
      <c r="N256" s="109">
        <v>504798</v>
      </c>
      <c r="O256" s="109">
        <v>629082</v>
      </c>
    </row>
    <row r="257" spans="1:15" x14ac:dyDescent="0.3">
      <c r="A257" s="112">
        <v>255</v>
      </c>
      <c r="B257" s="113">
        <v>12367543</v>
      </c>
      <c r="C257" s="113"/>
      <c r="D257" s="114">
        <v>68571</v>
      </c>
      <c r="E257" s="115" t="s">
        <v>160</v>
      </c>
      <c r="F257" s="115" t="s">
        <v>880</v>
      </c>
      <c r="G257" s="115" t="s">
        <v>2391</v>
      </c>
      <c r="H257" s="116" t="s">
        <v>2105</v>
      </c>
      <c r="I257" s="115" t="s">
        <v>2358</v>
      </c>
      <c r="J257" s="116" t="s">
        <v>2105</v>
      </c>
      <c r="K257" s="115">
        <v>12540</v>
      </c>
      <c r="L257" s="116" t="s">
        <v>1132</v>
      </c>
      <c r="M257" s="116" t="s">
        <v>2196</v>
      </c>
      <c r="N257" s="109">
        <v>506462</v>
      </c>
      <c r="O257" s="109">
        <v>629980</v>
      </c>
    </row>
    <row r="258" spans="1:15" x14ac:dyDescent="0.3">
      <c r="A258" s="112">
        <v>256</v>
      </c>
      <c r="B258" s="113">
        <v>754109</v>
      </c>
      <c r="C258" s="113"/>
      <c r="D258" s="114">
        <v>273797</v>
      </c>
      <c r="E258" s="115" t="s">
        <v>160</v>
      </c>
      <c r="F258" s="115" t="s">
        <v>880</v>
      </c>
      <c r="G258" s="115" t="s">
        <v>885</v>
      </c>
      <c r="H258" s="116" t="s">
        <v>886</v>
      </c>
      <c r="I258" s="115" t="s">
        <v>889</v>
      </c>
      <c r="J258" s="116" t="s">
        <v>890</v>
      </c>
      <c r="K258" s="115" t="s">
        <v>887</v>
      </c>
      <c r="L258" s="116" t="s">
        <v>888</v>
      </c>
      <c r="M258" s="116">
        <v>283</v>
      </c>
      <c r="N258" s="109">
        <v>505167</v>
      </c>
      <c r="O258" s="109">
        <v>638398</v>
      </c>
    </row>
    <row r="259" spans="1:15" x14ac:dyDescent="0.3">
      <c r="A259" s="112">
        <v>257</v>
      </c>
      <c r="B259" s="113">
        <v>9712082</v>
      </c>
      <c r="C259" s="113"/>
      <c r="D259" s="114">
        <v>273797</v>
      </c>
      <c r="E259" s="115" t="s">
        <v>160</v>
      </c>
      <c r="F259" s="115" t="s">
        <v>880</v>
      </c>
      <c r="G259" s="115" t="s">
        <v>885</v>
      </c>
      <c r="H259" s="116" t="s">
        <v>886</v>
      </c>
      <c r="I259" s="115" t="s">
        <v>2285</v>
      </c>
      <c r="J259" s="116" t="s">
        <v>886</v>
      </c>
      <c r="K259" s="115" t="s">
        <v>887</v>
      </c>
      <c r="L259" s="116" t="s">
        <v>888</v>
      </c>
      <c r="M259" s="116">
        <v>324</v>
      </c>
      <c r="N259" s="109">
        <v>505688</v>
      </c>
      <c r="O259" s="109">
        <v>638461</v>
      </c>
    </row>
    <row r="260" spans="1:15" x14ac:dyDescent="0.3">
      <c r="A260" s="112">
        <v>258</v>
      </c>
      <c r="B260" s="113">
        <v>9633093</v>
      </c>
      <c r="C260" s="113"/>
      <c r="D260" s="114">
        <v>90287</v>
      </c>
      <c r="E260" s="115" t="s">
        <v>160</v>
      </c>
      <c r="F260" s="115" t="s">
        <v>161</v>
      </c>
      <c r="G260" s="115" t="s">
        <v>1894</v>
      </c>
      <c r="H260" s="116" t="s">
        <v>1681</v>
      </c>
      <c r="I260" s="115" t="s">
        <v>1895</v>
      </c>
      <c r="J260" s="116" t="s">
        <v>1681</v>
      </c>
      <c r="K260" s="115" t="s">
        <v>1896</v>
      </c>
      <c r="L260" s="116" t="s">
        <v>1682</v>
      </c>
      <c r="M260" s="116">
        <v>37</v>
      </c>
      <c r="N260" s="109">
        <v>378864</v>
      </c>
      <c r="O260" s="109">
        <v>679672</v>
      </c>
    </row>
    <row r="261" spans="1:15" x14ac:dyDescent="0.3">
      <c r="A261" s="112">
        <v>259</v>
      </c>
      <c r="B261" s="113">
        <v>3326915</v>
      </c>
      <c r="C261" s="113"/>
      <c r="D261" s="114">
        <v>118779</v>
      </c>
      <c r="E261" s="115" t="s">
        <v>160</v>
      </c>
      <c r="F261" s="115" t="s">
        <v>161</v>
      </c>
      <c r="G261" s="115" t="s">
        <v>891</v>
      </c>
      <c r="H261" s="116" t="s">
        <v>644</v>
      </c>
      <c r="I261" s="115" t="s">
        <v>2007</v>
      </c>
      <c r="J261" s="116" t="s">
        <v>1783</v>
      </c>
      <c r="K261" s="115" t="s">
        <v>111</v>
      </c>
      <c r="L261" s="116"/>
      <c r="M261" s="116">
        <v>3</v>
      </c>
      <c r="N261" s="109">
        <v>372232</v>
      </c>
      <c r="O261" s="109">
        <v>682888</v>
      </c>
    </row>
    <row r="262" spans="1:15" x14ac:dyDescent="0.3">
      <c r="A262" s="112">
        <v>260</v>
      </c>
      <c r="B262" s="113">
        <v>6698840</v>
      </c>
      <c r="C262" s="113"/>
      <c r="D262" s="114" t="s">
        <v>1838</v>
      </c>
      <c r="E262" s="115" t="s">
        <v>160</v>
      </c>
      <c r="F262" s="115" t="s">
        <v>1799</v>
      </c>
      <c r="G262" s="115" t="s">
        <v>2019</v>
      </c>
      <c r="H262" s="116" t="s">
        <v>1800</v>
      </c>
      <c r="I262" s="115" t="s">
        <v>2020</v>
      </c>
      <c r="J262" s="116" t="s">
        <v>1800</v>
      </c>
      <c r="K262" s="115" t="s">
        <v>552</v>
      </c>
      <c r="L262" s="116" t="s">
        <v>553</v>
      </c>
      <c r="M262" s="116">
        <v>34</v>
      </c>
      <c r="N262" s="109">
        <v>560718</v>
      </c>
      <c r="O262" s="109">
        <v>660861</v>
      </c>
    </row>
    <row r="263" spans="1:15" x14ac:dyDescent="0.3">
      <c r="A263" s="112">
        <v>261</v>
      </c>
      <c r="B263" s="113">
        <v>3262466</v>
      </c>
      <c r="C263" s="113"/>
      <c r="D263" s="114">
        <v>6639</v>
      </c>
      <c r="E263" s="115" t="s">
        <v>160</v>
      </c>
      <c r="F263" s="115" t="s">
        <v>893</v>
      </c>
      <c r="G263" s="115" t="s">
        <v>894</v>
      </c>
      <c r="H263" s="116" t="s">
        <v>895</v>
      </c>
      <c r="I263" s="115" t="s">
        <v>898</v>
      </c>
      <c r="J263" s="116" t="s">
        <v>899</v>
      </c>
      <c r="K263" s="115" t="s">
        <v>1888</v>
      </c>
      <c r="L263" s="116" t="s">
        <v>900</v>
      </c>
      <c r="M263" s="116">
        <v>49</v>
      </c>
      <c r="N263" s="109">
        <v>537763</v>
      </c>
      <c r="O263" s="109">
        <v>699182</v>
      </c>
    </row>
    <row r="264" spans="1:15" x14ac:dyDescent="0.3">
      <c r="A264" s="112">
        <v>262</v>
      </c>
      <c r="B264" s="113">
        <v>3261939</v>
      </c>
      <c r="C264" s="113"/>
      <c r="D264" s="114">
        <v>6642</v>
      </c>
      <c r="E264" s="115" t="s">
        <v>160</v>
      </c>
      <c r="F264" s="115" t="s">
        <v>893</v>
      </c>
      <c r="G264" s="115" t="s">
        <v>894</v>
      </c>
      <c r="H264" s="116" t="s">
        <v>895</v>
      </c>
      <c r="I264" s="115" t="s">
        <v>896</v>
      </c>
      <c r="J264" s="116" t="s">
        <v>897</v>
      </c>
      <c r="K264" s="115" t="s">
        <v>111</v>
      </c>
      <c r="L264" s="116" t="s">
        <v>100</v>
      </c>
      <c r="M264" s="116">
        <v>83</v>
      </c>
      <c r="N264" s="109">
        <v>540828</v>
      </c>
      <c r="O264" s="109">
        <v>699933</v>
      </c>
    </row>
    <row r="265" spans="1:15" x14ac:dyDescent="0.3">
      <c r="A265" s="112">
        <v>263</v>
      </c>
      <c r="B265" s="113">
        <v>6987227</v>
      </c>
      <c r="C265" s="113"/>
      <c r="D265" s="114">
        <v>31066</v>
      </c>
      <c r="E265" s="115" t="s">
        <v>160</v>
      </c>
      <c r="F265" s="115" t="s">
        <v>893</v>
      </c>
      <c r="G265" s="115" t="s">
        <v>2252</v>
      </c>
      <c r="H265" s="116" t="s">
        <v>901</v>
      </c>
      <c r="I265" s="115" t="s">
        <v>2278</v>
      </c>
      <c r="J265" s="116" t="s">
        <v>901</v>
      </c>
      <c r="K265" s="115" t="s">
        <v>2014</v>
      </c>
      <c r="L265" s="116" t="s">
        <v>1794</v>
      </c>
      <c r="M265" s="116">
        <v>36</v>
      </c>
      <c r="N265" s="109">
        <v>552610</v>
      </c>
      <c r="O265" s="109">
        <v>694239</v>
      </c>
    </row>
    <row r="266" spans="1:15" x14ac:dyDescent="0.3">
      <c r="A266" s="112">
        <v>264</v>
      </c>
      <c r="B266" s="113">
        <v>3267837</v>
      </c>
      <c r="C266" s="113"/>
      <c r="D266" s="114" t="s">
        <v>1814</v>
      </c>
      <c r="E266" s="115" t="s">
        <v>160</v>
      </c>
      <c r="F266" s="115" t="s">
        <v>893</v>
      </c>
      <c r="G266" s="115" t="s">
        <v>1889</v>
      </c>
      <c r="H266" s="116" t="s">
        <v>901</v>
      </c>
      <c r="I266" s="115" t="s">
        <v>1890</v>
      </c>
      <c r="J266" s="116" t="s">
        <v>1676</v>
      </c>
      <c r="K266" s="115" t="s">
        <v>111</v>
      </c>
      <c r="L266" s="116" t="s">
        <v>100</v>
      </c>
      <c r="M266" s="116">
        <v>40</v>
      </c>
      <c r="N266" s="109">
        <v>546850</v>
      </c>
      <c r="O266" s="109">
        <v>689428</v>
      </c>
    </row>
    <row r="267" spans="1:15" x14ac:dyDescent="0.3">
      <c r="A267" s="112">
        <v>265</v>
      </c>
      <c r="B267" s="113">
        <v>3291549</v>
      </c>
      <c r="C267" s="113"/>
      <c r="D267" s="114">
        <v>30396</v>
      </c>
      <c r="E267" s="115" t="s">
        <v>160</v>
      </c>
      <c r="F267" s="115" t="s">
        <v>902</v>
      </c>
      <c r="G267" s="115" t="s">
        <v>903</v>
      </c>
      <c r="H267" s="116" t="s">
        <v>904</v>
      </c>
      <c r="I267" s="115" t="s">
        <v>905</v>
      </c>
      <c r="J267" s="116" t="s">
        <v>904</v>
      </c>
      <c r="K267" s="115" t="s">
        <v>906</v>
      </c>
      <c r="L267" s="116" t="s">
        <v>907</v>
      </c>
      <c r="M267" s="116">
        <v>42</v>
      </c>
      <c r="N267" s="109">
        <v>468443</v>
      </c>
      <c r="O267" s="109">
        <v>663273</v>
      </c>
    </row>
    <row r="268" spans="1:15" x14ac:dyDescent="0.3">
      <c r="A268" s="112">
        <v>266</v>
      </c>
      <c r="B268" s="113">
        <v>3072970</v>
      </c>
      <c r="C268" s="113"/>
      <c r="D268" s="114">
        <v>115238</v>
      </c>
      <c r="E268" s="115" t="s">
        <v>160</v>
      </c>
      <c r="F268" s="115" t="s">
        <v>902</v>
      </c>
      <c r="G268" s="115" t="s">
        <v>2243</v>
      </c>
      <c r="H268" s="116" t="s">
        <v>2087</v>
      </c>
      <c r="I268" s="115" t="s">
        <v>2268</v>
      </c>
      <c r="J268" s="116" t="s">
        <v>2129</v>
      </c>
      <c r="K268" s="115" t="s">
        <v>2292</v>
      </c>
      <c r="L268" s="116" t="s">
        <v>2160</v>
      </c>
      <c r="M268" s="116" t="s">
        <v>2161</v>
      </c>
      <c r="N268" s="109">
        <v>478194</v>
      </c>
      <c r="O268" s="109">
        <v>660838</v>
      </c>
    </row>
    <row r="269" spans="1:15" x14ac:dyDescent="0.3">
      <c r="A269" s="112">
        <v>267</v>
      </c>
      <c r="B269" s="113">
        <v>9643607</v>
      </c>
      <c r="C269" s="113"/>
      <c r="D269" s="114" t="s">
        <v>2041</v>
      </c>
      <c r="E269" s="115" t="s">
        <v>160</v>
      </c>
      <c r="F269" s="115" t="s">
        <v>2064</v>
      </c>
      <c r="G269" s="115" t="s">
        <v>2258</v>
      </c>
      <c r="H269" s="116" t="s">
        <v>2102</v>
      </c>
      <c r="I269" s="115" t="s">
        <v>2284</v>
      </c>
      <c r="J269" s="116" t="s">
        <v>2102</v>
      </c>
      <c r="K269" s="115" t="s">
        <v>2303</v>
      </c>
      <c r="L269" s="116" t="s">
        <v>2190</v>
      </c>
      <c r="M269" s="116" t="s">
        <v>2191</v>
      </c>
      <c r="N269" s="109">
        <v>472748</v>
      </c>
      <c r="O269" s="109">
        <v>645887</v>
      </c>
    </row>
    <row r="270" spans="1:15" x14ac:dyDescent="0.3">
      <c r="A270" s="112">
        <v>268</v>
      </c>
      <c r="B270" s="113">
        <v>10167487</v>
      </c>
      <c r="C270" s="113"/>
      <c r="D270" s="114">
        <v>131996</v>
      </c>
      <c r="E270" s="115" t="s">
        <v>160</v>
      </c>
      <c r="F270" s="115" t="s">
        <v>162</v>
      </c>
      <c r="G270" s="115" t="s">
        <v>908</v>
      </c>
      <c r="H270" s="116" t="s">
        <v>163</v>
      </c>
      <c r="I270" s="115" t="s">
        <v>340</v>
      </c>
      <c r="J270" s="116" t="s">
        <v>294</v>
      </c>
      <c r="K270" s="115" t="s">
        <v>111</v>
      </c>
      <c r="L270" s="116"/>
      <c r="M270" s="116">
        <v>23</v>
      </c>
      <c r="N270" s="109">
        <v>538827</v>
      </c>
      <c r="O270" s="109">
        <v>555202</v>
      </c>
    </row>
    <row r="271" spans="1:15" x14ac:dyDescent="0.3">
      <c r="A271" s="112">
        <v>269</v>
      </c>
      <c r="B271" s="113">
        <v>3381290</v>
      </c>
      <c r="C271" s="113"/>
      <c r="D271" s="114">
        <v>86453</v>
      </c>
      <c r="E271" s="115" t="s">
        <v>160</v>
      </c>
      <c r="F271" s="115" t="s">
        <v>162</v>
      </c>
      <c r="G271" s="115" t="s">
        <v>1529</v>
      </c>
      <c r="H271" s="116" t="s">
        <v>1530</v>
      </c>
      <c r="I271" s="115" t="s">
        <v>1531</v>
      </c>
      <c r="J271" s="116" t="s">
        <v>1532</v>
      </c>
      <c r="K271" s="115" t="s">
        <v>111</v>
      </c>
      <c r="L271" s="116" t="s">
        <v>100</v>
      </c>
      <c r="M271" s="116" t="s">
        <v>1533</v>
      </c>
      <c r="N271" s="109">
        <v>521953</v>
      </c>
      <c r="O271" s="109">
        <v>567698</v>
      </c>
    </row>
    <row r="272" spans="1:15" x14ac:dyDescent="0.3">
      <c r="A272" s="112">
        <v>270</v>
      </c>
      <c r="B272" s="113">
        <v>42325815</v>
      </c>
      <c r="C272" s="113"/>
      <c r="D272" s="114">
        <v>123687</v>
      </c>
      <c r="E272" s="115" t="s">
        <v>160</v>
      </c>
      <c r="F272" s="115" t="s">
        <v>909</v>
      </c>
      <c r="G272" s="115">
        <v>1420092</v>
      </c>
      <c r="H272" s="116" t="s">
        <v>2115</v>
      </c>
      <c r="I272" s="115" t="s">
        <v>2378</v>
      </c>
      <c r="J272" s="116" t="s">
        <v>2143</v>
      </c>
      <c r="K272" s="115">
        <v>17070</v>
      </c>
      <c r="L272" s="116" t="s">
        <v>2211</v>
      </c>
      <c r="M272" s="116" t="s">
        <v>2212</v>
      </c>
      <c r="N272" s="109">
        <v>530032</v>
      </c>
      <c r="O272" s="109">
        <v>590487</v>
      </c>
    </row>
    <row r="273" spans="1:15" x14ac:dyDescent="0.3">
      <c r="A273" s="112">
        <v>271</v>
      </c>
      <c r="B273" s="113">
        <v>122650</v>
      </c>
      <c r="C273" s="113"/>
      <c r="D273" s="114">
        <v>273181</v>
      </c>
      <c r="E273" s="115" t="s">
        <v>160</v>
      </c>
      <c r="F273" s="115" t="s">
        <v>909</v>
      </c>
      <c r="G273" s="115" t="s">
        <v>910</v>
      </c>
      <c r="H273" s="116" t="s">
        <v>911</v>
      </c>
      <c r="I273" s="115" t="s">
        <v>912</v>
      </c>
      <c r="J273" s="116" t="s">
        <v>913</v>
      </c>
      <c r="K273" s="115" t="s">
        <v>111</v>
      </c>
      <c r="L273" s="116" t="s">
        <v>100</v>
      </c>
      <c r="M273" s="116" t="s">
        <v>914</v>
      </c>
      <c r="N273" s="109">
        <v>550886</v>
      </c>
      <c r="O273" s="109">
        <v>570346</v>
      </c>
    </row>
    <row r="274" spans="1:15" x14ac:dyDescent="0.3">
      <c r="A274" s="112">
        <v>272</v>
      </c>
      <c r="B274" s="113">
        <v>3394377</v>
      </c>
      <c r="C274" s="113"/>
      <c r="D274" s="114">
        <v>272418</v>
      </c>
      <c r="E274" s="115" t="s">
        <v>160</v>
      </c>
      <c r="F274" s="115" t="s">
        <v>915</v>
      </c>
      <c r="G274" s="115" t="s">
        <v>2017</v>
      </c>
      <c r="H274" s="116" t="s">
        <v>1797</v>
      </c>
      <c r="I274" s="115" t="s">
        <v>2018</v>
      </c>
      <c r="J274" s="116" t="s">
        <v>1798</v>
      </c>
      <c r="K274" s="115" t="s">
        <v>749</v>
      </c>
      <c r="L274" s="116" t="s">
        <v>750</v>
      </c>
      <c r="M274" s="116">
        <v>28</v>
      </c>
      <c r="N274" s="109">
        <v>475789</v>
      </c>
      <c r="O274" s="109">
        <v>621273</v>
      </c>
    </row>
    <row r="275" spans="1:15" x14ac:dyDescent="0.3">
      <c r="A275" s="112">
        <v>273</v>
      </c>
      <c r="B275" s="113">
        <v>739318</v>
      </c>
      <c r="C275" s="113"/>
      <c r="D275" s="114">
        <v>274004</v>
      </c>
      <c r="E275" s="115" t="s">
        <v>160</v>
      </c>
      <c r="F275" s="115" t="s">
        <v>915</v>
      </c>
      <c r="G275" s="115" t="s">
        <v>1960</v>
      </c>
      <c r="H275" s="116" t="s">
        <v>1737</v>
      </c>
      <c r="I275" s="115" t="s">
        <v>1961</v>
      </c>
      <c r="J275" s="116" t="s">
        <v>1737</v>
      </c>
      <c r="K275" s="115" t="s">
        <v>1962</v>
      </c>
      <c r="L275" s="116" t="s">
        <v>1738</v>
      </c>
      <c r="M275" s="116" t="s">
        <v>1739</v>
      </c>
      <c r="N275" s="109">
        <v>478557</v>
      </c>
      <c r="O275" s="109">
        <v>622953</v>
      </c>
    </row>
    <row r="276" spans="1:15" x14ac:dyDescent="0.3">
      <c r="A276" s="112">
        <v>274</v>
      </c>
      <c r="B276" s="113">
        <v>28702426</v>
      </c>
      <c r="C276" s="113"/>
      <c r="D276" s="114">
        <v>123360</v>
      </c>
      <c r="E276" s="115" t="s">
        <v>160</v>
      </c>
      <c r="F276" s="115" t="s">
        <v>1780</v>
      </c>
      <c r="G276" s="115" t="s">
        <v>2005</v>
      </c>
      <c r="H276" s="116" t="s">
        <v>1781</v>
      </c>
      <c r="I276" s="115" t="s">
        <v>2006</v>
      </c>
      <c r="J276" s="116" t="s">
        <v>1782</v>
      </c>
      <c r="K276" s="115" t="s">
        <v>111</v>
      </c>
      <c r="L276" s="116"/>
      <c r="M276" s="116" t="s">
        <v>1486</v>
      </c>
      <c r="N276" s="109">
        <v>598358</v>
      </c>
      <c r="O276" s="109">
        <v>642901</v>
      </c>
    </row>
    <row r="277" spans="1:15" x14ac:dyDescent="0.3">
      <c r="A277" s="112">
        <v>275</v>
      </c>
      <c r="B277" s="113">
        <v>3484389</v>
      </c>
      <c r="C277" s="113"/>
      <c r="D277" s="114" t="s">
        <v>916</v>
      </c>
      <c r="E277" s="115" t="s">
        <v>160</v>
      </c>
      <c r="F277" s="115" t="s">
        <v>917</v>
      </c>
      <c r="G277" s="115" t="s">
        <v>918</v>
      </c>
      <c r="H277" s="116" t="s">
        <v>919</v>
      </c>
      <c r="I277" s="115" t="s">
        <v>920</v>
      </c>
      <c r="J277" s="116" t="s">
        <v>919</v>
      </c>
      <c r="K277" s="115" t="s">
        <v>921</v>
      </c>
      <c r="L277" s="116" t="s">
        <v>922</v>
      </c>
      <c r="M277" s="116">
        <v>1</v>
      </c>
      <c r="N277" s="109">
        <v>384807</v>
      </c>
      <c r="O277" s="109">
        <v>617499</v>
      </c>
    </row>
    <row r="278" spans="1:15" x14ac:dyDescent="0.3">
      <c r="A278" s="112">
        <v>276</v>
      </c>
      <c r="B278" s="113">
        <v>3485414</v>
      </c>
      <c r="C278" s="113"/>
      <c r="D278" s="114">
        <v>20233</v>
      </c>
      <c r="E278" s="115" t="s">
        <v>160</v>
      </c>
      <c r="F278" s="115" t="s">
        <v>917</v>
      </c>
      <c r="G278" s="115" t="s">
        <v>918</v>
      </c>
      <c r="H278" s="116" t="s">
        <v>919</v>
      </c>
      <c r="I278" s="115" t="s">
        <v>926</v>
      </c>
      <c r="J278" s="116" t="s">
        <v>927</v>
      </c>
      <c r="K278" s="115" t="s">
        <v>114</v>
      </c>
      <c r="L278" s="116" t="s">
        <v>109</v>
      </c>
      <c r="M278" s="116">
        <v>4</v>
      </c>
      <c r="N278" s="109">
        <v>386933</v>
      </c>
      <c r="O278" s="109">
        <v>615558</v>
      </c>
    </row>
    <row r="279" spans="1:15" x14ac:dyDescent="0.3">
      <c r="A279" s="112">
        <v>277</v>
      </c>
      <c r="B279" s="113">
        <v>3485129</v>
      </c>
      <c r="C279" s="113"/>
      <c r="D279" s="114" t="s">
        <v>923</v>
      </c>
      <c r="E279" s="115" t="s">
        <v>160</v>
      </c>
      <c r="F279" s="115" t="s">
        <v>917</v>
      </c>
      <c r="G279" s="115" t="s">
        <v>918</v>
      </c>
      <c r="H279" s="116" t="s">
        <v>919</v>
      </c>
      <c r="I279" s="115" t="s">
        <v>924</v>
      </c>
      <c r="J279" s="116" t="s">
        <v>925</v>
      </c>
      <c r="K279" s="115" t="s">
        <v>111</v>
      </c>
      <c r="L279" s="116" t="s">
        <v>100</v>
      </c>
      <c r="M279" s="116">
        <v>32</v>
      </c>
      <c r="N279" s="109">
        <v>380224</v>
      </c>
      <c r="O279" s="109">
        <v>617025</v>
      </c>
    </row>
    <row r="280" spans="1:15" x14ac:dyDescent="0.3">
      <c r="A280" s="112">
        <v>278</v>
      </c>
      <c r="B280" s="113">
        <v>3486845</v>
      </c>
      <c r="C280" s="113"/>
      <c r="D280" s="114" t="s">
        <v>928</v>
      </c>
      <c r="E280" s="115" t="s">
        <v>160</v>
      </c>
      <c r="F280" s="115" t="s">
        <v>917</v>
      </c>
      <c r="G280" s="115" t="s">
        <v>929</v>
      </c>
      <c r="H280" s="116" t="s">
        <v>930</v>
      </c>
      <c r="I280" s="115" t="s">
        <v>931</v>
      </c>
      <c r="J280" s="116" t="s">
        <v>932</v>
      </c>
      <c r="K280" s="115" t="s">
        <v>352</v>
      </c>
      <c r="L280" s="116" t="s">
        <v>104</v>
      </c>
      <c r="M280" s="116" t="s">
        <v>347</v>
      </c>
      <c r="N280" s="109">
        <v>393530</v>
      </c>
      <c r="O280" s="109">
        <v>608366</v>
      </c>
    </row>
    <row r="281" spans="1:15" x14ac:dyDescent="0.3">
      <c r="A281" s="112">
        <v>279</v>
      </c>
      <c r="B281" s="113">
        <v>9633247</v>
      </c>
      <c r="C281" s="113"/>
      <c r="D281" s="114">
        <v>69076</v>
      </c>
      <c r="E281" s="115" t="s">
        <v>160</v>
      </c>
      <c r="F281" s="115" t="s">
        <v>917</v>
      </c>
      <c r="G281" s="115" t="s">
        <v>929</v>
      </c>
      <c r="H281" s="116" t="s">
        <v>930</v>
      </c>
      <c r="I281" s="115" t="s">
        <v>1897</v>
      </c>
      <c r="J281" s="116" t="s">
        <v>1683</v>
      </c>
      <c r="K281" s="115" t="s">
        <v>111</v>
      </c>
      <c r="L281" s="116" t="s">
        <v>100</v>
      </c>
      <c r="M281" s="116">
        <v>99</v>
      </c>
      <c r="N281" s="109">
        <v>332892</v>
      </c>
      <c r="O281" s="109">
        <v>636652</v>
      </c>
    </row>
    <row r="282" spans="1:15" x14ac:dyDescent="0.3">
      <c r="A282" s="112">
        <v>280</v>
      </c>
      <c r="B282" s="113">
        <v>3490329</v>
      </c>
      <c r="C282" s="113"/>
      <c r="D282" s="114" t="s">
        <v>933</v>
      </c>
      <c r="E282" s="115" t="s">
        <v>160</v>
      </c>
      <c r="F282" s="115" t="s">
        <v>917</v>
      </c>
      <c r="G282" s="115" t="s">
        <v>934</v>
      </c>
      <c r="H282" s="116" t="s">
        <v>935</v>
      </c>
      <c r="I282" s="115" t="s">
        <v>936</v>
      </c>
      <c r="J282" s="116" t="s">
        <v>937</v>
      </c>
      <c r="K282" s="115" t="s">
        <v>111</v>
      </c>
      <c r="L282" s="116" t="s">
        <v>100</v>
      </c>
      <c r="M282" s="116">
        <v>40</v>
      </c>
      <c r="N282" s="109">
        <v>407256</v>
      </c>
      <c r="O282" s="109">
        <v>603269</v>
      </c>
    </row>
    <row r="283" spans="1:15" x14ac:dyDescent="0.3">
      <c r="A283" s="112">
        <v>281</v>
      </c>
      <c r="B283" s="113">
        <v>3492963</v>
      </c>
      <c r="C283" s="113"/>
      <c r="D283" s="114" t="s">
        <v>938</v>
      </c>
      <c r="E283" s="115" t="s">
        <v>160</v>
      </c>
      <c r="F283" s="115" t="s">
        <v>917</v>
      </c>
      <c r="G283" s="115" t="s">
        <v>939</v>
      </c>
      <c r="H283" s="116" t="s">
        <v>940</v>
      </c>
      <c r="I283" s="115" t="s">
        <v>941</v>
      </c>
      <c r="J283" s="116" t="s">
        <v>940</v>
      </c>
      <c r="K283" s="115" t="s">
        <v>942</v>
      </c>
      <c r="L283" s="116" t="s">
        <v>943</v>
      </c>
      <c r="M283" s="116">
        <v>13</v>
      </c>
      <c r="N283" s="109">
        <v>389460</v>
      </c>
      <c r="O283" s="109">
        <v>613653</v>
      </c>
    </row>
    <row r="284" spans="1:15" x14ac:dyDescent="0.3">
      <c r="A284" s="112">
        <v>282</v>
      </c>
      <c r="B284" s="113">
        <v>3492752</v>
      </c>
      <c r="C284" s="113"/>
      <c r="D284" s="114" t="s">
        <v>944</v>
      </c>
      <c r="E284" s="115" t="s">
        <v>160</v>
      </c>
      <c r="F284" s="115" t="s">
        <v>917</v>
      </c>
      <c r="G284" s="115" t="s">
        <v>939</v>
      </c>
      <c r="H284" s="116" t="s">
        <v>940</v>
      </c>
      <c r="I284" s="115" t="s">
        <v>941</v>
      </c>
      <c r="J284" s="116" t="s">
        <v>940</v>
      </c>
      <c r="K284" s="115" t="s">
        <v>516</v>
      </c>
      <c r="L284" s="116" t="s">
        <v>517</v>
      </c>
      <c r="M284" s="116">
        <v>5</v>
      </c>
      <c r="N284" s="109">
        <v>388937</v>
      </c>
      <c r="O284" s="109">
        <v>613419</v>
      </c>
    </row>
    <row r="285" spans="1:15" x14ac:dyDescent="0.3">
      <c r="A285" s="112">
        <v>283</v>
      </c>
      <c r="B285" s="113">
        <v>3493129</v>
      </c>
      <c r="C285" s="113"/>
      <c r="D285" s="114" t="s">
        <v>945</v>
      </c>
      <c r="E285" s="115" t="s">
        <v>160</v>
      </c>
      <c r="F285" s="115" t="s">
        <v>917</v>
      </c>
      <c r="G285" s="115" t="s">
        <v>939</v>
      </c>
      <c r="H285" s="116" t="s">
        <v>940</v>
      </c>
      <c r="I285" s="115" t="s">
        <v>941</v>
      </c>
      <c r="J285" s="116" t="s">
        <v>940</v>
      </c>
      <c r="K285" s="115" t="s">
        <v>552</v>
      </c>
      <c r="L285" s="116" t="s">
        <v>553</v>
      </c>
      <c r="M285" s="116">
        <v>28</v>
      </c>
      <c r="N285" s="109">
        <v>389681</v>
      </c>
      <c r="O285" s="109">
        <v>613544</v>
      </c>
    </row>
    <row r="286" spans="1:15" x14ac:dyDescent="0.3">
      <c r="A286" s="112">
        <v>284</v>
      </c>
      <c r="B286" s="113">
        <v>6698354</v>
      </c>
      <c r="C286" s="113"/>
      <c r="D286" s="114">
        <v>51934</v>
      </c>
      <c r="E286" s="115" t="s">
        <v>160</v>
      </c>
      <c r="F286" s="115" t="s">
        <v>2059</v>
      </c>
      <c r="G286" s="115" t="s">
        <v>2250</v>
      </c>
      <c r="H286" s="116" t="s">
        <v>2095</v>
      </c>
      <c r="I286" s="115" t="s">
        <v>2276</v>
      </c>
      <c r="J286" s="116" t="s">
        <v>2095</v>
      </c>
      <c r="K286" s="115" t="s">
        <v>2300</v>
      </c>
      <c r="L286" s="116" t="s">
        <v>947</v>
      </c>
      <c r="M286" s="116" t="s">
        <v>2179</v>
      </c>
      <c r="N286" s="109">
        <v>539084</v>
      </c>
      <c r="O286" s="109">
        <v>640932</v>
      </c>
    </row>
    <row r="287" spans="1:15" x14ac:dyDescent="0.3">
      <c r="A287" s="112">
        <v>285</v>
      </c>
      <c r="B287" s="113">
        <v>523384466</v>
      </c>
      <c r="C287" s="113"/>
      <c r="D287" s="114">
        <v>49375</v>
      </c>
      <c r="E287" s="115" t="s">
        <v>160</v>
      </c>
      <c r="F287" s="115" t="s">
        <v>948</v>
      </c>
      <c r="G287" s="115" t="s">
        <v>949</v>
      </c>
      <c r="H287" s="116" t="s">
        <v>948</v>
      </c>
      <c r="I287" s="115" t="s">
        <v>950</v>
      </c>
      <c r="J287" s="116" t="s">
        <v>948</v>
      </c>
      <c r="K287" s="115" t="s">
        <v>951</v>
      </c>
      <c r="L287" s="116" t="s">
        <v>952</v>
      </c>
      <c r="M287" s="116">
        <v>118</v>
      </c>
      <c r="N287" s="109">
        <v>394058</v>
      </c>
      <c r="O287" s="109">
        <v>644670</v>
      </c>
    </row>
    <row r="288" spans="1:15" x14ac:dyDescent="0.3">
      <c r="A288" s="112">
        <v>286</v>
      </c>
      <c r="B288" s="113">
        <v>21994094</v>
      </c>
      <c r="C288" s="113"/>
      <c r="D288" s="114">
        <v>277067</v>
      </c>
      <c r="E288" s="115" t="s">
        <v>160</v>
      </c>
      <c r="F288" s="115" t="s">
        <v>948</v>
      </c>
      <c r="G288" s="115" t="s">
        <v>949</v>
      </c>
      <c r="H288" s="116" t="s">
        <v>948</v>
      </c>
      <c r="I288" s="115" t="s">
        <v>950</v>
      </c>
      <c r="J288" s="116" t="s">
        <v>948</v>
      </c>
      <c r="K288" s="115">
        <v>52145</v>
      </c>
      <c r="L288" s="116" t="s">
        <v>2389</v>
      </c>
      <c r="M288" s="116">
        <v>2</v>
      </c>
      <c r="N288" s="109">
        <v>397029</v>
      </c>
      <c r="O288" s="109">
        <v>653293</v>
      </c>
    </row>
    <row r="289" spans="1:15" x14ac:dyDescent="0.3">
      <c r="A289" s="112">
        <v>287</v>
      </c>
      <c r="B289" s="113">
        <v>27784764</v>
      </c>
      <c r="C289" s="113"/>
      <c r="D289" s="114" t="s">
        <v>2048</v>
      </c>
      <c r="E289" s="115" t="s">
        <v>160</v>
      </c>
      <c r="F289" s="115" t="s">
        <v>2072</v>
      </c>
      <c r="G289" s="115" t="s">
        <v>2392</v>
      </c>
      <c r="H289" s="116" t="s">
        <v>2110</v>
      </c>
      <c r="I289" s="115" t="s">
        <v>2359</v>
      </c>
      <c r="J289" s="116" t="s">
        <v>2140</v>
      </c>
      <c r="K289" s="115" t="s">
        <v>111</v>
      </c>
      <c r="L289" s="116" t="s">
        <v>100</v>
      </c>
      <c r="M289" s="116" t="s">
        <v>2204</v>
      </c>
      <c r="N289" s="109">
        <v>370176</v>
      </c>
      <c r="O289" s="109">
        <v>659871</v>
      </c>
    </row>
    <row r="290" spans="1:15" x14ac:dyDescent="0.3">
      <c r="A290" s="112">
        <v>288</v>
      </c>
      <c r="B290" s="113">
        <v>3654679</v>
      </c>
      <c r="C290" s="113"/>
      <c r="D290" s="114">
        <v>30653</v>
      </c>
      <c r="E290" s="115" t="s">
        <v>160</v>
      </c>
      <c r="F290" s="115" t="s">
        <v>165</v>
      </c>
      <c r="G290" s="115" t="s">
        <v>953</v>
      </c>
      <c r="H290" s="116" t="s">
        <v>954</v>
      </c>
      <c r="I290" s="115" t="s">
        <v>959</v>
      </c>
      <c r="J290" s="116" t="s">
        <v>960</v>
      </c>
      <c r="K290" s="115" t="s">
        <v>111</v>
      </c>
      <c r="L290" s="116" t="s">
        <v>100</v>
      </c>
      <c r="M290" s="116">
        <v>1</v>
      </c>
      <c r="N290" s="109">
        <v>368861</v>
      </c>
      <c r="O290" s="109">
        <v>640159</v>
      </c>
    </row>
    <row r="291" spans="1:15" x14ac:dyDescent="0.3">
      <c r="A291" s="112">
        <v>289</v>
      </c>
      <c r="B291" s="113">
        <v>3654463</v>
      </c>
      <c r="C291" s="113"/>
      <c r="D291" s="114">
        <v>29544</v>
      </c>
      <c r="E291" s="115" t="s">
        <v>160</v>
      </c>
      <c r="F291" s="115" t="s">
        <v>165</v>
      </c>
      <c r="G291" s="115" t="s">
        <v>953</v>
      </c>
      <c r="H291" s="116" t="s">
        <v>954</v>
      </c>
      <c r="I291" s="115" t="s">
        <v>957</v>
      </c>
      <c r="J291" s="116" t="s">
        <v>958</v>
      </c>
      <c r="K291" s="115" t="s">
        <v>111</v>
      </c>
      <c r="L291" s="116" t="s">
        <v>100</v>
      </c>
      <c r="M291" s="116">
        <v>34</v>
      </c>
      <c r="N291" s="109">
        <v>371464</v>
      </c>
      <c r="O291" s="109">
        <v>641668</v>
      </c>
    </row>
    <row r="292" spans="1:15" x14ac:dyDescent="0.3">
      <c r="A292" s="112">
        <v>290</v>
      </c>
      <c r="B292" s="113">
        <v>3653712</v>
      </c>
      <c r="C292" s="113"/>
      <c r="D292" s="114">
        <v>104013</v>
      </c>
      <c r="E292" s="115" t="s">
        <v>160</v>
      </c>
      <c r="F292" s="115" t="s">
        <v>165</v>
      </c>
      <c r="G292" s="115" t="s">
        <v>953</v>
      </c>
      <c r="H292" s="116" t="s">
        <v>954</v>
      </c>
      <c r="I292" s="115" t="s">
        <v>955</v>
      </c>
      <c r="J292" s="116" t="s">
        <v>956</v>
      </c>
      <c r="K292" s="115" t="s">
        <v>111</v>
      </c>
      <c r="L292" s="116" t="s">
        <v>100</v>
      </c>
      <c r="M292" s="116">
        <v>87</v>
      </c>
      <c r="N292" s="109">
        <v>372554</v>
      </c>
      <c r="O292" s="109">
        <v>638839</v>
      </c>
    </row>
    <row r="293" spans="1:15" x14ac:dyDescent="0.3">
      <c r="A293" s="112">
        <v>291</v>
      </c>
      <c r="B293" s="113">
        <v>3658982</v>
      </c>
      <c r="C293" s="113"/>
      <c r="D293" s="114" t="s">
        <v>1825</v>
      </c>
      <c r="E293" s="115" t="s">
        <v>160</v>
      </c>
      <c r="F293" s="115" t="s">
        <v>165</v>
      </c>
      <c r="G293" s="115" t="s">
        <v>1938</v>
      </c>
      <c r="H293" s="116" t="s">
        <v>1723</v>
      </c>
      <c r="I293" s="115" t="s">
        <v>1939</v>
      </c>
      <c r="J293" s="116" t="s">
        <v>1723</v>
      </c>
      <c r="K293" s="115" t="s">
        <v>132</v>
      </c>
      <c r="L293" s="116" t="s">
        <v>133</v>
      </c>
      <c r="M293" s="116">
        <v>39</v>
      </c>
      <c r="N293" s="109">
        <v>373222</v>
      </c>
      <c r="O293" s="109">
        <v>629897</v>
      </c>
    </row>
    <row r="294" spans="1:15" x14ac:dyDescent="0.3">
      <c r="A294" s="112">
        <v>292</v>
      </c>
      <c r="B294" s="113">
        <v>3935714</v>
      </c>
      <c r="C294" s="113"/>
      <c r="D294" s="114">
        <v>40982</v>
      </c>
      <c r="E294" s="115" t="s">
        <v>160</v>
      </c>
      <c r="F294" s="115" t="s">
        <v>961</v>
      </c>
      <c r="G294" s="115" t="s">
        <v>962</v>
      </c>
      <c r="H294" s="116" t="s">
        <v>961</v>
      </c>
      <c r="I294" s="115" t="s">
        <v>963</v>
      </c>
      <c r="J294" s="116" t="s">
        <v>961</v>
      </c>
      <c r="K294" s="115" t="s">
        <v>554</v>
      </c>
      <c r="L294" s="116" t="s">
        <v>555</v>
      </c>
      <c r="M294" s="116">
        <v>38</v>
      </c>
      <c r="N294" s="109">
        <v>489431</v>
      </c>
      <c r="O294" s="109">
        <v>638744</v>
      </c>
    </row>
    <row r="295" spans="1:15" x14ac:dyDescent="0.3">
      <c r="A295" s="112">
        <v>293</v>
      </c>
      <c r="B295" s="113">
        <v>3935726</v>
      </c>
      <c r="C295" s="113"/>
      <c r="D295" s="114">
        <v>84874</v>
      </c>
      <c r="E295" s="115" t="s">
        <v>160</v>
      </c>
      <c r="F295" s="115" t="s">
        <v>961</v>
      </c>
      <c r="G295" s="115" t="s">
        <v>962</v>
      </c>
      <c r="H295" s="116" t="s">
        <v>961</v>
      </c>
      <c r="I295" s="115" t="s">
        <v>963</v>
      </c>
      <c r="J295" s="116" t="s">
        <v>961</v>
      </c>
      <c r="K295" s="115" t="s">
        <v>1903</v>
      </c>
      <c r="L295" s="116" t="s">
        <v>1689</v>
      </c>
      <c r="M295" s="116">
        <v>31</v>
      </c>
      <c r="N295" s="109">
        <v>489307</v>
      </c>
      <c r="O295" s="109">
        <v>638918</v>
      </c>
    </row>
    <row r="296" spans="1:15" x14ac:dyDescent="0.3">
      <c r="A296" s="112">
        <v>294</v>
      </c>
      <c r="B296" s="113">
        <v>3939401</v>
      </c>
      <c r="C296" s="113"/>
      <c r="D296" s="114">
        <v>34745</v>
      </c>
      <c r="E296" s="115" t="s">
        <v>160</v>
      </c>
      <c r="F296" s="115" t="s">
        <v>961</v>
      </c>
      <c r="G296" s="115" t="s">
        <v>962</v>
      </c>
      <c r="H296" s="116" t="s">
        <v>961</v>
      </c>
      <c r="I296" s="115" t="s">
        <v>963</v>
      </c>
      <c r="J296" s="116" t="s">
        <v>961</v>
      </c>
      <c r="K296" s="115" t="s">
        <v>972</v>
      </c>
      <c r="L296" s="116" t="s">
        <v>973</v>
      </c>
      <c r="M296" s="116" t="s">
        <v>764</v>
      </c>
      <c r="N296" s="109">
        <v>487507</v>
      </c>
      <c r="O296" s="109">
        <v>638441</v>
      </c>
    </row>
    <row r="297" spans="1:15" x14ac:dyDescent="0.3">
      <c r="A297" s="112">
        <v>295</v>
      </c>
      <c r="B297" s="113">
        <v>3948321</v>
      </c>
      <c r="C297" s="113"/>
      <c r="D297" s="114">
        <v>73747</v>
      </c>
      <c r="E297" s="115" t="s">
        <v>160</v>
      </c>
      <c r="F297" s="115" t="s">
        <v>961</v>
      </c>
      <c r="G297" s="115" t="s">
        <v>962</v>
      </c>
      <c r="H297" s="116" t="s">
        <v>961</v>
      </c>
      <c r="I297" s="115" t="s">
        <v>963</v>
      </c>
      <c r="J297" s="116" t="s">
        <v>961</v>
      </c>
      <c r="K297" s="115" t="s">
        <v>970</v>
      </c>
      <c r="L297" s="116" t="s">
        <v>971</v>
      </c>
      <c r="M297" s="116" t="s">
        <v>438</v>
      </c>
      <c r="N297" s="109">
        <v>485819</v>
      </c>
      <c r="O297" s="109">
        <v>651356</v>
      </c>
    </row>
    <row r="298" spans="1:15" x14ac:dyDescent="0.3">
      <c r="A298" s="112">
        <v>296</v>
      </c>
      <c r="B298" s="113">
        <v>4026070</v>
      </c>
      <c r="C298" s="113"/>
      <c r="D298" s="114" t="s">
        <v>2036</v>
      </c>
      <c r="E298" s="115" t="s">
        <v>160</v>
      </c>
      <c r="F298" s="115" t="s">
        <v>961</v>
      </c>
      <c r="G298" s="115" t="s">
        <v>962</v>
      </c>
      <c r="H298" s="116" t="s">
        <v>961</v>
      </c>
      <c r="I298" s="115" t="s">
        <v>963</v>
      </c>
      <c r="J298" s="116" t="s">
        <v>961</v>
      </c>
      <c r="K298" s="115" t="s">
        <v>2295</v>
      </c>
      <c r="L298" s="116" t="s">
        <v>2167</v>
      </c>
      <c r="M298" s="116" t="s">
        <v>2168</v>
      </c>
      <c r="N298" s="109">
        <v>496839</v>
      </c>
      <c r="O298" s="109">
        <v>633157</v>
      </c>
    </row>
    <row r="299" spans="1:15" x14ac:dyDescent="0.3">
      <c r="A299" s="112">
        <v>297</v>
      </c>
      <c r="B299" s="113">
        <v>3993015</v>
      </c>
      <c r="C299" s="113"/>
      <c r="D299" s="114">
        <v>122373</v>
      </c>
      <c r="E299" s="115" t="s">
        <v>160</v>
      </c>
      <c r="F299" s="115" t="s">
        <v>961</v>
      </c>
      <c r="G299" s="115" t="s">
        <v>962</v>
      </c>
      <c r="H299" s="116" t="s">
        <v>961</v>
      </c>
      <c r="I299" s="115" t="s">
        <v>963</v>
      </c>
      <c r="J299" s="116" t="s">
        <v>961</v>
      </c>
      <c r="K299" s="115" t="s">
        <v>1904</v>
      </c>
      <c r="L299" s="116" t="s">
        <v>1690</v>
      </c>
      <c r="M299" s="116" t="s">
        <v>1691</v>
      </c>
      <c r="N299" s="109">
        <v>478433</v>
      </c>
      <c r="O299" s="109">
        <v>640663</v>
      </c>
    </row>
    <row r="300" spans="1:15" x14ac:dyDescent="0.3">
      <c r="A300" s="112">
        <v>298</v>
      </c>
      <c r="B300" s="113">
        <v>7175723</v>
      </c>
      <c r="C300" s="113"/>
      <c r="D300" s="114">
        <v>269995</v>
      </c>
      <c r="E300" s="115" t="s">
        <v>160</v>
      </c>
      <c r="F300" s="115" t="s">
        <v>961</v>
      </c>
      <c r="G300" s="115" t="s">
        <v>962</v>
      </c>
      <c r="H300" s="116" t="s">
        <v>961</v>
      </c>
      <c r="I300" s="115" t="s">
        <v>963</v>
      </c>
      <c r="J300" s="116" t="s">
        <v>961</v>
      </c>
      <c r="K300" s="115" t="s">
        <v>2302</v>
      </c>
      <c r="L300" s="116" t="s">
        <v>2182</v>
      </c>
      <c r="M300" s="116" t="s">
        <v>347</v>
      </c>
      <c r="N300" s="109">
        <v>497126</v>
      </c>
      <c r="O300" s="109">
        <v>632027</v>
      </c>
    </row>
    <row r="301" spans="1:15" x14ac:dyDescent="0.3">
      <c r="A301" s="112">
        <v>299</v>
      </c>
      <c r="B301" s="113">
        <v>3949908</v>
      </c>
      <c r="C301" s="113"/>
      <c r="D301" s="114">
        <v>84878</v>
      </c>
      <c r="E301" s="115" t="s">
        <v>160</v>
      </c>
      <c r="F301" s="115" t="s">
        <v>961</v>
      </c>
      <c r="G301" s="115" t="s">
        <v>962</v>
      </c>
      <c r="H301" s="116" t="s">
        <v>961</v>
      </c>
      <c r="I301" s="115" t="s">
        <v>963</v>
      </c>
      <c r="J301" s="116" t="s">
        <v>961</v>
      </c>
      <c r="K301" s="115" t="s">
        <v>1905</v>
      </c>
      <c r="L301" s="116" t="s">
        <v>1692</v>
      </c>
      <c r="M301" s="116">
        <v>19</v>
      </c>
      <c r="N301" s="109">
        <v>486020</v>
      </c>
      <c r="O301" s="109">
        <v>653553</v>
      </c>
    </row>
    <row r="302" spans="1:15" x14ac:dyDescent="0.3">
      <c r="A302" s="112">
        <v>300</v>
      </c>
      <c r="B302" s="113">
        <v>3943192</v>
      </c>
      <c r="C302" s="113"/>
      <c r="D302" s="114">
        <v>16422</v>
      </c>
      <c r="E302" s="115" t="s">
        <v>160</v>
      </c>
      <c r="F302" s="115" t="s">
        <v>961</v>
      </c>
      <c r="G302" s="115" t="s">
        <v>962</v>
      </c>
      <c r="H302" s="116" t="s">
        <v>961</v>
      </c>
      <c r="I302" s="115" t="s">
        <v>963</v>
      </c>
      <c r="J302" s="116" t="s">
        <v>961</v>
      </c>
      <c r="K302" s="115" t="s">
        <v>974</v>
      </c>
      <c r="L302" s="116" t="s">
        <v>975</v>
      </c>
      <c r="M302" s="116">
        <v>2</v>
      </c>
      <c r="N302" s="109">
        <v>486779</v>
      </c>
      <c r="O302" s="109">
        <v>634593</v>
      </c>
    </row>
    <row r="303" spans="1:15" x14ac:dyDescent="0.3">
      <c r="A303" s="112">
        <v>301</v>
      </c>
      <c r="B303" s="113">
        <v>919219068</v>
      </c>
      <c r="C303" s="113"/>
      <c r="D303" s="114">
        <v>271642</v>
      </c>
      <c r="E303" s="115" t="s">
        <v>160</v>
      </c>
      <c r="F303" s="115" t="s">
        <v>961</v>
      </c>
      <c r="G303" s="115" t="s">
        <v>962</v>
      </c>
      <c r="H303" s="116" t="s">
        <v>961</v>
      </c>
      <c r="I303" s="115" t="s">
        <v>963</v>
      </c>
      <c r="J303" s="116" t="s">
        <v>961</v>
      </c>
      <c r="K303" s="115" t="s">
        <v>976</v>
      </c>
      <c r="L303" s="116" t="s">
        <v>977</v>
      </c>
      <c r="M303" s="116">
        <v>1</v>
      </c>
      <c r="N303" s="109">
        <v>488867</v>
      </c>
      <c r="O303" s="109">
        <v>639608</v>
      </c>
    </row>
    <row r="304" spans="1:15" x14ac:dyDescent="0.3">
      <c r="A304" s="112">
        <v>302</v>
      </c>
      <c r="B304" s="113">
        <v>3943514</v>
      </c>
      <c r="C304" s="113"/>
      <c r="D304" s="114">
        <v>82713</v>
      </c>
      <c r="E304" s="115" t="s">
        <v>160</v>
      </c>
      <c r="F304" s="115" t="s">
        <v>961</v>
      </c>
      <c r="G304" s="115" t="s">
        <v>962</v>
      </c>
      <c r="H304" s="116" t="s">
        <v>961</v>
      </c>
      <c r="I304" s="115" t="s">
        <v>963</v>
      </c>
      <c r="J304" s="116" t="s">
        <v>961</v>
      </c>
      <c r="K304" s="115" t="s">
        <v>1906</v>
      </c>
      <c r="L304" s="116" t="s">
        <v>1693</v>
      </c>
      <c r="M304" s="116">
        <v>10</v>
      </c>
      <c r="N304" s="109">
        <v>487377</v>
      </c>
      <c r="O304" s="109">
        <v>634445</v>
      </c>
    </row>
    <row r="305" spans="1:15" x14ac:dyDescent="0.3">
      <c r="A305" s="112">
        <v>303</v>
      </c>
      <c r="B305" s="113">
        <v>166966028</v>
      </c>
      <c r="C305" s="113"/>
      <c r="D305" s="114">
        <v>73785</v>
      </c>
      <c r="E305" s="115" t="s">
        <v>160</v>
      </c>
      <c r="F305" s="115" t="s">
        <v>961</v>
      </c>
      <c r="G305" s="115" t="s">
        <v>962</v>
      </c>
      <c r="H305" s="116" t="s">
        <v>961</v>
      </c>
      <c r="I305" s="115" t="s">
        <v>963</v>
      </c>
      <c r="J305" s="116" t="s">
        <v>961</v>
      </c>
      <c r="K305" s="115" t="s">
        <v>1954</v>
      </c>
      <c r="L305" s="116" t="s">
        <v>1733</v>
      </c>
      <c r="M305" s="116">
        <v>63</v>
      </c>
      <c r="N305" s="109">
        <v>486552</v>
      </c>
      <c r="O305" s="109">
        <v>652560</v>
      </c>
    </row>
    <row r="306" spans="1:15" x14ac:dyDescent="0.3">
      <c r="A306" s="112">
        <v>304</v>
      </c>
      <c r="B306" s="113">
        <v>15343971</v>
      </c>
      <c r="C306" s="113"/>
      <c r="D306" s="114">
        <v>131718</v>
      </c>
      <c r="E306" s="115" t="s">
        <v>160</v>
      </c>
      <c r="F306" s="115" t="s">
        <v>961</v>
      </c>
      <c r="G306" s="115" t="s">
        <v>962</v>
      </c>
      <c r="H306" s="116" t="s">
        <v>961</v>
      </c>
      <c r="I306" s="115" t="s">
        <v>963</v>
      </c>
      <c r="J306" s="116" t="s">
        <v>961</v>
      </c>
      <c r="K306" s="115" t="s">
        <v>964</v>
      </c>
      <c r="L306" s="116" t="s">
        <v>965</v>
      </c>
      <c r="M306" s="116">
        <v>73</v>
      </c>
      <c r="N306" s="109">
        <v>487877</v>
      </c>
      <c r="O306" s="109">
        <v>653883</v>
      </c>
    </row>
    <row r="307" spans="1:15" x14ac:dyDescent="0.3">
      <c r="A307" s="112">
        <v>305</v>
      </c>
      <c r="B307" s="113">
        <v>6003712</v>
      </c>
      <c r="C307" s="113"/>
      <c r="D307" s="114">
        <v>274372</v>
      </c>
      <c r="E307" s="115" t="s">
        <v>160</v>
      </c>
      <c r="F307" s="115" t="s">
        <v>961</v>
      </c>
      <c r="G307" s="115" t="s">
        <v>962</v>
      </c>
      <c r="H307" s="116" t="s">
        <v>961</v>
      </c>
      <c r="I307" s="115" t="s">
        <v>963</v>
      </c>
      <c r="J307" s="116" t="s">
        <v>961</v>
      </c>
      <c r="K307" s="115" t="s">
        <v>966</v>
      </c>
      <c r="L307" s="116" t="s">
        <v>967</v>
      </c>
      <c r="M307" s="116" t="s">
        <v>968</v>
      </c>
      <c r="N307" s="109">
        <v>479626</v>
      </c>
      <c r="O307" s="109">
        <v>641299</v>
      </c>
    </row>
    <row r="308" spans="1:15" x14ac:dyDescent="0.3">
      <c r="A308" s="112">
        <v>306</v>
      </c>
      <c r="B308" s="113">
        <v>3914303</v>
      </c>
      <c r="C308" s="113"/>
      <c r="D308" s="114">
        <v>60290</v>
      </c>
      <c r="E308" s="115" t="s">
        <v>160</v>
      </c>
      <c r="F308" s="115" t="s">
        <v>961</v>
      </c>
      <c r="G308" s="115" t="s">
        <v>962</v>
      </c>
      <c r="H308" s="116" t="s">
        <v>961</v>
      </c>
      <c r="I308" s="115" t="s">
        <v>963</v>
      </c>
      <c r="J308" s="116" t="s">
        <v>961</v>
      </c>
      <c r="K308" s="115" t="s">
        <v>969</v>
      </c>
      <c r="L308" s="116" t="s">
        <v>1490</v>
      </c>
      <c r="M308" s="116">
        <v>11</v>
      </c>
      <c r="N308" s="109">
        <v>484396</v>
      </c>
      <c r="O308" s="109">
        <v>636746</v>
      </c>
    </row>
    <row r="309" spans="1:15" x14ac:dyDescent="0.3">
      <c r="A309" s="112">
        <v>307</v>
      </c>
      <c r="B309" s="113">
        <v>3682592</v>
      </c>
      <c r="C309" s="113"/>
      <c r="D309" s="114" t="s">
        <v>1811</v>
      </c>
      <c r="E309" s="115" t="s">
        <v>160</v>
      </c>
      <c r="F309" s="115" t="s">
        <v>166</v>
      </c>
      <c r="G309" s="115" t="s">
        <v>978</v>
      </c>
      <c r="H309" s="116" t="s">
        <v>295</v>
      </c>
      <c r="I309" s="115" t="s">
        <v>1627</v>
      </c>
      <c r="J309" s="116" t="s">
        <v>1626</v>
      </c>
      <c r="K309" s="115" t="s">
        <v>292</v>
      </c>
      <c r="L309" s="116" t="s">
        <v>293</v>
      </c>
      <c r="M309" s="116">
        <v>65</v>
      </c>
      <c r="N309" s="109">
        <v>498906</v>
      </c>
      <c r="O309" s="109">
        <v>626021</v>
      </c>
    </row>
    <row r="310" spans="1:15" x14ac:dyDescent="0.3">
      <c r="A310" s="112">
        <v>308</v>
      </c>
      <c r="B310" s="113">
        <v>683819439</v>
      </c>
      <c r="C310" s="113"/>
      <c r="D310" s="114">
        <v>123439</v>
      </c>
      <c r="E310" s="115" t="s">
        <v>160</v>
      </c>
      <c r="F310" s="115" t="s">
        <v>166</v>
      </c>
      <c r="G310" s="115">
        <v>1432072</v>
      </c>
      <c r="H310" s="116" t="s">
        <v>979</v>
      </c>
      <c r="I310" s="115" t="s">
        <v>1842</v>
      </c>
      <c r="J310" s="116" t="s">
        <v>1807</v>
      </c>
      <c r="K310" s="115" t="s">
        <v>552</v>
      </c>
      <c r="L310" s="116" t="s">
        <v>1808</v>
      </c>
      <c r="M310" s="116">
        <v>65</v>
      </c>
      <c r="N310" s="109">
        <v>487874</v>
      </c>
      <c r="O310" s="109">
        <v>627922</v>
      </c>
    </row>
    <row r="311" spans="1:15" x14ac:dyDescent="0.3">
      <c r="A311" s="112">
        <v>309</v>
      </c>
      <c r="B311" s="113">
        <v>3827453</v>
      </c>
      <c r="C311" s="113"/>
      <c r="D311" s="114">
        <v>48007</v>
      </c>
      <c r="E311" s="115" t="s">
        <v>160</v>
      </c>
      <c r="F311" s="115" t="s">
        <v>980</v>
      </c>
      <c r="G311" s="115" t="s">
        <v>2246</v>
      </c>
      <c r="H311" s="116" t="s">
        <v>2090</v>
      </c>
      <c r="I311" s="115" t="s">
        <v>2271</v>
      </c>
      <c r="J311" s="116" t="s">
        <v>2131</v>
      </c>
      <c r="K311" s="115" t="s">
        <v>111</v>
      </c>
      <c r="L311" s="116" t="s">
        <v>100</v>
      </c>
      <c r="M311" s="116">
        <v>32</v>
      </c>
      <c r="N311" s="109">
        <v>489274</v>
      </c>
      <c r="O311" s="109">
        <v>697075</v>
      </c>
    </row>
    <row r="312" spans="1:15" x14ac:dyDescent="0.3">
      <c r="A312" s="112">
        <v>310</v>
      </c>
      <c r="B312" s="113">
        <v>3710738</v>
      </c>
      <c r="C312" s="113"/>
      <c r="D312" s="114">
        <v>86735</v>
      </c>
      <c r="E312" s="115" t="s">
        <v>160</v>
      </c>
      <c r="F312" s="115" t="s">
        <v>980</v>
      </c>
      <c r="G312" s="115" t="s">
        <v>981</v>
      </c>
      <c r="H312" s="116" t="s">
        <v>982</v>
      </c>
      <c r="I312" s="115" t="s">
        <v>988</v>
      </c>
      <c r="J312" s="116" t="s">
        <v>989</v>
      </c>
      <c r="K312" s="115" t="s">
        <v>111</v>
      </c>
      <c r="L312" s="116" t="s">
        <v>100</v>
      </c>
      <c r="M312" s="116">
        <v>41</v>
      </c>
      <c r="N312" s="109">
        <v>500874</v>
      </c>
      <c r="O312" s="109">
        <v>708506</v>
      </c>
    </row>
    <row r="313" spans="1:15" x14ac:dyDescent="0.3">
      <c r="A313" s="112">
        <v>311</v>
      </c>
      <c r="B313" s="113">
        <v>3710575</v>
      </c>
      <c r="C313" s="113"/>
      <c r="D313" s="114">
        <v>87532</v>
      </c>
      <c r="E313" s="115" t="s">
        <v>160</v>
      </c>
      <c r="F313" s="115" t="s">
        <v>980</v>
      </c>
      <c r="G313" s="115" t="s">
        <v>981</v>
      </c>
      <c r="H313" s="116" t="s">
        <v>982</v>
      </c>
      <c r="I313" s="115" t="s">
        <v>985</v>
      </c>
      <c r="J313" s="116" t="s">
        <v>986</v>
      </c>
      <c r="K313" s="115" t="s">
        <v>111</v>
      </c>
      <c r="L313" s="116" t="s">
        <v>100</v>
      </c>
      <c r="M313" s="116" t="s">
        <v>987</v>
      </c>
      <c r="N313" s="109">
        <v>497599</v>
      </c>
      <c r="O313" s="109">
        <v>705200</v>
      </c>
    </row>
    <row r="314" spans="1:15" x14ac:dyDescent="0.3">
      <c r="A314" s="112">
        <v>312</v>
      </c>
      <c r="B314" s="113">
        <v>3709903</v>
      </c>
      <c r="C314" s="113"/>
      <c r="D314" s="114">
        <v>87258</v>
      </c>
      <c r="E314" s="115" t="s">
        <v>160</v>
      </c>
      <c r="F314" s="115" t="s">
        <v>980</v>
      </c>
      <c r="G314" s="115" t="s">
        <v>981</v>
      </c>
      <c r="H314" s="116" t="s">
        <v>982</v>
      </c>
      <c r="I314" s="115" t="s">
        <v>983</v>
      </c>
      <c r="J314" s="116" t="s">
        <v>984</v>
      </c>
      <c r="K314" s="115" t="s">
        <v>111</v>
      </c>
      <c r="L314" s="116" t="s">
        <v>2029</v>
      </c>
      <c r="M314" s="116">
        <v>5</v>
      </c>
      <c r="N314" s="109">
        <v>505214</v>
      </c>
      <c r="O314" s="109">
        <v>707988</v>
      </c>
    </row>
    <row r="315" spans="1:15" x14ac:dyDescent="0.3">
      <c r="A315" s="112">
        <v>313</v>
      </c>
      <c r="B315" s="113">
        <v>3712626</v>
      </c>
      <c r="C315" s="113"/>
      <c r="D315" s="114">
        <v>10760</v>
      </c>
      <c r="E315" s="115" t="s">
        <v>160</v>
      </c>
      <c r="F315" s="115" t="s">
        <v>980</v>
      </c>
      <c r="G315" s="115" t="s">
        <v>990</v>
      </c>
      <c r="H315" s="116" t="s">
        <v>991</v>
      </c>
      <c r="I315" s="115" t="s">
        <v>992</v>
      </c>
      <c r="J315" s="116" t="s">
        <v>991</v>
      </c>
      <c r="K315" s="115" t="s">
        <v>105</v>
      </c>
      <c r="L315" s="116" t="s">
        <v>106</v>
      </c>
      <c r="M315" s="116">
        <v>47</v>
      </c>
      <c r="N315" s="109">
        <v>521221</v>
      </c>
      <c r="O315" s="109">
        <v>683162</v>
      </c>
    </row>
    <row r="316" spans="1:15" x14ac:dyDescent="0.3">
      <c r="A316" s="112">
        <v>314</v>
      </c>
      <c r="B316" s="113">
        <v>3800421</v>
      </c>
      <c r="C316" s="113"/>
      <c r="D316" s="114">
        <v>4535</v>
      </c>
      <c r="E316" s="115" t="s">
        <v>160</v>
      </c>
      <c r="F316" s="115" t="s">
        <v>993</v>
      </c>
      <c r="G316" s="115" t="s">
        <v>994</v>
      </c>
      <c r="H316" s="116" t="s">
        <v>995</v>
      </c>
      <c r="I316" s="115" t="s">
        <v>998</v>
      </c>
      <c r="J316" s="116" t="s">
        <v>999</v>
      </c>
      <c r="K316" s="115" t="s">
        <v>111</v>
      </c>
      <c r="L316" s="116" t="s">
        <v>100</v>
      </c>
      <c r="M316" s="116" t="s">
        <v>1000</v>
      </c>
      <c r="N316" s="109">
        <v>546666</v>
      </c>
      <c r="O316" s="109">
        <v>664172</v>
      </c>
    </row>
    <row r="317" spans="1:15" x14ac:dyDescent="0.3">
      <c r="A317" s="112">
        <v>315</v>
      </c>
      <c r="B317" s="113">
        <v>3798771</v>
      </c>
      <c r="C317" s="113"/>
      <c r="D317" s="114">
        <v>4534</v>
      </c>
      <c r="E317" s="115" t="s">
        <v>160</v>
      </c>
      <c r="F317" s="115" t="s">
        <v>993</v>
      </c>
      <c r="G317" s="115" t="s">
        <v>994</v>
      </c>
      <c r="H317" s="116" t="s">
        <v>995</v>
      </c>
      <c r="I317" s="115" t="s">
        <v>996</v>
      </c>
      <c r="J317" s="116" t="s">
        <v>997</v>
      </c>
      <c r="K317" s="115" t="s">
        <v>111</v>
      </c>
      <c r="L317" s="116" t="s">
        <v>100</v>
      </c>
      <c r="M317" s="116" t="s">
        <v>560</v>
      </c>
      <c r="N317" s="109">
        <v>546852</v>
      </c>
      <c r="O317" s="109">
        <v>658709</v>
      </c>
    </row>
    <row r="318" spans="1:15" x14ac:dyDescent="0.3">
      <c r="A318" s="112">
        <v>316</v>
      </c>
      <c r="B318" s="113">
        <v>898906807</v>
      </c>
      <c r="C318" s="113"/>
      <c r="D318" s="114" t="s">
        <v>2022</v>
      </c>
      <c r="E318" s="115" t="s">
        <v>160</v>
      </c>
      <c r="F318" s="115" t="s">
        <v>1001</v>
      </c>
      <c r="G318" s="115">
        <v>1436054</v>
      </c>
      <c r="H318" s="116" t="s">
        <v>862</v>
      </c>
      <c r="I318" s="115" t="s">
        <v>1843</v>
      </c>
      <c r="J318" s="116" t="s">
        <v>862</v>
      </c>
      <c r="K318" s="115" t="s">
        <v>1025</v>
      </c>
      <c r="L318" s="116" t="s">
        <v>1026</v>
      </c>
      <c r="M318" s="116">
        <v>17</v>
      </c>
      <c r="N318" s="109">
        <v>391378</v>
      </c>
      <c r="O318" s="109">
        <v>678983</v>
      </c>
    </row>
    <row r="319" spans="1:15" x14ac:dyDescent="0.3">
      <c r="A319" s="112">
        <v>317</v>
      </c>
      <c r="B319" s="113">
        <v>4040005</v>
      </c>
      <c r="C319" s="113"/>
      <c r="D319" s="114">
        <v>5938</v>
      </c>
      <c r="E319" s="115" t="s">
        <v>167</v>
      </c>
      <c r="F319" s="115" t="s">
        <v>748</v>
      </c>
      <c r="G319" s="115" t="s">
        <v>1878</v>
      </c>
      <c r="H319" s="116" t="s">
        <v>1667</v>
      </c>
      <c r="I319" s="115" t="s">
        <v>1879</v>
      </c>
      <c r="J319" s="116" t="s">
        <v>1668</v>
      </c>
      <c r="K319" s="115" t="s">
        <v>111</v>
      </c>
      <c r="L319" s="116" t="s">
        <v>100</v>
      </c>
      <c r="M319" s="116">
        <v>31</v>
      </c>
      <c r="N319" s="109">
        <v>334931</v>
      </c>
      <c r="O319" s="109">
        <v>395189</v>
      </c>
    </row>
    <row r="320" spans="1:15" x14ac:dyDescent="0.3">
      <c r="A320" s="112">
        <v>318</v>
      </c>
      <c r="B320" s="113">
        <v>4031646</v>
      </c>
      <c r="C320" s="113"/>
      <c r="D320" s="114">
        <v>29660</v>
      </c>
      <c r="E320" s="115" t="s">
        <v>167</v>
      </c>
      <c r="F320" s="115" t="s">
        <v>748</v>
      </c>
      <c r="G320" s="115" t="s">
        <v>1002</v>
      </c>
      <c r="H320" s="116" t="s">
        <v>1003</v>
      </c>
      <c r="I320" s="115" t="s">
        <v>1004</v>
      </c>
      <c r="J320" s="116" t="s">
        <v>1005</v>
      </c>
      <c r="K320" s="115" t="s">
        <v>1006</v>
      </c>
      <c r="L320" s="116" t="s">
        <v>1007</v>
      </c>
      <c r="M320" s="116">
        <v>28</v>
      </c>
      <c r="N320" s="109">
        <v>332102</v>
      </c>
      <c r="O320" s="109">
        <v>388904</v>
      </c>
    </row>
    <row r="321" spans="1:15" x14ac:dyDescent="0.3">
      <c r="A321" s="112">
        <v>319</v>
      </c>
      <c r="B321" s="113">
        <v>4031645</v>
      </c>
      <c r="C321" s="113"/>
      <c r="D321" s="114">
        <v>29660</v>
      </c>
      <c r="E321" s="115" t="s">
        <v>167</v>
      </c>
      <c r="F321" s="115" t="s">
        <v>748</v>
      </c>
      <c r="G321" s="115" t="s">
        <v>1002</v>
      </c>
      <c r="H321" s="116" t="s">
        <v>1003</v>
      </c>
      <c r="I321" s="115" t="s">
        <v>1004</v>
      </c>
      <c r="J321" s="116" t="s">
        <v>1003</v>
      </c>
      <c r="K321" s="115" t="s">
        <v>1006</v>
      </c>
      <c r="L321" s="116" t="s">
        <v>1007</v>
      </c>
      <c r="M321" s="116" t="s">
        <v>2169</v>
      </c>
      <c r="N321" s="109">
        <v>332141</v>
      </c>
      <c r="O321" s="109">
        <v>388986</v>
      </c>
    </row>
    <row r="322" spans="1:15" x14ac:dyDescent="0.3">
      <c r="A322" s="112">
        <v>320</v>
      </c>
      <c r="B322" s="113">
        <v>4048443</v>
      </c>
      <c r="C322" s="113"/>
      <c r="D322" s="114" t="s">
        <v>1819</v>
      </c>
      <c r="E322" s="115" t="s">
        <v>167</v>
      </c>
      <c r="F322" s="115" t="s">
        <v>1008</v>
      </c>
      <c r="G322" s="115" t="s">
        <v>1009</v>
      </c>
      <c r="H322" s="116" t="s">
        <v>1010</v>
      </c>
      <c r="I322" s="115" t="s">
        <v>1011</v>
      </c>
      <c r="J322" s="116" t="s">
        <v>1010</v>
      </c>
      <c r="K322" s="115" t="s">
        <v>1925</v>
      </c>
      <c r="L322" s="116" t="s">
        <v>1712</v>
      </c>
      <c r="M322" s="116">
        <v>19</v>
      </c>
      <c r="N322" s="109">
        <v>259253</v>
      </c>
      <c r="O322" s="109">
        <v>417199</v>
      </c>
    </row>
    <row r="323" spans="1:15" x14ac:dyDescent="0.3">
      <c r="A323" s="112">
        <v>321</v>
      </c>
      <c r="B323" s="113">
        <v>7052835</v>
      </c>
      <c r="C323" s="113"/>
      <c r="D323" s="114" t="s">
        <v>2039</v>
      </c>
      <c r="E323" s="115" t="s">
        <v>167</v>
      </c>
      <c r="F323" s="115" t="s">
        <v>1008</v>
      </c>
      <c r="G323" s="115" t="s">
        <v>1009</v>
      </c>
      <c r="H323" s="116" t="s">
        <v>1010</v>
      </c>
      <c r="I323" s="115" t="s">
        <v>1011</v>
      </c>
      <c r="J323" s="116" t="s">
        <v>1010</v>
      </c>
      <c r="K323" s="115" t="s">
        <v>2301</v>
      </c>
      <c r="L323" s="116" t="s">
        <v>2408</v>
      </c>
      <c r="M323" s="116">
        <v>3</v>
      </c>
      <c r="N323" s="109">
        <v>259506</v>
      </c>
      <c r="O323" s="109">
        <v>416378</v>
      </c>
    </row>
    <row r="324" spans="1:15" x14ac:dyDescent="0.3">
      <c r="A324" s="112">
        <v>322</v>
      </c>
      <c r="B324" s="113">
        <v>9848022</v>
      </c>
      <c r="C324" s="113"/>
      <c r="D324" s="114" t="s">
        <v>2039</v>
      </c>
      <c r="E324" s="115" t="s">
        <v>167</v>
      </c>
      <c r="F324" s="115" t="s">
        <v>1008</v>
      </c>
      <c r="G324" s="115" t="s">
        <v>1009</v>
      </c>
      <c r="H324" s="116" t="s">
        <v>1010</v>
      </c>
      <c r="I324" s="115" t="s">
        <v>1011</v>
      </c>
      <c r="J324" s="116" t="s">
        <v>1010</v>
      </c>
      <c r="K324" s="115" t="s">
        <v>2301</v>
      </c>
      <c r="L324" s="116" t="s">
        <v>2408</v>
      </c>
      <c r="M324" s="116">
        <v>5</v>
      </c>
      <c r="N324" s="109">
        <v>259605</v>
      </c>
      <c r="O324" s="109">
        <v>416208</v>
      </c>
    </row>
    <row r="325" spans="1:15" x14ac:dyDescent="0.3">
      <c r="A325" s="112">
        <v>323</v>
      </c>
      <c r="B325" s="113">
        <v>4054394</v>
      </c>
      <c r="C325" s="113"/>
      <c r="D325" s="114">
        <v>109316</v>
      </c>
      <c r="E325" s="115" t="s">
        <v>167</v>
      </c>
      <c r="F325" s="115" t="s">
        <v>1008</v>
      </c>
      <c r="G325" s="115" t="s">
        <v>1014</v>
      </c>
      <c r="H325" s="116" t="s">
        <v>1015</v>
      </c>
      <c r="I325" s="115" t="s">
        <v>1018</v>
      </c>
      <c r="J325" s="116" t="s">
        <v>1019</v>
      </c>
      <c r="K325" s="115" t="s">
        <v>1020</v>
      </c>
      <c r="L325" s="116" t="s">
        <v>1021</v>
      </c>
      <c r="M325" s="116">
        <v>4</v>
      </c>
      <c r="N325" s="109">
        <v>247578</v>
      </c>
      <c r="O325" s="109">
        <v>423286</v>
      </c>
    </row>
    <row r="326" spans="1:15" x14ac:dyDescent="0.3">
      <c r="A326" s="112">
        <v>324</v>
      </c>
      <c r="B326" s="113">
        <v>4054135</v>
      </c>
      <c r="C326" s="113"/>
      <c r="D326" s="114">
        <v>28524</v>
      </c>
      <c r="E326" s="115" t="s">
        <v>167</v>
      </c>
      <c r="F326" s="115" t="s">
        <v>1008</v>
      </c>
      <c r="G326" s="115" t="s">
        <v>1014</v>
      </c>
      <c r="H326" s="116" t="s">
        <v>1015</v>
      </c>
      <c r="I326" s="115" t="s">
        <v>1016</v>
      </c>
      <c r="J326" s="116" t="s">
        <v>1017</v>
      </c>
      <c r="K326" s="115" t="s">
        <v>114</v>
      </c>
      <c r="L326" s="116" t="s">
        <v>109</v>
      </c>
      <c r="M326" s="116">
        <v>6</v>
      </c>
      <c r="N326" s="109">
        <v>242895</v>
      </c>
      <c r="O326" s="109">
        <v>420480</v>
      </c>
    </row>
    <row r="327" spans="1:15" x14ac:dyDescent="0.3">
      <c r="A327" s="112">
        <v>325</v>
      </c>
      <c r="B327" s="113">
        <v>7503192</v>
      </c>
      <c r="C327" s="113"/>
      <c r="D327" s="114">
        <v>35171</v>
      </c>
      <c r="E327" s="115" t="s">
        <v>167</v>
      </c>
      <c r="F327" s="115" t="s">
        <v>341</v>
      </c>
      <c r="G327" s="115" t="s">
        <v>1022</v>
      </c>
      <c r="H327" s="116" t="s">
        <v>1023</v>
      </c>
      <c r="I327" s="115" t="s">
        <v>2010</v>
      </c>
      <c r="J327" s="116" t="s">
        <v>1788</v>
      </c>
      <c r="K327" s="115" t="s">
        <v>114</v>
      </c>
      <c r="L327" s="116" t="s">
        <v>109</v>
      </c>
      <c r="M327" s="116">
        <v>16</v>
      </c>
      <c r="N327" s="109">
        <v>268788</v>
      </c>
      <c r="O327" s="109">
        <v>429190</v>
      </c>
    </row>
    <row r="328" spans="1:15" x14ac:dyDescent="0.3">
      <c r="A328" s="112">
        <v>326</v>
      </c>
      <c r="B328" s="113">
        <v>4078694</v>
      </c>
      <c r="C328" s="113"/>
      <c r="D328" s="114">
        <v>17648</v>
      </c>
      <c r="E328" s="115" t="s">
        <v>167</v>
      </c>
      <c r="F328" s="115" t="s">
        <v>2058</v>
      </c>
      <c r="G328" s="115" t="s">
        <v>2247</v>
      </c>
      <c r="H328" s="116" t="s">
        <v>2091</v>
      </c>
      <c r="I328" s="115" t="s">
        <v>2272</v>
      </c>
      <c r="J328" s="116" t="s">
        <v>2091</v>
      </c>
      <c r="K328" s="115" t="s">
        <v>2296</v>
      </c>
      <c r="L328" s="116" t="s">
        <v>2409</v>
      </c>
      <c r="M328" s="116" t="s">
        <v>2170</v>
      </c>
      <c r="N328" s="109">
        <v>345973</v>
      </c>
      <c r="O328" s="109">
        <v>444982</v>
      </c>
    </row>
    <row r="329" spans="1:15" x14ac:dyDescent="0.3">
      <c r="A329" s="112">
        <v>327</v>
      </c>
      <c r="B329" s="113">
        <v>20844714</v>
      </c>
      <c r="C329" s="113"/>
      <c r="D329" s="114">
        <v>110078</v>
      </c>
      <c r="E329" s="115" t="s">
        <v>167</v>
      </c>
      <c r="F329" s="115" t="s">
        <v>342</v>
      </c>
      <c r="G329" s="115" t="s">
        <v>1024</v>
      </c>
      <c r="H329" s="116" t="s">
        <v>343</v>
      </c>
      <c r="I329" s="115" t="s">
        <v>1985</v>
      </c>
      <c r="J329" s="116" t="s">
        <v>1758</v>
      </c>
      <c r="K329" s="115" t="s">
        <v>355</v>
      </c>
      <c r="L329" s="116" t="s">
        <v>356</v>
      </c>
      <c r="M329" s="116">
        <v>64</v>
      </c>
      <c r="N329" s="109">
        <v>296908</v>
      </c>
      <c r="O329" s="109">
        <v>424156</v>
      </c>
    </row>
    <row r="330" spans="1:15" x14ac:dyDescent="0.3">
      <c r="A330" s="112">
        <v>328</v>
      </c>
      <c r="B330" s="113">
        <v>330862188</v>
      </c>
      <c r="C330" s="113"/>
      <c r="D330" s="114">
        <v>268218</v>
      </c>
      <c r="E330" s="115" t="s">
        <v>167</v>
      </c>
      <c r="F330" s="115" t="s">
        <v>1027</v>
      </c>
      <c r="G330" s="115" t="s">
        <v>1028</v>
      </c>
      <c r="H330" s="116" t="s">
        <v>1029</v>
      </c>
      <c r="I330" s="115" t="s">
        <v>1030</v>
      </c>
      <c r="J330" s="116" t="s">
        <v>1031</v>
      </c>
      <c r="K330" s="115" t="s">
        <v>1032</v>
      </c>
      <c r="L330" s="116" t="s">
        <v>1033</v>
      </c>
      <c r="M330" s="116">
        <v>1</v>
      </c>
      <c r="N330" s="109">
        <v>346234</v>
      </c>
      <c r="O330" s="109">
        <v>426581</v>
      </c>
    </row>
    <row r="331" spans="1:15" x14ac:dyDescent="0.3">
      <c r="A331" s="112">
        <v>329</v>
      </c>
      <c r="B331" s="113">
        <v>46579695</v>
      </c>
      <c r="C331" s="113"/>
      <c r="D331" s="114">
        <v>17373</v>
      </c>
      <c r="E331" s="115" t="s">
        <v>167</v>
      </c>
      <c r="F331" s="115" t="s">
        <v>168</v>
      </c>
      <c r="G331" s="115" t="s">
        <v>1034</v>
      </c>
      <c r="H331" s="116" t="s">
        <v>1035</v>
      </c>
      <c r="I331" s="115" t="s">
        <v>1993</v>
      </c>
      <c r="J331" s="116" t="s">
        <v>1766</v>
      </c>
      <c r="K331" s="115" t="s">
        <v>111</v>
      </c>
      <c r="L331" s="116"/>
      <c r="M331" s="116" t="s">
        <v>169</v>
      </c>
      <c r="N331" s="109">
        <v>278949</v>
      </c>
      <c r="O331" s="109">
        <v>383539</v>
      </c>
    </row>
    <row r="332" spans="1:15" x14ac:dyDescent="0.3">
      <c r="A332" s="112">
        <v>330</v>
      </c>
      <c r="B332" s="113">
        <v>4139946</v>
      </c>
      <c r="C332" s="113"/>
      <c r="D332" s="114">
        <v>20312</v>
      </c>
      <c r="E332" s="115" t="s">
        <v>167</v>
      </c>
      <c r="F332" s="115" t="s">
        <v>168</v>
      </c>
      <c r="G332" s="115" t="s">
        <v>1036</v>
      </c>
      <c r="H332" s="116" t="s">
        <v>1037</v>
      </c>
      <c r="I332" s="115" t="s">
        <v>1040</v>
      </c>
      <c r="J332" s="116" t="s">
        <v>1037</v>
      </c>
      <c r="K332" s="115" t="s">
        <v>123</v>
      </c>
      <c r="L332" s="116" t="s">
        <v>124</v>
      </c>
      <c r="M332" s="116">
        <v>45</v>
      </c>
      <c r="N332" s="109">
        <v>290204</v>
      </c>
      <c r="O332" s="109">
        <v>359187</v>
      </c>
    </row>
    <row r="333" spans="1:15" x14ac:dyDescent="0.3">
      <c r="A333" s="112">
        <v>331</v>
      </c>
      <c r="B333" s="113">
        <v>4141034</v>
      </c>
      <c r="C333" s="113"/>
      <c r="D333" s="114">
        <v>20315</v>
      </c>
      <c r="E333" s="115" t="s">
        <v>167</v>
      </c>
      <c r="F333" s="115" t="s">
        <v>168</v>
      </c>
      <c r="G333" s="115" t="s">
        <v>1036</v>
      </c>
      <c r="H333" s="116" t="s">
        <v>1037</v>
      </c>
      <c r="I333" s="115" t="s">
        <v>1038</v>
      </c>
      <c r="J333" s="116" t="s">
        <v>1039</v>
      </c>
      <c r="K333" s="115" t="s">
        <v>111</v>
      </c>
      <c r="L333" s="116" t="s">
        <v>100</v>
      </c>
      <c r="M333" s="116">
        <v>94</v>
      </c>
      <c r="N333" s="109">
        <v>288899</v>
      </c>
      <c r="O333" s="109">
        <v>354636</v>
      </c>
    </row>
    <row r="334" spans="1:15" x14ac:dyDescent="0.3">
      <c r="A334" s="112">
        <v>332</v>
      </c>
      <c r="B334" s="113">
        <v>4147084</v>
      </c>
      <c r="C334" s="113"/>
      <c r="D334" s="114">
        <v>67856</v>
      </c>
      <c r="E334" s="115" t="s">
        <v>167</v>
      </c>
      <c r="F334" s="115" t="s">
        <v>344</v>
      </c>
      <c r="G334" s="115" t="s">
        <v>1041</v>
      </c>
      <c r="H334" s="116" t="s">
        <v>1042</v>
      </c>
      <c r="I334" s="115" t="s">
        <v>1046</v>
      </c>
      <c r="J334" s="116" t="s">
        <v>1047</v>
      </c>
      <c r="K334" s="115" t="s">
        <v>1048</v>
      </c>
      <c r="L334" s="116" t="s">
        <v>1049</v>
      </c>
      <c r="M334" s="116">
        <v>27</v>
      </c>
      <c r="N334" s="109">
        <v>317169</v>
      </c>
      <c r="O334" s="109">
        <v>455253</v>
      </c>
    </row>
    <row r="335" spans="1:15" x14ac:dyDescent="0.3">
      <c r="A335" s="112">
        <v>333</v>
      </c>
      <c r="B335" s="113">
        <v>4145420</v>
      </c>
      <c r="C335" s="113"/>
      <c r="D335" s="114">
        <v>67859</v>
      </c>
      <c r="E335" s="115" t="s">
        <v>167</v>
      </c>
      <c r="F335" s="115" t="s">
        <v>344</v>
      </c>
      <c r="G335" s="115" t="s">
        <v>1041</v>
      </c>
      <c r="H335" s="116" t="s">
        <v>1042</v>
      </c>
      <c r="I335" s="115" t="s">
        <v>1043</v>
      </c>
      <c r="J335" s="116" t="s">
        <v>1042</v>
      </c>
      <c r="K335" s="115" t="s">
        <v>1044</v>
      </c>
      <c r="L335" s="116" t="s">
        <v>1045</v>
      </c>
      <c r="M335" s="116">
        <v>17</v>
      </c>
      <c r="N335" s="109">
        <v>317637</v>
      </c>
      <c r="O335" s="109">
        <v>460981</v>
      </c>
    </row>
    <row r="336" spans="1:15" x14ac:dyDescent="0.3">
      <c r="A336" s="112">
        <v>334</v>
      </c>
      <c r="B336" s="113">
        <v>4154847</v>
      </c>
      <c r="C336" s="113"/>
      <c r="D336" s="114">
        <v>43953</v>
      </c>
      <c r="E336" s="115" t="s">
        <v>167</v>
      </c>
      <c r="F336" s="115" t="s">
        <v>344</v>
      </c>
      <c r="G336" s="115" t="s">
        <v>1050</v>
      </c>
      <c r="H336" s="116" t="s">
        <v>345</v>
      </c>
      <c r="I336" s="115" t="s">
        <v>346</v>
      </c>
      <c r="J336" s="116" t="s">
        <v>345</v>
      </c>
      <c r="K336" s="115" t="s">
        <v>1051</v>
      </c>
      <c r="L336" s="116" t="s">
        <v>1052</v>
      </c>
      <c r="M336" s="116">
        <v>18</v>
      </c>
      <c r="N336" s="109">
        <v>354018</v>
      </c>
      <c r="O336" s="109">
        <v>461547</v>
      </c>
    </row>
    <row r="337" spans="1:15" x14ac:dyDescent="0.3">
      <c r="A337" s="112">
        <v>335</v>
      </c>
      <c r="B337" s="113">
        <v>4242832</v>
      </c>
      <c r="C337" s="113"/>
      <c r="D337" s="114" t="s">
        <v>1817</v>
      </c>
      <c r="E337" s="115" t="s">
        <v>167</v>
      </c>
      <c r="F337" s="115" t="s">
        <v>1055</v>
      </c>
      <c r="G337" s="115" t="s">
        <v>1056</v>
      </c>
      <c r="H337" s="116" t="s">
        <v>1055</v>
      </c>
      <c r="I337" s="115" t="s">
        <v>1057</v>
      </c>
      <c r="J337" s="116" t="s">
        <v>1055</v>
      </c>
      <c r="K337" s="115" t="s">
        <v>1923</v>
      </c>
      <c r="L337" s="116" t="s">
        <v>1710</v>
      </c>
      <c r="M337" s="116">
        <v>21</v>
      </c>
      <c r="N337" s="109">
        <v>312125</v>
      </c>
      <c r="O337" s="109">
        <v>423706</v>
      </c>
    </row>
    <row r="338" spans="1:15" x14ac:dyDescent="0.3">
      <c r="A338" s="112">
        <v>336</v>
      </c>
      <c r="B338" s="113">
        <v>4236727</v>
      </c>
      <c r="C338" s="113"/>
      <c r="D338" s="114">
        <v>7668</v>
      </c>
      <c r="E338" s="115" t="s">
        <v>167</v>
      </c>
      <c r="F338" s="115" t="s">
        <v>1055</v>
      </c>
      <c r="G338" s="115" t="s">
        <v>1056</v>
      </c>
      <c r="H338" s="116" t="s">
        <v>1055</v>
      </c>
      <c r="I338" s="115" t="s">
        <v>1057</v>
      </c>
      <c r="J338" s="116" t="s">
        <v>1055</v>
      </c>
      <c r="K338" s="115" t="s">
        <v>1058</v>
      </c>
      <c r="L338" s="116" t="s">
        <v>1059</v>
      </c>
      <c r="M338" s="116">
        <v>20</v>
      </c>
      <c r="N338" s="109">
        <v>312192</v>
      </c>
      <c r="O338" s="109">
        <v>426185</v>
      </c>
    </row>
    <row r="339" spans="1:15" x14ac:dyDescent="0.3">
      <c r="A339" s="112">
        <v>337</v>
      </c>
      <c r="B339" s="113">
        <v>4242981</v>
      </c>
      <c r="C339" s="113"/>
      <c r="D339" s="114">
        <v>7612</v>
      </c>
      <c r="E339" s="115" t="s">
        <v>167</v>
      </c>
      <c r="F339" s="115" t="s">
        <v>1055</v>
      </c>
      <c r="G339" s="115" t="s">
        <v>1056</v>
      </c>
      <c r="H339" s="116" t="s">
        <v>1055</v>
      </c>
      <c r="I339" s="115" t="s">
        <v>1057</v>
      </c>
      <c r="J339" s="116" t="s">
        <v>1055</v>
      </c>
      <c r="K339" s="115" t="s">
        <v>336</v>
      </c>
      <c r="L339" s="116" t="s">
        <v>337</v>
      </c>
      <c r="M339" s="116">
        <v>16</v>
      </c>
      <c r="N339" s="109">
        <v>310059</v>
      </c>
      <c r="O339" s="109">
        <v>426260</v>
      </c>
    </row>
    <row r="340" spans="1:15" x14ac:dyDescent="0.3">
      <c r="A340" s="112">
        <v>338</v>
      </c>
      <c r="B340" s="113">
        <v>4234092</v>
      </c>
      <c r="C340" s="113"/>
      <c r="D340" s="114" t="s">
        <v>1818</v>
      </c>
      <c r="E340" s="115" t="s">
        <v>167</v>
      </c>
      <c r="F340" s="115" t="s">
        <v>1055</v>
      </c>
      <c r="G340" s="115" t="s">
        <v>1056</v>
      </c>
      <c r="H340" s="116" t="s">
        <v>1055</v>
      </c>
      <c r="I340" s="115" t="s">
        <v>1057</v>
      </c>
      <c r="J340" s="116" t="s">
        <v>1055</v>
      </c>
      <c r="K340" s="115" t="s">
        <v>1924</v>
      </c>
      <c r="L340" s="116" t="s">
        <v>1711</v>
      </c>
      <c r="M340" s="116">
        <v>22</v>
      </c>
      <c r="N340" s="109">
        <v>311989</v>
      </c>
      <c r="O340" s="109">
        <v>424020</v>
      </c>
    </row>
    <row r="341" spans="1:15" x14ac:dyDescent="0.3">
      <c r="A341" s="112">
        <v>339</v>
      </c>
      <c r="B341" s="113">
        <v>4171534</v>
      </c>
      <c r="C341" s="113"/>
      <c r="D341" s="114">
        <v>85983</v>
      </c>
      <c r="E341" s="115" t="s">
        <v>167</v>
      </c>
      <c r="F341" s="115" t="s">
        <v>170</v>
      </c>
      <c r="G341" s="115" t="s">
        <v>1060</v>
      </c>
      <c r="H341" s="116" t="s">
        <v>1061</v>
      </c>
      <c r="I341" s="115" t="s">
        <v>1875</v>
      </c>
      <c r="J341" s="116" t="s">
        <v>1663</v>
      </c>
      <c r="K341" s="115" t="s">
        <v>105</v>
      </c>
      <c r="L341" s="116" t="s">
        <v>106</v>
      </c>
      <c r="M341" s="116" t="s">
        <v>1664</v>
      </c>
      <c r="N341" s="109">
        <v>327464</v>
      </c>
      <c r="O341" s="109">
        <v>421256</v>
      </c>
    </row>
    <row r="342" spans="1:15" x14ac:dyDescent="0.3">
      <c r="A342" s="112">
        <v>340</v>
      </c>
      <c r="B342" s="113">
        <v>744339492</v>
      </c>
      <c r="C342" s="113"/>
      <c r="D342" s="114">
        <v>73913</v>
      </c>
      <c r="E342" s="115" t="s">
        <v>167</v>
      </c>
      <c r="F342" s="115" t="s">
        <v>170</v>
      </c>
      <c r="G342" s="115" t="s">
        <v>2393</v>
      </c>
      <c r="H342" s="116" t="s">
        <v>2125</v>
      </c>
      <c r="I342" s="115" t="s">
        <v>2360</v>
      </c>
      <c r="J342" s="116" t="s">
        <v>2125</v>
      </c>
      <c r="K342" s="115">
        <v>37053</v>
      </c>
      <c r="L342" s="116" t="s">
        <v>2234</v>
      </c>
      <c r="M342" s="116" t="s">
        <v>2181</v>
      </c>
      <c r="N342" s="109">
        <v>303575</v>
      </c>
      <c r="O342" s="109">
        <v>420940</v>
      </c>
    </row>
    <row r="343" spans="1:15" x14ac:dyDescent="0.3">
      <c r="A343" s="112">
        <v>341</v>
      </c>
      <c r="B343" s="113">
        <v>4194345</v>
      </c>
      <c r="C343" s="113"/>
      <c r="D343" s="114">
        <v>81063</v>
      </c>
      <c r="E343" s="115" t="s">
        <v>167</v>
      </c>
      <c r="F343" s="115" t="s">
        <v>170</v>
      </c>
      <c r="G343" s="115" t="s">
        <v>1062</v>
      </c>
      <c r="H343" s="116" t="s">
        <v>349</v>
      </c>
      <c r="I343" s="115" t="s">
        <v>1880</v>
      </c>
      <c r="J343" s="116" t="s">
        <v>359</v>
      </c>
      <c r="K343" s="115" t="s">
        <v>1881</v>
      </c>
      <c r="L343" s="116" t="s">
        <v>1669</v>
      </c>
      <c r="M343" s="116">
        <v>55</v>
      </c>
      <c r="N343" s="109">
        <v>304194</v>
      </c>
      <c r="O343" s="109">
        <v>438630</v>
      </c>
    </row>
    <row r="344" spans="1:15" x14ac:dyDescent="0.3">
      <c r="A344" s="112">
        <v>342</v>
      </c>
      <c r="B344" s="113">
        <v>4193143</v>
      </c>
      <c r="C344" s="113"/>
      <c r="D344" s="114">
        <v>73523</v>
      </c>
      <c r="E344" s="115" t="s">
        <v>167</v>
      </c>
      <c r="F344" s="115" t="s">
        <v>170</v>
      </c>
      <c r="G344" s="115" t="s">
        <v>1062</v>
      </c>
      <c r="H344" s="116" t="s">
        <v>349</v>
      </c>
      <c r="I344" s="115" t="s">
        <v>350</v>
      </c>
      <c r="J344" s="116" t="s">
        <v>351</v>
      </c>
      <c r="K344" s="115" t="s">
        <v>114</v>
      </c>
      <c r="L344" s="116" t="s">
        <v>109</v>
      </c>
      <c r="M344" s="116">
        <v>8</v>
      </c>
      <c r="N344" s="109">
        <v>299446</v>
      </c>
      <c r="O344" s="109">
        <v>427364</v>
      </c>
    </row>
    <row r="345" spans="1:15" x14ac:dyDescent="0.3">
      <c r="A345" s="112">
        <v>343</v>
      </c>
      <c r="B345" s="113">
        <v>93981910</v>
      </c>
      <c r="C345" s="113"/>
      <c r="D345" s="114">
        <v>84618</v>
      </c>
      <c r="E345" s="115" t="s">
        <v>167</v>
      </c>
      <c r="F345" s="115" t="s">
        <v>170</v>
      </c>
      <c r="G345" s="115" t="s">
        <v>2394</v>
      </c>
      <c r="H345" s="116" t="s">
        <v>2121</v>
      </c>
      <c r="I345" s="115" t="s">
        <v>2361</v>
      </c>
      <c r="J345" s="116" t="s">
        <v>2146</v>
      </c>
      <c r="K345" s="115" t="s">
        <v>2340</v>
      </c>
      <c r="L345" s="116" t="s">
        <v>2227</v>
      </c>
      <c r="M345" s="116" t="s">
        <v>2219</v>
      </c>
      <c r="N345" s="109">
        <v>321179</v>
      </c>
      <c r="O345" s="109">
        <v>431354</v>
      </c>
    </row>
    <row r="346" spans="1:15" x14ac:dyDescent="0.3">
      <c r="A346" s="112">
        <v>344</v>
      </c>
      <c r="B346" s="113">
        <v>6820366</v>
      </c>
      <c r="C346" s="113"/>
      <c r="D346" s="114" t="s">
        <v>2038</v>
      </c>
      <c r="E346" s="115" t="s">
        <v>167</v>
      </c>
      <c r="F346" s="115" t="s">
        <v>2060</v>
      </c>
      <c r="G346" s="115" t="s">
        <v>2251</v>
      </c>
      <c r="H346" s="116" t="s">
        <v>2096</v>
      </c>
      <c r="I346" s="115" t="s">
        <v>2277</v>
      </c>
      <c r="J346" s="116" t="s">
        <v>2135</v>
      </c>
      <c r="K346" s="115" t="s">
        <v>505</v>
      </c>
      <c r="L346" s="116" t="s">
        <v>2180</v>
      </c>
      <c r="M346" s="116" t="s">
        <v>2181</v>
      </c>
      <c r="N346" s="109">
        <v>277064</v>
      </c>
      <c r="O346" s="109">
        <v>419262</v>
      </c>
    </row>
    <row r="347" spans="1:15" x14ac:dyDescent="0.3">
      <c r="A347" s="112">
        <v>345</v>
      </c>
      <c r="B347" s="113">
        <v>4214024</v>
      </c>
      <c r="C347" s="113"/>
      <c r="D347" s="114">
        <v>111001</v>
      </c>
      <c r="E347" s="115" t="s">
        <v>167</v>
      </c>
      <c r="F347" s="115" t="s">
        <v>357</v>
      </c>
      <c r="G347" s="115" t="s">
        <v>1063</v>
      </c>
      <c r="H347" s="116" t="s">
        <v>1064</v>
      </c>
      <c r="I347" s="115" t="s">
        <v>1876</v>
      </c>
      <c r="J347" s="116" t="s">
        <v>1665</v>
      </c>
      <c r="K347" s="115" t="s">
        <v>114</v>
      </c>
      <c r="L347" s="116" t="s">
        <v>109</v>
      </c>
      <c r="M347" s="116">
        <v>18</v>
      </c>
      <c r="N347" s="109">
        <v>305686</v>
      </c>
      <c r="O347" s="109">
        <v>442951</v>
      </c>
    </row>
    <row r="348" spans="1:15" x14ac:dyDescent="0.3">
      <c r="A348" s="112">
        <v>346</v>
      </c>
      <c r="B348" s="113">
        <v>4217109</v>
      </c>
      <c r="C348" s="113"/>
      <c r="D348" s="114">
        <v>58114</v>
      </c>
      <c r="E348" s="115" t="s">
        <v>167</v>
      </c>
      <c r="F348" s="115" t="s">
        <v>357</v>
      </c>
      <c r="G348" s="115" t="s">
        <v>1926</v>
      </c>
      <c r="H348" s="116" t="s">
        <v>1713</v>
      </c>
      <c r="I348" s="115" t="s">
        <v>1927</v>
      </c>
      <c r="J348" s="116" t="s">
        <v>1713</v>
      </c>
      <c r="K348" s="115" t="s">
        <v>139</v>
      </c>
      <c r="L348" s="116" t="s">
        <v>140</v>
      </c>
      <c r="M348" s="116">
        <v>4</v>
      </c>
      <c r="N348" s="109">
        <v>310816</v>
      </c>
      <c r="O348" s="109">
        <v>454294</v>
      </c>
    </row>
    <row r="349" spans="1:15" x14ac:dyDescent="0.3">
      <c r="A349" s="112">
        <v>347</v>
      </c>
      <c r="B349" s="113">
        <v>4217914</v>
      </c>
      <c r="C349" s="113"/>
      <c r="D349" s="114">
        <v>59662</v>
      </c>
      <c r="E349" s="115" t="s">
        <v>167</v>
      </c>
      <c r="F349" s="115" t="s">
        <v>357</v>
      </c>
      <c r="G349" s="115" t="s">
        <v>1926</v>
      </c>
      <c r="H349" s="116" t="s">
        <v>1713</v>
      </c>
      <c r="I349" s="115" t="s">
        <v>1927</v>
      </c>
      <c r="J349" s="116" t="s">
        <v>1713</v>
      </c>
      <c r="K349" s="115" t="s">
        <v>105</v>
      </c>
      <c r="L349" s="116" t="s">
        <v>106</v>
      </c>
      <c r="M349" s="116">
        <v>5</v>
      </c>
      <c r="N349" s="109">
        <v>309530</v>
      </c>
      <c r="O349" s="109">
        <v>456375</v>
      </c>
    </row>
    <row r="350" spans="1:15" x14ac:dyDescent="0.3">
      <c r="A350" s="112">
        <v>348</v>
      </c>
      <c r="B350" s="113">
        <v>4221194</v>
      </c>
      <c r="C350" s="113"/>
      <c r="D350" s="114">
        <v>104884</v>
      </c>
      <c r="E350" s="115" t="s">
        <v>167</v>
      </c>
      <c r="F350" s="115" t="s">
        <v>357</v>
      </c>
      <c r="G350" s="115" t="s">
        <v>1065</v>
      </c>
      <c r="H350" s="116" t="s">
        <v>358</v>
      </c>
      <c r="I350" s="115" t="s">
        <v>1877</v>
      </c>
      <c r="J350" s="116" t="s">
        <v>1666</v>
      </c>
      <c r="K350" s="115" t="s">
        <v>1012</v>
      </c>
      <c r="L350" s="116" t="s">
        <v>1013</v>
      </c>
      <c r="M350" s="116">
        <v>4</v>
      </c>
      <c r="N350" s="109">
        <v>283260</v>
      </c>
      <c r="O350" s="109">
        <v>447272</v>
      </c>
    </row>
    <row r="351" spans="1:15" x14ac:dyDescent="0.3">
      <c r="A351" s="112">
        <v>349</v>
      </c>
      <c r="B351" s="113">
        <v>4227540</v>
      </c>
      <c r="C351" s="113"/>
      <c r="D351" s="114">
        <v>10251</v>
      </c>
      <c r="E351" s="115" t="s">
        <v>167</v>
      </c>
      <c r="F351" s="115" t="s">
        <v>357</v>
      </c>
      <c r="G351" s="115" t="s">
        <v>1882</v>
      </c>
      <c r="H351" s="116" t="s">
        <v>1670</v>
      </c>
      <c r="I351" s="115" t="s">
        <v>1883</v>
      </c>
      <c r="J351" s="116" t="s">
        <v>1671</v>
      </c>
      <c r="K351" s="115" t="s">
        <v>1884</v>
      </c>
      <c r="L351" s="116" t="s">
        <v>1672</v>
      </c>
      <c r="M351" s="116">
        <v>1</v>
      </c>
      <c r="N351" s="109">
        <v>284641</v>
      </c>
      <c r="O351" s="109">
        <v>454300</v>
      </c>
    </row>
    <row r="352" spans="1:15" x14ac:dyDescent="0.3">
      <c r="A352" s="112">
        <v>350</v>
      </c>
      <c r="B352" s="113">
        <v>4228581</v>
      </c>
      <c r="C352" s="113"/>
      <c r="D352" s="114">
        <v>55487</v>
      </c>
      <c r="E352" s="115" t="s">
        <v>167</v>
      </c>
      <c r="F352" s="115" t="s">
        <v>357</v>
      </c>
      <c r="G352" s="115" t="s">
        <v>1882</v>
      </c>
      <c r="H352" s="116" t="s">
        <v>1670</v>
      </c>
      <c r="I352" s="115" t="s">
        <v>1887</v>
      </c>
      <c r="J352" s="116" t="s">
        <v>1675</v>
      </c>
      <c r="K352" s="115" t="s">
        <v>767</v>
      </c>
      <c r="L352" s="116" t="s">
        <v>768</v>
      </c>
      <c r="M352" s="116">
        <v>2</v>
      </c>
      <c r="N352" s="109">
        <v>286014</v>
      </c>
      <c r="O352" s="109">
        <v>451206</v>
      </c>
    </row>
    <row r="353" spans="1:15" x14ac:dyDescent="0.3">
      <c r="A353" s="112">
        <v>351</v>
      </c>
      <c r="B353" s="113">
        <v>4228157</v>
      </c>
      <c r="C353" s="113"/>
      <c r="D353" s="114">
        <v>110205</v>
      </c>
      <c r="E353" s="115" t="s">
        <v>167</v>
      </c>
      <c r="F353" s="115" t="s">
        <v>357</v>
      </c>
      <c r="G353" s="115" t="s">
        <v>1882</v>
      </c>
      <c r="H353" s="116" t="s">
        <v>1670</v>
      </c>
      <c r="I353" s="115" t="s">
        <v>1886</v>
      </c>
      <c r="J353" s="116" t="s">
        <v>1674</v>
      </c>
      <c r="K353" s="115" t="s">
        <v>767</v>
      </c>
      <c r="L353" s="116" t="s">
        <v>768</v>
      </c>
      <c r="M353" s="116">
        <v>26</v>
      </c>
      <c r="N353" s="109">
        <v>288050</v>
      </c>
      <c r="O353" s="109">
        <v>453996</v>
      </c>
    </row>
    <row r="354" spans="1:15" x14ac:dyDescent="0.3">
      <c r="A354" s="112">
        <v>352</v>
      </c>
      <c r="B354" s="113">
        <v>4227966</v>
      </c>
      <c r="C354" s="113"/>
      <c r="D354" s="114">
        <v>10250</v>
      </c>
      <c r="E354" s="115" t="s">
        <v>167</v>
      </c>
      <c r="F354" s="115" t="s">
        <v>357</v>
      </c>
      <c r="G354" s="115" t="s">
        <v>1882</v>
      </c>
      <c r="H354" s="116" t="s">
        <v>1670</v>
      </c>
      <c r="I354" s="115" t="s">
        <v>1885</v>
      </c>
      <c r="J354" s="116" t="s">
        <v>1673</v>
      </c>
      <c r="K354" s="115" t="s">
        <v>114</v>
      </c>
      <c r="L354" s="116" t="s">
        <v>109</v>
      </c>
      <c r="M354" s="116">
        <v>7</v>
      </c>
      <c r="N354" s="109">
        <v>287873</v>
      </c>
      <c r="O354" s="109">
        <v>448637</v>
      </c>
    </row>
    <row r="355" spans="1:15" x14ac:dyDescent="0.3">
      <c r="A355" s="112">
        <v>353</v>
      </c>
      <c r="B355" s="113">
        <v>81398788</v>
      </c>
      <c r="C355" s="113"/>
      <c r="D355" s="114">
        <v>61639</v>
      </c>
      <c r="E355" s="115" t="s">
        <v>171</v>
      </c>
      <c r="F355" s="115" t="s">
        <v>1066</v>
      </c>
      <c r="G355" s="115" t="s">
        <v>1067</v>
      </c>
      <c r="H355" s="116" t="s">
        <v>1068</v>
      </c>
      <c r="I355" s="115" t="s">
        <v>1069</v>
      </c>
      <c r="J355" s="116" t="s">
        <v>1068</v>
      </c>
      <c r="K355" s="115" t="s">
        <v>111</v>
      </c>
      <c r="L355" s="116"/>
      <c r="M355" s="116">
        <v>45</v>
      </c>
      <c r="N355" s="109">
        <v>160183</v>
      </c>
      <c r="O355" s="109">
        <v>768951</v>
      </c>
    </row>
    <row r="356" spans="1:15" x14ac:dyDescent="0.3">
      <c r="A356" s="112">
        <v>354</v>
      </c>
      <c r="B356" s="113">
        <v>4317039</v>
      </c>
      <c r="C356" s="113"/>
      <c r="D356" s="114">
        <v>50292</v>
      </c>
      <c r="E356" s="115" t="s">
        <v>171</v>
      </c>
      <c r="F356" s="115" t="s">
        <v>172</v>
      </c>
      <c r="G356" s="115" t="s">
        <v>1070</v>
      </c>
      <c r="H356" s="116" t="s">
        <v>173</v>
      </c>
      <c r="I356" s="115" t="s">
        <v>1620</v>
      </c>
      <c r="J356" s="116" t="s">
        <v>1621</v>
      </c>
      <c r="K356" s="115" t="s">
        <v>111</v>
      </c>
      <c r="L356" s="116" t="s">
        <v>100</v>
      </c>
      <c r="M356" s="116">
        <v>54</v>
      </c>
      <c r="N356" s="109">
        <v>240198</v>
      </c>
      <c r="O356" s="109">
        <v>792510</v>
      </c>
    </row>
    <row r="357" spans="1:15" x14ac:dyDescent="0.3">
      <c r="A357" s="112">
        <v>355</v>
      </c>
      <c r="B357" s="113">
        <v>27512865</v>
      </c>
      <c r="C357" s="113"/>
      <c r="D357" s="114">
        <v>50292</v>
      </c>
      <c r="E357" s="115" t="s">
        <v>171</v>
      </c>
      <c r="F357" s="115" t="s">
        <v>172</v>
      </c>
      <c r="G357" s="115" t="s">
        <v>1070</v>
      </c>
      <c r="H357" s="116" t="s">
        <v>173</v>
      </c>
      <c r="I357" s="115" t="s">
        <v>1991</v>
      </c>
      <c r="J357" s="116" t="s">
        <v>1764</v>
      </c>
      <c r="K357" s="115" t="s">
        <v>111</v>
      </c>
      <c r="L357" s="116"/>
      <c r="M357" s="116">
        <v>57</v>
      </c>
      <c r="N357" s="109">
        <v>242329</v>
      </c>
      <c r="O357" s="109">
        <v>789885</v>
      </c>
    </row>
    <row r="358" spans="1:15" x14ac:dyDescent="0.3">
      <c r="A358" s="112">
        <v>356</v>
      </c>
      <c r="B358" s="113">
        <v>98416414</v>
      </c>
      <c r="C358" s="113"/>
      <c r="D358" s="114" t="s">
        <v>2052</v>
      </c>
      <c r="E358" s="115" t="s">
        <v>171</v>
      </c>
      <c r="F358" s="115" t="s">
        <v>673</v>
      </c>
      <c r="G358" s="115">
        <v>1807035</v>
      </c>
      <c r="H358" s="116" t="s">
        <v>2122</v>
      </c>
      <c r="I358" s="115" t="s">
        <v>2402</v>
      </c>
      <c r="J358" s="116" t="s">
        <v>2401</v>
      </c>
      <c r="K358" s="115">
        <v>25335</v>
      </c>
      <c r="L358" s="116" t="s">
        <v>2229</v>
      </c>
      <c r="M358" s="116" t="s">
        <v>2230</v>
      </c>
      <c r="N358" s="109">
        <v>196423</v>
      </c>
      <c r="O358" s="109">
        <v>701714</v>
      </c>
    </row>
    <row r="359" spans="1:15" x14ac:dyDescent="0.3">
      <c r="A359" s="112">
        <v>357</v>
      </c>
      <c r="B359" s="113">
        <v>4402716</v>
      </c>
      <c r="C359" s="113"/>
      <c r="D359" s="114">
        <v>103516</v>
      </c>
      <c r="E359" s="115" t="s">
        <v>171</v>
      </c>
      <c r="F359" s="115" t="s">
        <v>673</v>
      </c>
      <c r="G359" s="115" t="s">
        <v>1071</v>
      </c>
      <c r="H359" s="116" t="s">
        <v>1072</v>
      </c>
      <c r="I359" s="115" t="s">
        <v>1073</v>
      </c>
      <c r="J359" s="116" t="s">
        <v>1074</v>
      </c>
      <c r="K359" s="115" t="s">
        <v>111</v>
      </c>
      <c r="L359" s="116" t="s">
        <v>100</v>
      </c>
      <c r="M359" s="116">
        <v>25</v>
      </c>
      <c r="N359" s="109">
        <v>185450</v>
      </c>
      <c r="O359" s="109">
        <v>712263</v>
      </c>
    </row>
    <row r="360" spans="1:15" x14ac:dyDescent="0.3">
      <c r="A360" s="112">
        <v>358</v>
      </c>
      <c r="B360" s="113">
        <v>26771994</v>
      </c>
      <c r="C360" s="113"/>
      <c r="D360" s="114">
        <v>70846</v>
      </c>
      <c r="E360" s="115" t="s">
        <v>171</v>
      </c>
      <c r="F360" s="115" t="s">
        <v>2071</v>
      </c>
      <c r="G360" s="115">
        <v>1809024</v>
      </c>
      <c r="H360" s="116" t="s">
        <v>2109</v>
      </c>
      <c r="I360" s="115" t="s">
        <v>2379</v>
      </c>
      <c r="J360" s="116" t="s">
        <v>2109</v>
      </c>
      <c r="K360" s="115">
        <v>20431</v>
      </c>
      <c r="L360" s="116" t="s">
        <v>2203</v>
      </c>
      <c r="M360" s="116" t="s">
        <v>2161</v>
      </c>
      <c r="N360" s="109">
        <v>272314</v>
      </c>
      <c r="O360" s="109">
        <v>794460</v>
      </c>
    </row>
    <row r="361" spans="1:15" x14ac:dyDescent="0.3">
      <c r="A361" s="112">
        <v>359</v>
      </c>
      <c r="B361" s="113">
        <v>8040177</v>
      </c>
      <c r="C361" s="113"/>
      <c r="D361" s="114" t="s">
        <v>2040</v>
      </c>
      <c r="E361" s="115" t="s">
        <v>171</v>
      </c>
      <c r="F361" s="115" t="s">
        <v>2061</v>
      </c>
      <c r="G361" s="115" t="s">
        <v>2255</v>
      </c>
      <c r="H361" s="116" t="s">
        <v>2098</v>
      </c>
      <c r="I361" s="115" t="s">
        <v>2281</v>
      </c>
      <c r="J361" s="116" t="s">
        <v>2098</v>
      </c>
      <c r="K361" s="115" t="s">
        <v>762</v>
      </c>
      <c r="L361" s="116" t="s">
        <v>763</v>
      </c>
      <c r="M361" s="116" t="s">
        <v>2187</v>
      </c>
      <c r="N361" s="109">
        <v>249240</v>
      </c>
      <c r="O361" s="109">
        <v>731584</v>
      </c>
    </row>
    <row r="362" spans="1:15" x14ac:dyDescent="0.3">
      <c r="A362" s="112">
        <v>360</v>
      </c>
      <c r="B362" s="113">
        <v>74543788</v>
      </c>
      <c r="C362" s="113"/>
      <c r="D362" s="114">
        <v>49625</v>
      </c>
      <c r="E362" s="115" t="s">
        <v>171</v>
      </c>
      <c r="F362" s="115" t="s">
        <v>1075</v>
      </c>
      <c r="G362" s="115" t="s">
        <v>1972</v>
      </c>
      <c r="H362" s="116" t="s">
        <v>1748</v>
      </c>
      <c r="I362" s="115" t="s">
        <v>1973</v>
      </c>
      <c r="J362" s="116" t="s">
        <v>1749</v>
      </c>
      <c r="K362" s="115" t="s">
        <v>111</v>
      </c>
      <c r="L362" s="116"/>
      <c r="M362" s="116">
        <v>316</v>
      </c>
      <c r="N362" s="109">
        <v>276660</v>
      </c>
      <c r="O362" s="109">
        <v>673448</v>
      </c>
    </row>
    <row r="363" spans="1:15" x14ac:dyDescent="0.3">
      <c r="A363" s="112">
        <v>361</v>
      </c>
      <c r="B363" s="113">
        <v>4495722</v>
      </c>
      <c r="C363" s="113"/>
      <c r="D363" s="114">
        <v>23782</v>
      </c>
      <c r="E363" s="115" t="s">
        <v>171</v>
      </c>
      <c r="F363" s="115" t="s">
        <v>1075</v>
      </c>
      <c r="G363" s="115" t="s">
        <v>1900</v>
      </c>
      <c r="H363" s="116" t="s">
        <v>1076</v>
      </c>
      <c r="I363" s="115" t="s">
        <v>1077</v>
      </c>
      <c r="J363" s="116" t="s">
        <v>1078</v>
      </c>
      <c r="K363" s="115" t="s">
        <v>111</v>
      </c>
      <c r="L363" s="116"/>
      <c r="M363" s="116">
        <v>81</v>
      </c>
      <c r="N363" s="109">
        <v>271662</v>
      </c>
      <c r="O363" s="109">
        <v>662053</v>
      </c>
    </row>
    <row r="364" spans="1:15" x14ac:dyDescent="0.3">
      <c r="A364" s="112">
        <v>362</v>
      </c>
      <c r="B364" s="113">
        <v>9633185</v>
      </c>
      <c r="C364" s="113"/>
      <c r="D364" s="114">
        <v>89399</v>
      </c>
      <c r="E364" s="115" t="s">
        <v>171</v>
      </c>
      <c r="F364" s="115" t="s">
        <v>1079</v>
      </c>
      <c r="G364" s="115" t="s">
        <v>1611</v>
      </c>
      <c r="H364" s="116" t="s">
        <v>1488</v>
      </c>
      <c r="I364" s="115" t="s">
        <v>1614</v>
      </c>
      <c r="J364" s="116" t="s">
        <v>1488</v>
      </c>
      <c r="K364" s="115" t="s">
        <v>111</v>
      </c>
      <c r="L364" s="116" t="s">
        <v>291</v>
      </c>
      <c r="M364" s="116">
        <v>21</v>
      </c>
      <c r="N364" s="109">
        <v>295537</v>
      </c>
      <c r="O364" s="109">
        <v>746691</v>
      </c>
    </row>
    <row r="365" spans="1:15" x14ac:dyDescent="0.3">
      <c r="A365" s="112">
        <v>363</v>
      </c>
      <c r="B365" s="113">
        <v>6258683</v>
      </c>
      <c r="C365" s="113"/>
      <c r="D365" s="114">
        <v>47131</v>
      </c>
      <c r="E365" s="115" t="s">
        <v>171</v>
      </c>
      <c r="F365" s="115" t="s">
        <v>1079</v>
      </c>
      <c r="G365" s="115" t="s">
        <v>2249</v>
      </c>
      <c r="H365" s="116" t="s">
        <v>2094</v>
      </c>
      <c r="I365" s="115" t="s">
        <v>2274</v>
      </c>
      <c r="J365" s="116" t="s">
        <v>2132</v>
      </c>
      <c r="K365" s="115" t="s">
        <v>111</v>
      </c>
      <c r="L365" s="116" t="s">
        <v>100</v>
      </c>
      <c r="M365" s="116" t="s">
        <v>2175</v>
      </c>
      <c r="N365" s="109">
        <v>284294</v>
      </c>
      <c r="O365" s="109">
        <v>741461</v>
      </c>
    </row>
    <row r="366" spans="1:15" x14ac:dyDescent="0.3">
      <c r="A366" s="112">
        <v>364</v>
      </c>
      <c r="B366" s="113">
        <v>138176</v>
      </c>
      <c r="C366" s="113"/>
      <c r="D366" s="114">
        <v>272532</v>
      </c>
      <c r="E366" s="115" t="s">
        <v>171</v>
      </c>
      <c r="F366" s="115" t="s">
        <v>1080</v>
      </c>
      <c r="G366" s="115" t="s">
        <v>1081</v>
      </c>
      <c r="H366" s="116" t="s">
        <v>1080</v>
      </c>
      <c r="I366" s="115" t="s">
        <v>1082</v>
      </c>
      <c r="J366" s="116" t="s">
        <v>1080</v>
      </c>
      <c r="K366" s="115" t="s">
        <v>1083</v>
      </c>
      <c r="L366" s="116" t="s">
        <v>1084</v>
      </c>
      <c r="M366" s="116">
        <v>8</v>
      </c>
      <c r="N366" s="109">
        <v>218018</v>
      </c>
      <c r="O366" s="109">
        <v>773866</v>
      </c>
    </row>
    <row r="367" spans="1:15" x14ac:dyDescent="0.3">
      <c r="A367" s="112">
        <v>365</v>
      </c>
      <c r="B367" s="113">
        <v>4729026</v>
      </c>
      <c r="C367" s="113"/>
      <c r="D367" s="114" t="s">
        <v>1824</v>
      </c>
      <c r="E367" s="115" t="s">
        <v>171</v>
      </c>
      <c r="F367" s="115" t="s">
        <v>1080</v>
      </c>
      <c r="G367" s="115" t="s">
        <v>1081</v>
      </c>
      <c r="H367" s="116" t="s">
        <v>1080</v>
      </c>
      <c r="I367" s="115" t="s">
        <v>1082</v>
      </c>
      <c r="J367" s="116" t="s">
        <v>1080</v>
      </c>
      <c r="K367" s="115" t="s">
        <v>1937</v>
      </c>
      <c r="L367" s="116" t="s">
        <v>1722</v>
      </c>
      <c r="M367" s="116">
        <v>1</v>
      </c>
      <c r="N367" s="109">
        <v>219287</v>
      </c>
      <c r="O367" s="109">
        <v>772014</v>
      </c>
    </row>
    <row r="368" spans="1:15" x14ac:dyDescent="0.3">
      <c r="A368" s="112">
        <v>366</v>
      </c>
      <c r="B368" s="113">
        <v>821856569</v>
      </c>
      <c r="C368" s="113"/>
      <c r="D368" s="114" t="s">
        <v>1828</v>
      </c>
      <c r="E368" s="115" t="s">
        <v>171</v>
      </c>
      <c r="F368" s="115" t="s">
        <v>1727</v>
      </c>
      <c r="G368" s="115" t="s">
        <v>1945</v>
      </c>
      <c r="H368" s="116" t="s">
        <v>1728</v>
      </c>
      <c r="I368" s="115" t="s">
        <v>1946</v>
      </c>
      <c r="J368" s="116" t="s">
        <v>1729</v>
      </c>
      <c r="K368" s="115" t="s">
        <v>111</v>
      </c>
      <c r="L368" s="116"/>
      <c r="M368" s="116">
        <v>346</v>
      </c>
      <c r="N368" s="109">
        <v>232081</v>
      </c>
      <c r="O368" s="109">
        <v>736312</v>
      </c>
    </row>
    <row r="369" spans="1:15" x14ac:dyDescent="0.3">
      <c r="A369" s="112">
        <v>367</v>
      </c>
      <c r="B369" s="113">
        <v>1562814</v>
      </c>
      <c r="C369" s="113"/>
      <c r="D369" s="114">
        <v>43312</v>
      </c>
      <c r="E369" s="115" t="s">
        <v>171</v>
      </c>
      <c r="F369" s="115" t="s">
        <v>2055</v>
      </c>
      <c r="G369" s="115" t="s">
        <v>2238</v>
      </c>
      <c r="H369" s="116" t="s">
        <v>2084</v>
      </c>
      <c r="I369" s="115" t="s">
        <v>2262</v>
      </c>
      <c r="J369" s="116" t="s">
        <v>2127</v>
      </c>
      <c r="K369" s="115" t="s">
        <v>111</v>
      </c>
      <c r="L369" s="116" t="s">
        <v>100</v>
      </c>
      <c r="M369" s="116" t="s">
        <v>2151</v>
      </c>
      <c r="N369" s="109">
        <v>172932</v>
      </c>
      <c r="O369" s="109">
        <v>726106</v>
      </c>
    </row>
    <row r="370" spans="1:15" x14ac:dyDescent="0.3">
      <c r="A370" s="112">
        <v>368</v>
      </c>
      <c r="B370" s="113">
        <v>29169931</v>
      </c>
      <c r="C370" s="113"/>
      <c r="D370" s="114">
        <v>17130</v>
      </c>
      <c r="E370" s="115" t="s">
        <v>174</v>
      </c>
      <c r="F370" s="115" t="s">
        <v>2073</v>
      </c>
      <c r="G370" s="115" t="s">
        <v>2395</v>
      </c>
      <c r="H370" s="116" t="s">
        <v>2111</v>
      </c>
      <c r="I370" s="115" t="s">
        <v>2362</v>
      </c>
      <c r="J370" s="116" t="s">
        <v>2141</v>
      </c>
      <c r="K370" s="115" t="s">
        <v>111</v>
      </c>
      <c r="L370" s="116" t="s">
        <v>100</v>
      </c>
      <c r="M370" s="116" t="s">
        <v>2205</v>
      </c>
      <c r="N370" s="109">
        <v>677925</v>
      </c>
      <c r="O370" s="109">
        <v>753515</v>
      </c>
    </row>
    <row r="371" spans="1:15" x14ac:dyDescent="0.3">
      <c r="A371" s="112">
        <v>369</v>
      </c>
      <c r="B371" s="113">
        <v>4778527</v>
      </c>
      <c r="C371" s="113"/>
      <c r="D371" s="114">
        <v>262289</v>
      </c>
      <c r="E371" s="115" t="s">
        <v>174</v>
      </c>
      <c r="F371" s="115" t="s">
        <v>175</v>
      </c>
      <c r="G371" s="115" t="s">
        <v>1907</v>
      </c>
      <c r="H371" s="116" t="s">
        <v>1694</v>
      </c>
      <c r="I371" s="115" t="s">
        <v>1908</v>
      </c>
      <c r="J371" s="116" t="s">
        <v>1694</v>
      </c>
      <c r="K371" s="115" t="s">
        <v>785</v>
      </c>
      <c r="L371" s="116" t="s">
        <v>786</v>
      </c>
      <c r="M371" s="116">
        <v>1</v>
      </c>
      <c r="N371" s="109">
        <v>612263</v>
      </c>
      <c r="O371" s="109">
        <v>785658</v>
      </c>
    </row>
    <row r="372" spans="1:15" x14ac:dyDescent="0.3">
      <c r="A372" s="112">
        <v>370</v>
      </c>
      <c r="B372" s="113">
        <v>4782381</v>
      </c>
      <c r="C372" s="113"/>
      <c r="D372" s="114">
        <v>51815</v>
      </c>
      <c r="E372" s="115" t="s">
        <v>174</v>
      </c>
      <c r="F372" s="115" t="s">
        <v>175</v>
      </c>
      <c r="G372" s="115" t="s">
        <v>1085</v>
      </c>
      <c r="H372" s="116" t="s">
        <v>296</v>
      </c>
      <c r="I372" s="115" t="s">
        <v>297</v>
      </c>
      <c r="J372" s="116" t="s">
        <v>298</v>
      </c>
      <c r="K372" s="115" t="s">
        <v>111</v>
      </c>
      <c r="L372" s="116" t="s">
        <v>100</v>
      </c>
      <c r="M372" s="116">
        <v>127</v>
      </c>
      <c r="N372" s="109">
        <v>602989</v>
      </c>
      <c r="O372" s="109">
        <v>764276</v>
      </c>
    </row>
    <row r="373" spans="1:15" x14ac:dyDescent="0.3">
      <c r="A373" s="112">
        <v>371</v>
      </c>
      <c r="B373" s="113">
        <v>4785275</v>
      </c>
      <c r="C373" s="113"/>
      <c r="D373" s="114">
        <v>62077</v>
      </c>
      <c r="E373" s="115" t="s">
        <v>174</v>
      </c>
      <c r="F373" s="115" t="s">
        <v>175</v>
      </c>
      <c r="G373" s="115" t="s">
        <v>1086</v>
      </c>
      <c r="H373" s="116" t="s">
        <v>1087</v>
      </c>
      <c r="I373" s="115" t="s">
        <v>1088</v>
      </c>
      <c r="J373" s="116" t="s">
        <v>1089</v>
      </c>
      <c r="K373" s="115" t="s">
        <v>111</v>
      </c>
      <c r="L373" s="116" t="s">
        <v>100</v>
      </c>
      <c r="M373" s="116">
        <v>5</v>
      </c>
      <c r="N373" s="109">
        <v>597529</v>
      </c>
      <c r="O373" s="109">
        <v>804034</v>
      </c>
    </row>
    <row r="374" spans="1:15" x14ac:dyDescent="0.3">
      <c r="A374" s="112">
        <v>372</v>
      </c>
      <c r="B374" s="113">
        <v>1388865</v>
      </c>
      <c r="C374" s="113"/>
      <c r="D374" s="114">
        <v>58564</v>
      </c>
      <c r="E374" s="115" t="s">
        <v>174</v>
      </c>
      <c r="F374" s="115" t="s">
        <v>175</v>
      </c>
      <c r="G374" s="115" t="s">
        <v>1090</v>
      </c>
      <c r="H374" s="116" t="s">
        <v>1779</v>
      </c>
      <c r="I374" s="115" t="s">
        <v>1092</v>
      </c>
      <c r="J374" s="116" t="s">
        <v>1091</v>
      </c>
      <c r="K374" s="115" t="s">
        <v>111</v>
      </c>
      <c r="L374" s="116"/>
      <c r="M374" s="116" t="s">
        <v>2149</v>
      </c>
      <c r="N374" s="109">
        <v>579665</v>
      </c>
      <c r="O374" s="109">
        <v>772059</v>
      </c>
    </row>
    <row r="375" spans="1:15" x14ac:dyDescent="0.3">
      <c r="A375" s="112">
        <v>373</v>
      </c>
      <c r="B375" s="113">
        <v>4809184</v>
      </c>
      <c r="C375" s="113"/>
      <c r="D375" s="114">
        <v>74598</v>
      </c>
      <c r="E375" s="115" t="s">
        <v>174</v>
      </c>
      <c r="F375" s="115" t="s">
        <v>175</v>
      </c>
      <c r="G375" s="115" t="s">
        <v>1090</v>
      </c>
      <c r="H375" s="116" t="s">
        <v>1091</v>
      </c>
      <c r="I375" s="115" t="s">
        <v>1092</v>
      </c>
      <c r="J375" s="116" t="s">
        <v>1091</v>
      </c>
      <c r="K375" s="115" t="s">
        <v>1093</v>
      </c>
      <c r="L375" s="116" t="s">
        <v>1094</v>
      </c>
      <c r="M375" s="116">
        <v>4</v>
      </c>
      <c r="N375" s="109">
        <v>579535</v>
      </c>
      <c r="O375" s="109">
        <v>772002</v>
      </c>
    </row>
    <row r="376" spans="1:15" x14ac:dyDescent="0.3">
      <c r="A376" s="112">
        <v>374</v>
      </c>
      <c r="B376" s="113">
        <v>73487550</v>
      </c>
      <c r="C376" s="113"/>
      <c r="D376" s="114">
        <v>58564</v>
      </c>
      <c r="E376" s="115" t="s">
        <v>174</v>
      </c>
      <c r="F376" s="115" t="s">
        <v>175</v>
      </c>
      <c r="G376" s="115" t="s">
        <v>1090</v>
      </c>
      <c r="H376" s="116" t="s">
        <v>1091</v>
      </c>
      <c r="I376" s="115" t="s">
        <v>2004</v>
      </c>
      <c r="J376" s="116" t="s">
        <v>1779</v>
      </c>
      <c r="K376" s="115" t="s">
        <v>111</v>
      </c>
      <c r="L376" s="116"/>
      <c r="M376" s="116">
        <v>6</v>
      </c>
      <c r="N376" s="109">
        <v>584352</v>
      </c>
      <c r="O376" s="109">
        <v>770025</v>
      </c>
    </row>
    <row r="377" spans="1:15" x14ac:dyDescent="0.3">
      <c r="A377" s="112">
        <v>375</v>
      </c>
      <c r="B377" s="113">
        <v>72059921</v>
      </c>
      <c r="C377" s="113"/>
      <c r="D377" s="114">
        <v>130333</v>
      </c>
      <c r="E377" s="115" t="s">
        <v>174</v>
      </c>
      <c r="F377" s="115" t="s">
        <v>175</v>
      </c>
      <c r="G377" s="115">
        <v>2002134</v>
      </c>
      <c r="H377" s="116" t="s">
        <v>1095</v>
      </c>
      <c r="I377" s="115" t="s">
        <v>1096</v>
      </c>
      <c r="J377" s="116" t="s">
        <v>1095</v>
      </c>
      <c r="K377" s="115">
        <v>56780</v>
      </c>
      <c r="L377" s="116" t="s">
        <v>2427</v>
      </c>
      <c r="M377" s="116">
        <v>10</v>
      </c>
      <c r="N377" s="109">
        <v>601687</v>
      </c>
      <c r="O377" s="109">
        <v>780923</v>
      </c>
    </row>
    <row r="378" spans="1:15" x14ac:dyDescent="0.3">
      <c r="A378" s="112">
        <v>376</v>
      </c>
      <c r="B378" s="113">
        <v>12832868</v>
      </c>
      <c r="C378" s="113"/>
      <c r="D378" s="114" t="s">
        <v>2043</v>
      </c>
      <c r="E378" s="115" t="s">
        <v>174</v>
      </c>
      <c r="F378" s="115" t="s">
        <v>2066</v>
      </c>
      <c r="G378" s="115" t="s">
        <v>2326</v>
      </c>
      <c r="H378" s="116" t="s">
        <v>2066</v>
      </c>
      <c r="I378" s="115" t="s">
        <v>2363</v>
      </c>
      <c r="J378" s="116" t="s">
        <v>2066</v>
      </c>
      <c r="K378" s="115" t="s">
        <v>186</v>
      </c>
      <c r="L378" s="116" t="s">
        <v>187</v>
      </c>
      <c r="M378" s="116" t="s">
        <v>2170</v>
      </c>
      <c r="N378" s="109">
        <v>592982</v>
      </c>
      <c r="O378" s="109">
        <v>777144</v>
      </c>
    </row>
    <row r="379" spans="1:15" x14ac:dyDescent="0.3">
      <c r="A379" s="112">
        <v>377</v>
      </c>
      <c r="B379" s="113">
        <v>31707274</v>
      </c>
      <c r="C379" s="113"/>
      <c r="D379" s="114">
        <v>262700</v>
      </c>
      <c r="E379" s="115" t="s">
        <v>174</v>
      </c>
      <c r="F379" s="115" t="s">
        <v>2066</v>
      </c>
      <c r="G379" s="115" t="s">
        <v>2326</v>
      </c>
      <c r="H379" s="116" t="s">
        <v>2066</v>
      </c>
      <c r="I379" s="115" t="s">
        <v>2363</v>
      </c>
      <c r="J379" s="116" t="s">
        <v>2066</v>
      </c>
      <c r="K379" s="115">
        <v>16041</v>
      </c>
      <c r="L379" s="116" t="s">
        <v>2206</v>
      </c>
      <c r="M379" s="116" t="s">
        <v>2207</v>
      </c>
      <c r="N379" s="109">
        <v>593622</v>
      </c>
      <c r="O379" s="109">
        <v>780913</v>
      </c>
    </row>
    <row r="380" spans="1:15" x14ac:dyDescent="0.3">
      <c r="A380" s="112">
        <v>378</v>
      </c>
      <c r="B380" s="113">
        <v>29835319</v>
      </c>
      <c r="C380" s="113"/>
      <c r="D380" s="114">
        <v>277058</v>
      </c>
      <c r="E380" s="115" t="s">
        <v>174</v>
      </c>
      <c r="F380" s="115" t="s">
        <v>2066</v>
      </c>
      <c r="G380" s="115" t="s">
        <v>2326</v>
      </c>
      <c r="H380" s="116" t="s">
        <v>2066</v>
      </c>
      <c r="I380" s="115" t="s">
        <v>2363</v>
      </c>
      <c r="J380" s="116" t="s">
        <v>2066</v>
      </c>
      <c r="K380" s="115">
        <v>24459</v>
      </c>
      <c r="L380" s="116" t="s">
        <v>779</v>
      </c>
      <c r="M380" s="116">
        <v>15</v>
      </c>
      <c r="N380" s="109">
        <v>593040</v>
      </c>
      <c r="O380" s="109">
        <v>774501</v>
      </c>
    </row>
    <row r="381" spans="1:15" x14ac:dyDescent="0.3">
      <c r="A381" s="112">
        <v>379</v>
      </c>
      <c r="B381" s="113">
        <v>4856284</v>
      </c>
      <c r="C381" s="113"/>
      <c r="D381" s="114">
        <v>26426</v>
      </c>
      <c r="E381" s="115" t="s">
        <v>174</v>
      </c>
      <c r="F381" s="115" t="s">
        <v>1097</v>
      </c>
      <c r="G381" s="115" t="s">
        <v>1098</v>
      </c>
      <c r="H381" s="116" t="s">
        <v>1099</v>
      </c>
      <c r="I381" s="115" t="s">
        <v>1100</v>
      </c>
      <c r="J381" s="116" t="s">
        <v>1099</v>
      </c>
      <c r="K381" s="115" t="s">
        <v>1101</v>
      </c>
      <c r="L381" s="116" t="s">
        <v>1102</v>
      </c>
      <c r="M381" s="116" t="s">
        <v>347</v>
      </c>
      <c r="N381" s="109">
        <v>548557</v>
      </c>
      <c r="O381" s="109">
        <v>829132</v>
      </c>
    </row>
    <row r="382" spans="1:15" x14ac:dyDescent="0.3">
      <c r="A382" s="112">
        <v>380</v>
      </c>
      <c r="B382" s="113">
        <v>4856157</v>
      </c>
      <c r="C382" s="113"/>
      <c r="D382" s="114">
        <v>23014</v>
      </c>
      <c r="E382" s="115" t="s">
        <v>174</v>
      </c>
      <c r="F382" s="115" t="s">
        <v>1097</v>
      </c>
      <c r="G382" s="115" t="s">
        <v>1098</v>
      </c>
      <c r="H382" s="116" t="s">
        <v>1099</v>
      </c>
      <c r="I382" s="115" t="s">
        <v>1100</v>
      </c>
      <c r="J382" s="116" t="s">
        <v>1099</v>
      </c>
      <c r="K382" s="115" t="s">
        <v>1103</v>
      </c>
      <c r="L382" s="116" t="s">
        <v>1630</v>
      </c>
      <c r="M382" s="116">
        <v>2</v>
      </c>
      <c r="N382" s="109">
        <v>548458</v>
      </c>
      <c r="O382" s="109">
        <v>827575</v>
      </c>
    </row>
    <row r="383" spans="1:15" x14ac:dyDescent="0.3">
      <c r="A383" s="112">
        <v>381</v>
      </c>
      <c r="B383" s="113">
        <v>4862572</v>
      </c>
      <c r="C383" s="113"/>
      <c r="D383" s="114">
        <v>119481</v>
      </c>
      <c r="E383" s="115" t="s">
        <v>174</v>
      </c>
      <c r="F383" s="115" t="s">
        <v>1097</v>
      </c>
      <c r="G383" s="115" t="s">
        <v>1104</v>
      </c>
      <c r="H383" s="116" t="s">
        <v>1105</v>
      </c>
      <c r="I383" s="115" t="s">
        <v>1106</v>
      </c>
      <c r="J383" s="116" t="s">
        <v>1107</v>
      </c>
      <c r="K383" s="115" t="s">
        <v>111</v>
      </c>
      <c r="L383" s="116" t="s">
        <v>100</v>
      </c>
      <c r="M383" s="116">
        <v>2</v>
      </c>
      <c r="N383" s="109">
        <v>544815</v>
      </c>
      <c r="O383" s="109">
        <v>806489</v>
      </c>
    </row>
    <row r="384" spans="1:15" x14ac:dyDescent="0.3">
      <c r="A384" s="112">
        <v>382</v>
      </c>
      <c r="B384" s="113">
        <v>60691153</v>
      </c>
      <c r="C384" s="113"/>
      <c r="D384" s="114">
        <v>13779</v>
      </c>
      <c r="E384" s="115" t="s">
        <v>174</v>
      </c>
      <c r="F384" s="115" t="s">
        <v>1767</v>
      </c>
      <c r="G384" s="115" t="s">
        <v>1994</v>
      </c>
      <c r="H384" s="116" t="s">
        <v>1768</v>
      </c>
      <c r="I384" s="115" t="s">
        <v>1995</v>
      </c>
      <c r="J384" s="116" t="s">
        <v>1768</v>
      </c>
      <c r="K384" s="115" t="s">
        <v>1996</v>
      </c>
      <c r="L384" s="116" t="s">
        <v>1769</v>
      </c>
      <c r="M384" s="116" t="s">
        <v>892</v>
      </c>
      <c r="N384" s="109">
        <v>717503</v>
      </c>
      <c r="O384" s="109">
        <v>772232</v>
      </c>
    </row>
    <row r="385" spans="1:15" x14ac:dyDescent="0.3">
      <c r="A385" s="112">
        <v>383</v>
      </c>
      <c r="B385" s="113">
        <v>14385109</v>
      </c>
      <c r="C385" s="113"/>
      <c r="D385" s="114" t="s">
        <v>1108</v>
      </c>
      <c r="E385" s="115" t="s">
        <v>174</v>
      </c>
      <c r="F385" s="115" t="s">
        <v>1109</v>
      </c>
      <c r="G385" s="115" t="s">
        <v>1110</v>
      </c>
      <c r="H385" s="116" t="s">
        <v>1111</v>
      </c>
      <c r="I385" s="115" t="s">
        <v>1112</v>
      </c>
      <c r="J385" s="116" t="s">
        <v>1111</v>
      </c>
      <c r="K385" s="115" t="s">
        <v>1113</v>
      </c>
      <c r="L385" s="116" t="s">
        <v>1114</v>
      </c>
      <c r="M385" s="116">
        <v>4</v>
      </c>
      <c r="N385" s="109">
        <v>509774</v>
      </c>
      <c r="O385" s="109">
        <v>748872</v>
      </c>
    </row>
    <row r="386" spans="1:15" x14ac:dyDescent="0.3">
      <c r="A386" s="112">
        <v>384</v>
      </c>
      <c r="B386" s="113">
        <v>4917219</v>
      </c>
      <c r="C386" s="113"/>
      <c r="D386" s="114">
        <v>265709</v>
      </c>
      <c r="E386" s="115" t="s">
        <v>174</v>
      </c>
      <c r="F386" s="115" t="s">
        <v>1109</v>
      </c>
      <c r="G386" s="115" t="s">
        <v>1115</v>
      </c>
      <c r="H386" s="116" t="s">
        <v>1111</v>
      </c>
      <c r="I386" s="115" t="s">
        <v>1846</v>
      </c>
      <c r="J386" s="116" t="s">
        <v>1631</v>
      </c>
      <c r="K386" s="115" t="s">
        <v>111</v>
      </c>
      <c r="L386" s="116" t="s">
        <v>100</v>
      </c>
      <c r="M386" s="116">
        <v>2</v>
      </c>
      <c r="N386" s="109">
        <v>521110</v>
      </c>
      <c r="O386" s="109">
        <v>741430</v>
      </c>
    </row>
    <row r="387" spans="1:15" x14ac:dyDescent="0.3">
      <c r="A387" s="112">
        <v>385</v>
      </c>
      <c r="B387" s="113">
        <v>4916328</v>
      </c>
      <c r="C387" s="113"/>
      <c r="D387" s="114">
        <v>119205</v>
      </c>
      <c r="E387" s="115" t="s">
        <v>174</v>
      </c>
      <c r="F387" s="115" t="s">
        <v>1109</v>
      </c>
      <c r="G387" s="115" t="s">
        <v>1115</v>
      </c>
      <c r="H387" s="116" t="s">
        <v>1111</v>
      </c>
      <c r="I387" s="115" t="s">
        <v>1116</v>
      </c>
      <c r="J387" s="116" t="s">
        <v>1117</v>
      </c>
      <c r="K387" s="115" t="s">
        <v>111</v>
      </c>
      <c r="L387" s="116" t="s">
        <v>100</v>
      </c>
      <c r="M387" s="116">
        <v>12</v>
      </c>
      <c r="N387" s="109">
        <v>518175</v>
      </c>
      <c r="O387" s="109">
        <v>747542</v>
      </c>
    </row>
    <row r="388" spans="1:15" x14ac:dyDescent="0.3">
      <c r="A388" s="112">
        <v>386</v>
      </c>
      <c r="B388" s="113">
        <v>55282785</v>
      </c>
      <c r="C388" s="113"/>
      <c r="D388" s="114">
        <v>7021</v>
      </c>
      <c r="E388" s="115" t="s">
        <v>174</v>
      </c>
      <c r="F388" s="115" t="s">
        <v>1491</v>
      </c>
      <c r="G388" s="115" t="s">
        <v>1989</v>
      </c>
      <c r="H388" s="116" t="s">
        <v>1762</v>
      </c>
      <c r="I388" s="115" t="s">
        <v>1990</v>
      </c>
      <c r="J388" s="116" t="s">
        <v>1763</v>
      </c>
      <c r="K388" s="115" t="s">
        <v>111</v>
      </c>
      <c r="L388" s="116"/>
      <c r="M388" s="116">
        <v>20</v>
      </c>
      <c r="N388" s="109">
        <v>681993</v>
      </c>
      <c r="O388" s="109">
        <v>748275</v>
      </c>
    </row>
    <row r="389" spans="1:15" x14ac:dyDescent="0.3">
      <c r="A389" s="112">
        <v>387</v>
      </c>
      <c r="B389" s="113">
        <v>4970656</v>
      </c>
      <c r="C389" s="113"/>
      <c r="D389" s="114">
        <v>92424</v>
      </c>
      <c r="E389" s="115" t="s">
        <v>174</v>
      </c>
      <c r="F389" s="115" t="s">
        <v>176</v>
      </c>
      <c r="G389" s="115" t="s">
        <v>1118</v>
      </c>
      <c r="H389" s="116" t="s">
        <v>1119</v>
      </c>
      <c r="I389" s="115" t="s">
        <v>1120</v>
      </c>
      <c r="J389" s="116" t="s">
        <v>1121</v>
      </c>
      <c r="K389" s="115" t="s">
        <v>111</v>
      </c>
      <c r="L389" s="116" t="s">
        <v>100</v>
      </c>
      <c r="M389" s="116">
        <v>2</v>
      </c>
      <c r="N389" s="109">
        <v>547525</v>
      </c>
      <c r="O389" s="109">
        <v>734010</v>
      </c>
    </row>
    <row r="390" spans="1:15" x14ac:dyDescent="0.3">
      <c r="A390" s="112">
        <v>388</v>
      </c>
      <c r="B390" s="113">
        <v>4971577</v>
      </c>
      <c r="C390" s="113"/>
      <c r="D390" s="114">
        <v>11401</v>
      </c>
      <c r="E390" s="115" t="s">
        <v>174</v>
      </c>
      <c r="F390" s="115" t="s">
        <v>176</v>
      </c>
      <c r="G390" s="115" t="s">
        <v>1122</v>
      </c>
      <c r="H390" s="116" t="s">
        <v>1123</v>
      </c>
      <c r="I390" s="115" t="s">
        <v>1124</v>
      </c>
      <c r="J390" s="116" t="s">
        <v>1123</v>
      </c>
      <c r="K390" s="115" t="s">
        <v>353</v>
      </c>
      <c r="L390" s="116" t="s">
        <v>354</v>
      </c>
      <c r="M390" s="116">
        <v>17</v>
      </c>
      <c r="N390" s="109">
        <v>586966</v>
      </c>
      <c r="O390" s="109">
        <v>746084</v>
      </c>
    </row>
    <row r="391" spans="1:15" x14ac:dyDescent="0.3">
      <c r="A391" s="112">
        <v>389</v>
      </c>
      <c r="B391" s="113">
        <v>4972379</v>
      </c>
      <c r="C391" s="113"/>
      <c r="D391" s="114">
        <v>5572</v>
      </c>
      <c r="E391" s="115" t="s">
        <v>174</v>
      </c>
      <c r="F391" s="115" t="s">
        <v>176</v>
      </c>
      <c r="G391" s="115" t="s">
        <v>1122</v>
      </c>
      <c r="H391" s="116" t="s">
        <v>1123</v>
      </c>
      <c r="I391" s="115" t="s">
        <v>1125</v>
      </c>
      <c r="J391" s="116" t="s">
        <v>1126</v>
      </c>
      <c r="K391" s="115" t="s">
        <v>111</v>
      </c>
      <c r="L391" s="116" t="s">
        <v>100</v>
      </c>
      <c r="M391" s="116">
        <v>37</v>
      </c>
      <c r="N391" s="109">
        <v>582573</v>
      </c>
      <c r="O391" s="109">
        <v>739660</v>
      </c>
    </row>
    <row r="392" spans="1:15" x14ac:dyDescent="0.3">
      <c r="A392" s="112">
        <v>390</v>
      </c>
      <c r="B392" s="113">
        <v>4974234</v>
      </c>
      <c r="C392" s="113"/>
      <c r="D392" s="114">
        <v>13687</v>
      </c>
      <c r="E392" s="115" t="s">
        <v>174</v>
      </c>
      <c r="F392" s="115" t="s">
        <v>176</v>
      </c>
      <c r="G392" s="115" t="s">
        <v>1127</v>
      </c>
      <c r="H392" s="116" t="s">
        <v>1128</v>
      </c>
      <c r="I392" s="115" t="s">
        <v>1133</v>
      </c>
      <c r="J392" s="116" t="s">
        <v>1128</v>
      </c>
      <c r="K392" s="115" t="s">
        <v>352</v>
      </c>
      <c r="L392" s="116" t="s">
        <v>104</v>
      </c>
      <c r="M392" s="116">
        <v>3</v>
      </c>
      <c r="N392" s="109">
        <v>560881</v>
      </c>
      <c r="O392" s="109">
        <v>749392</v>
      </c>
    </row>
    <row r="393" spans="1:15" x14ac:dyDescent="0.3">
      <c r="A393" s="112">
        <v>391</v>
      </c>
      <c r="B393" s="113">
        <v>4973543</v>
      </c>
      <c r="C393" s="113"/>
      <c r="D393" s="114">
        <v>13689</v>
      </c>
      <c r="E393" s="115" t="s">
        <v>174</v>
      </c>
      <c r="F393" s="115" t="s">
        <v>176</v>
      </c>
      <c r="G393" s="115" t="s">
        <v>1127</v>
      </c>
      <c r="H393" s="116" t="s">
        <v>1128</v>
      </c>
      <c r="I393" s="115" t="s">
        <v>1129</v>
      </c>
      <c r="J393" s="116" t="s">
        <v>1130</v>
      </c>
      <c r="K393" s="115" t="s">
        <v>1131</v>
      </c>
      <c r="L393" s="116" t="s">
        <v>1132</v>
      </c>
      <c r="M393" s="116">
        <v>1</v>
      </c>
      <c r="N393" s="109">
        <v>567804</v>
      </c>
      <c r="O393" s="109">
        <v>745158</v>
      </c>
    </row>
    <row r="394" spans="1:15" x14ac:dyDescent="0.3">
      <c r="A394" s="112">
        <v>392</v>
      </c>
      <c r="B394" s="113">
        <v>62400848</v>
      </c>
      <c r="C394" s="113"/>
      <c r="D394" s="114">
        <v>123336</v>
      </c>
      <c r="E394" s="115" t="s">
        <v>177</v>
      </c>
      <c r="F394" s="115" t="s">
        <v>2415</v>
      </c>
      <c r="G394" s="115">
        <v>2201024</v>
      </c>
      <c r="H394" s="116" t="s">
        <v>2416</v>
      </c>
      <c r="I394" s="115" t="s">
        <v>2419</v>
      </c>
      <c r="J394" s="116" t="s">
        <v>2416</v>
      </c>
      <c r="K394" s="137" t="s">
        <v>2420</v>
      </c>
      <c r="L394" s="116" t="s">
        <v>2417</v>
      </c>
      <c r="M394" s="116" t="s">
        <v>2418</v>
      </c>
      <c r="N394" s="109">
        <v>701593</v>
      </c>
      <c r="O394" s="109">
        <v>400518</v>
      </c>
    </row>
    <row r="395" spans="1:15" x14ac:dyDescent="0.3">
      <c r="A395" s="112">
        <v>393</v>
      </c>
      <c r="B395" s="113">
        <v>5046929</v>
      </c>
      <c r="C395" s="113"/>
      <c r="D395" s="114">
        <v>80939</v>
      </c>
      <c r="E395" s="115" t="s">
        <v>177</v>
      </c>
      <c r="F395" s="115" t="s">
        <v>299</v>
      </c>
      <c r="G395" s="115" t="s">
        <v>1134</v>
      </c>
      <c r="H395" s="116" t="s">
        <v>1135</v>
      </c>
      <c r="I395" s="115" t="s">
        <v>1138</v>
      </c>
      <c r="J395" s="116" t="s">
        <v>1139</v>
      </c>
      <c r="K395" s="115" t="s">
        <v>352</v>
      </c>
      <c r="L395" s="116" t="s">
        <v>104</v>
      </c>
      <c r="M395" s="116">
        <v>46</v>
      </c>
      <c r="N395" s="109">
        <v>668227</v>
      </c>
      <c r="O395" s="109">
        <v>412961</v>
      </c>
    </row>
    <row r="396" spans="1:15" x14ac:dyDescent="0.3">
      <c r="A396" s="112">
        <v>394</v>
      </c>
      <c r="B396" s="113">
        <v>5048179</v>
      </c>
      <c r="C396" s="113"/>
      <c r="D396" s="114">
        <v>64691</v>
      </c>
      <c r="E396" s="115" t="s">
        <v>177</v>
      </c>
      <c r="F396" s="115" t="s">
        <v>299</v>
      </c>
      <c r="G396" s="115" t="s">
        <v>1134</v>
      </c>
      <c r="H396" s="116" t="s">
        <v>1135</v>
      </c>
      <c r="I396" s="115" t="s">
        <v>1140</v>
      </c>
      <c r="J396" s="116" t="s">
        <v>1141</v>
      </c>
      <c r="K396" s="115" t="s">
        <v>114</v>
      </c>
      <c r="L396" s="116" t="s">
        <v>109</v>
      </c>
      <c r="M396" s="116">
        <v>7</v>
      </c>
      <c r="N396" s="109">
        <v>662368</v>
      </c>
      <c r="O396" s="109">
        <v>412033</v>
      </c>
    </row>
    <row r="397" spans="1:15" x14ac:dyDescent="0.3">
      <c r="A397" s="112">
        <v>395</v>
      </c>
      <c r="B397" s="113">
        <v>5047881</v>
      </c>
      <c r="C397" s="113"/>
      <c r="D397" s="114">
        <v>80936</v>
      </c>
      <c r="E397" s="115" t="s">
        <v>177</v>
      </c>
      <c r="F397" s="115" t="s">
        <v>299</v>
      </c>
      <c r="G397" s="115" t="s">
        <v>1134</v>
      </c>
      <c r="H397" s="116" t="s">
        <v>1135</v>
      </c>
      <c r="I397" s="115" t="s">
        <v>1538</v>
      </c>
      <c r="J397" s="116" t="s">
        <v>1539</v>
      </c>
      <c r="K397" s="115" t="s">
        <v>114</v>
      </c>
      <c r="L397" s="116" t="s">
        <v>109</v>
      </c>
      <c r="M397" s="116">
        <v>13</v>
      </c>
      <c r="N397" s="109">
        <v>674266</v>
      </c>
      <c r="O397" s="109">
        <v>418211</v>
      </c>
    </row>
    <row r="398" spans="1:15" x14ac:dyDescent="0.3">
      <c r="A398" s="112">
        <v>396</v>
      </c>
      <c r="B398" s="113">
        <v>5047655</v>
      </c>
      <c r="C398" s="113"/>
      <c r="D398" s="114">
        <v>60262</v>
      </c>
      <c r="E398" s="115" t="s">
        <v>177</v>
      </c>
      <c r="F398" s="115" t="s">
        <v>299</v>
      </c>
      <c r="G398" s="115" t="s">
        <v>1134</v>
      </c>
      <c r="H398" s="116" t="s">
        <v>1135</v>
      </c>
      <c r="I398" s="115" t="s">
        <v>1534</v>
      </c>
      <c r="J398" s="116" t="s">
        <v>1535</v>
      </c>
      <c r="K398" s="115" t="s">
        <v>1536</v>
      </c>
      <c r="L398" s="116" t="s">
        <v>1537</v>
      </c>
      <c r="M398" s="116">
        <v>15</v>
      </c>
      <c r="N398" s="109">
        <v>676787</v>
      </c>
      <c r="O398" s="109">
        <v>414829</v>
      </c>
    </row>
    <row r="399" spans="1:15" x14ac:dyDescent="0.3">
      <c r="A399" s="112">
        <v>397</v>
      </c>
      <c r="B399" s="113">
        <v>5048456</v>
      </c>
      <c r="C399" s="113"/>
      <c r="D399" s="114">
        <v>92622</v>
      </c>
      <c r="E399" s="115" t="s">
        <v>177</v>
      </c>
      <c r="F399" s="115" t="s">
        <v>299</v>
      </c>
      <c r="G399" s="115" t="s">
        <v>1134</v>
      </c>
      <c r="H399" s="116" t="s">
        <v>1135</v>
      </c>
      <c r="I399" s="115" t="s">
        <v>1142</v>
      </c>
      <c r="J399" s="116" t="s">
        <v>1143</v>
      </c>
      <c r="K399" s="115" t="s">
        <v>111</v>
      </c>
      <c r="L399" s="116" t="s">
        <v>100</v>
      </c>
      <c r="M399" s="116">
        <v>4</v>
      </c>
      <c r="N399" s="109">
        <v>682518</v>
      </c>
      <c r="O399" s="109">
        <v>412569</v>
      </c>
    </row>
    <row r="400" spans="1:15" x14ac:dyDescent="0.3">
      <c r="A400" s="112">
        <v>398</v>
      </c>
      <c r="B400" s="113">
        <v>5046624</v>
      </c>
      <c r="C400" s="113"/>
      <c r="D400" s="114">
        <v>80937</v>
      </c>
      <c r="E400" s="115" t="s">
        <v>177</v>
      </c>
      <c r="F400" s="115" t="s">
        <v>299</v>
      </c>
      <c r="G400" s="115" t="s">
        <v>1134</v>
      </c>
      <c r="H400" s="116" t="s">
        <v>1135</v>
      </c>
      <c r="I400" s="115" t="s">
        <v>1136</v>
      </c>
      <c r="J400" s="116" t="s">
        <v>1137</v>
      </c>
      <c r="K400" s="115" t="s">
        <v>111</v>
      </c>
      <c r="L400" s="116" t="s">
        <v>100</v>
      </c>
      <c r="M400" s="116">
        <v>22</v>
      </c>
      <c r="N400" s="109">
        <v>672431</v>
      </c>
      <c r="O400" s="109">
        <v>413206</v>
      </c>
    </row>
    <row r="401" spans="1:15" x14ac:dyDescent="0.3">
      <c r="A401" s="112">
        <v>399</v>
      </c>
      <c r="B401" s="113">
        <v>8602174</v>
      </c>
      <c r="C401" s="113"/>
      <c r="D401" s="114">
        <v>14463</v>
      </c>
      <c r="E401" s="115" t="s">
        <v>177</v>
      </c>
      <c r="F401" s="115" t="s">
        <v>299</v>
      </c>
      <c r="G401" s="115" t="s">
        <v>1144</v>
      </c>
      <c r="H401" s="116" t="s">
        <v>300</v>
      </c>
      <c r="I401" s="115" t="s">
        <v>1546</v>
      </c>
      <c r="J401" s="116" t="s">
        <v>1547</v>
      </c>
      <c r="K401" s="115" t="s">
        <v>352</v>
      </c>
      <c r="L401" s="116" t="s">
        <v>104</v>
      </c>
      <c r="M401" s="116">
        <v>39</v>
      </c>
      <c r="N401" s="109">
        <v>643723</v>
      </c>
      <c r="O401" s="109">
        <v>414045</v>
      </c>
    </row>
    <row r="402" spans="1:15" x14ac:dyDescent="0.3">
      <c r="A402" s="112">
        <v>400</v>
      </c>
      <c r="B402" s="113">
        <v>5043361</v>
      </c>
      <c r="C402" s="113"/>
      <c r="D402" s="114" t="s">
        <v>1542</v>
      </c>
      <c r="E402" s="115" t="s">
        <v>177</v>
      </c>
      <c r="F402" s="115" t="s">
        <v>299</v>
      </c>
      <c r="G402" s="115" t="s">
        <v>1543</v>
      </c>
      <c r="H402" s="116" t="s">
        <v>300</v>
      </c>
      <c r="I402" s="115" t="s">
        <v>1544</v>
      </c>
      <c r="J402" s="116" t="s">
        <v>300</v>
      </c>
      <c r="K402" s="115" t="s">
        <v>186</v>
      </c>
      <c r="L402" s="116" t="s">
        <v>187</v>
      </c>
      <c r="M402" s="116">
        <v>1</v>
      </c>
      <c r="N402" s="109">
        <v>648552</v>
      </c>
      <c r="O402" s="109">
        <v>405029</v>
      </c>
    </row>
    <row r="403" spans="1:15" x14ac:dyDescent="0.3">
      <c r="A403" s="112">
        <v>401</v>
      </c>
      <c r="B403" s="113">
        <v>5044794</v>
      </c>
      <c r="C403" s="113"/>
      <c r="D403" s="114" t="s">
        <v>1545</v>
      </c>
      <c r="E403" s="115" t="s">
        <v>177</v>
      </c>
      <c r="F403" s="115" t="s">
        <v>299</v>
      </c>
      <c r="G403" s="115" t="s">
        <v>1543</v>
      </c>
      <c r="H403" s="116" t="s">
        <v>300</v>
      </c>
      <c r="I403" s="115" t="s">
        <v>1544</v>
      </c>
      <c r="J403" s="116" t="s">
        <v>300</v>
      </c>
      <c r="K403" s="115" t="s">
        <v>139</v>
      </c>
      <c r="L403" s="116" t="s">
        <v>140</v>
      </c>
      <c r="M403" s="116">
        <v>11</v>
      </c>
      <c r="N403" s="109">
        <v>649269</v>
      </c>
      <c r="O403" s="109">
        <v>406483</v>
      </c>
    </row>
    <row r="404" spans="1:15" x14ac:dyDescent="0.3">
      <c r="A404" s="112">
        <v>402</v>
      </c>
      <c r="B404" s="113">
        <v>5041040</v>
      </c>
      <c r="C404" s="113"/>
      <c r="D404" s="114">
        <v>61812</v>
      </c>
      <c r="E404" s="115" t="s">
        <v>177</v>
      </c>
      <c r="F404" s="115" t="s">
        <v>299</v>
      </c>
      <c r="G404" s="115" t="s">
        <v>1543</v>
      </c>
      <c r="H404" s="116" t="s">
        <v>300</v>
      </c>
      <c r="I404" s="115" t="s">
        <v>1544</v>
      </c>
      <c r="J404" s="116" t="s">
        <v>300</v>
      </c>
      <c r="K404" s="115" t="s">
        <v>301</v>
      </c>
      <c r="L404" s="116" t="s">
        <v>302</v>
      </c>
      <c r="M404" s="116">
        <v>11</v>
      </c>
      <c r="N404" s="109">
        <v>649442</v>
      </c>
      <c r="O404" s="109">
        <v>405839</v>
      </c>
    </row>
    <row r="405" spans="1:15" x14ac:dyDescent="0.3">
      <c r="A405" s="112">
        <v>403</v>
      </c>
      <c r="B405" s="113">
        <v>8673418</v>
      </c>
      <c r="C405" s="113"/>
      <c r="D405" s="114">
        <v>10797</v>
      </c>
      <c r="E405" s="115" t="s">
        <v>177</v>
      </c>
      <c r="F405" s="115" t="s">
        <v>299</v>
      </c>
      <c r="G405" s="115" t="s">
        <v>1144</v>
      </c>
      <c r="H405" s="116" t="s">
        <v>300</v>
      </c>
      <c r="I405" s="115" t="s">
        <v>1151</v>
      </c>
      <c r="J405" s="116" t="s">
        <v>1152</v>
      </c>
      <c r="K405" s="115" t="s">
        <v>1153</v>
      </c>
      <c r="L405" s="116" t="s">
        <v>1154</v>
      </c>
      <c r="M405" s="116">
        <v>3</v>
      </c>
      <c r="N405" s="109">
        <v>638405</v>
      </c>
      <c r="O405" s="109">
        <v>404504</v>
      </c>
    </row>
    <row r="406" spans="1:15" x14ac:dyDescent="0.3">
      <c r="A406" s="112">
        <v>404</v>
      </c>
      <c r="B406" s="113">
        <v>5049534</v>
      </c>
      <c r="C406" s="113"/>
      <c r="D406" s="114">
        <v>11489</v>
      </c>
      <c r="E406" s="115" t="s">
        <v>177</v>
      </c>
      <c r="F406" s="115" t="s">
        <v>299</v>
      </c>
      <c r="G406" s="115" t="s">
        <v>1144</v>
      </c>
      <c r="H406" s="116" t="s">
        <v>300</v>
      </c>
      <c r="I406" s="115" t="s">
        <v>1540</v>
      </c>
      <c r="J406" s="116" t="s">
        <v>1541</v>
      </c>
      <c r="K406" s="115" t="s">
        <v>114</v>
      </c>
      <c r="L406" s="116" t="s">
        <v>109</v>
      </c>
      <c r="M406" s="116">
        <v>1</v>
      </c>
      <c r="N406" s="109">
        <v>653326</v>
      </c>
      <c r="O406" s="109">
        <v>401982</v>
      </c>
    </row>
    <row r="407" spans="1:15" x14ac:dyDescent="0.3">
      <c r="A407" s="112">
        <v>405</v>
      </c>
      <c r="B407" s="113">
        <v>8861544</v>
      </c>
      <c r="C407" s="113"/>
      <c r="D407" s="114">
        <v>15402</v>
      </c>
      <c r="E407" s="115" t="s">
        <v>177</v>
      </c>
      <c r="F407" s="115" t="s">
        <v>299</v>
      </c>
      <c r="G407" s="115" t="s">
        <v>1144</v>
      </c>
      <c r="H407" s="116" t="s">
        <v>300</v>
      </c>
      <c r="I407" s="115" t="s">
        <v>1149</v>
      </c>
      <c r="J407" s="116" t="s">
        <v>1150</v>
      </c>
      <c r="K407" s="115" t="s">
        <v>114</v>
      </c>
      <c r="L407" s="116" t="s">
        <v>109</v>
      </c>
      <c r="M407" s="116">
        <v>11</v>
      </c>
      <c r="N407" s="109">
        <v>649558</v>
      </c>
      <c r="O407" s="109">
        <v>413174</v>
      </c>
    </row>
    <row r="408" spans="1:15" x14ac:dyDescent="0.3">
      <c r="A408" s="112">
        <v>406</v>
      </c>
      <c r="B408" s="113">
        <v>5052192</v>
      </c>
      <c r="C408" s="113"/>
      <c r="D408" s="114">
        <v>10798</v>
      </c>
      <c r="E408" s="115" t="s">
        <v>177</v>
      </c>
      <c r="F408" s="115" t="s">
        <v>299</v>
      </c>
      <c r="G408" s="115" t="s">
        <v>1144</v>
      </c>
      <c r="H408" s="116" t="s">
        <v>300</v>
      </c>
      <c r="I408" s="115" t="s">
        <v>1155</v>
      </c>
      <c r="J408" s="116" t="s">
        <v>1156</v>
      </c>
      <c r="K408" s="115" t="s">
        <v>114</v>
      </c>
      <c r="L408" s="116" t="s">
        <v>109</v>
      </c>
      <c r="M408" s="116">
        <v>11</v>
      </c>
      <c r="N408" s="109">
        <v>638313</v>
      </c>
      <c r="O408" s="109">
        <v>408297</v>
      </c>
    </row>
    <row r="409" spans="1:15" x14ac:dyDescent="0.3">
      <c r="A409" s="112">
        <v>407</v>
      </c>
      <c r="B409" s="113">
        <v>5052459</v>
      </c>
      <c r="C409" s="113"/>
      <c r="D409" s="114">
        <v>15404</v>
      </c>
      <c r="E409" s="115" t="s">
        <v>177</v>
      </c>
      <c r="F409" s="115" t="s">
        <v>299</v>
      </c>
      <c r="G409" s="115" t="s">
        <v>1144</v>
      </c>
      <c r="H409" s="116" t="s">
        <v>300</v>
      </c>
      <c r="I409" s="115" t="s">
        <v>1157</v>
      </c>
      <c r="J409" s="116" t="s">
        <v>1158</v>
      </c>
      <c r="K409" s="115" t="s">
        <v>114</v>
      </c>
      <c r="L409" s="116" t="s">
        <v>109</v>
      </c>
      <c r="M409" s="116">
        <v>11</v>
      </c>
      <c r="N409" s="109">
        <v>667466</v>
      </c>
      <c r="O409" s="109">
        <v>401611</v>
      </c>
    </row>
    <row r="410" spans="1:15" x14ac:dyDescent="0.3">
      <c r="A410" s="112">
        <v>408</v>
      </c>
      <c r="B410" s="113">
        <v>8496152</v>
      </c>
      <c r="C410" s="113"/>
      <c r="D410" s="114">
        <v>10799</v>
      </c>
      <c r="E410" s="115" t="s">
        <v>177</v>
      </c>
      <c r="F410" s="115" t="s">
        <v>299</v>
      </c>
      <c r="G410" s="115" t="s">
        <v>1144</v>
      </c>
      <c r="H410" s="116" t="s">
        <v>300</v>
      </c>
      <c r="I410" s="115" t="s">
        <v>1145</v>
      </c>
      <c r="J410" s="116" t="s">
        <v>1146</v>
      </c>
      <c r="K410" s="115" t="s">
        <v>111</v>
      </c>
      <c r="L410" s="116" t="s">
        <v>100</v>
      </c>
      <c r="M410" s="116">
        <v>49</v>
      </c>
      <c r="N410" s="109">
        <v>654230</v>
      </c>
      <c r="O410" s="109">
        <v>410187</v>
      </c>
    </row>
    <row r="411" spans="1:15" x14ac:dyDescent="0.3">
      <c r="A411" s="112">
        <v>409</v>
      </c>
      <c r="B411" s="113">
        <v>8103384</v>
      </c>
      <c r="C411" s="113"/>
      <c r="D411" s="114">
        <v>10796</v>
      </c>
      <c r="E411" s="115" t="s">
        <v>177</v>
      </c>
      <c r="F411" s="115" t="s">
        <v>299</v>
      </c>
      <c r="G411" s="115" t="s">
        <v>1144</v>
      </c>
      <c r="H411" s="116" t="s">
        <v>300</v>
      </c>
      <c r="I411" s="115" t="s">
        <v>1147</v>
      </c>
      <c r="J411" s="116" t="s">
        <v>1148</v>
      </c>
      <c r="K411" s="115" t="s">
        <v>111</v>
      </c>
      <c r="L411" s="116" t="s">
        <v>100</v>
      </c>
      <c r="M411" s="116">
        <v>55</v>
      </c>
      <c r="N411" s="109">
        <v>645717</v>
      </c>
      <c r="O411" s="109">
        <v>402947</v>
      </c>
    </row>
    <row r="412" spans="1:15" x14ac:dyDescent="0.3">
      <c r="A412" s="112">
        <v>410</v>
      </c>
      <c r="B412" s="113">
        <v>3731562</v>
      </c>
      <c r="C412" s="113"/>
      <c r="D412" s="114">
        <v>262359</v>
      </c>
      <c r="E412" s="115" t="s">
        <v>177</v>
      </c>
      <c r="F412" s="115" t="s">
        <v>299</v>
      </c>
      <c r="G412" s="115" t="s">
        <v>1159</v>
      </c>
      <c r="H412" s="116" t="s">
        <v>303</v>
      </c>
      <c r="I412" s="115" t="s">
        <v>1160</v>
      </c>
      <c r="J412" s="116" t="s">
        <v>303</v>
      </c>
      <c r="K412" s="115" t="s">
        <v>2294</v>
      </c>
      <c r="L412" s="116" t="s">
        <v>2164</v>
      </c>
      <c r="M412" s="116" t="s">
        <v>2155</v>
      </c>
      <c r="N412" s="109">
        <v>659636</v>
      </c>
      <c r="O412" s="109">
        <v>432160</v>
      </c>
    </row>
    <row r="413" spans="1:15" x14ac:dyDescent="0.3">
      <c r="A413" s="112">
        <v>411</v>
      </c>
      <c r="B413" s="113">
        <v>5054096</v>
      </c>
      <c r="C413" s="113"/>
      <c r="D413" s="114">
        <v>20983</v>
      </c>
      <c r="E413" s="115" t="s">
        <v>177</v>
      </c>
      <c r="F413" s="115" t="s">
        <v>299</v>
      </c>
      <c r="G413" s="115" t="s">
        <v>1159</v>
      </c>
      <c r="H413" s="116" t="s">
        <v>303</v>
      </c>
      <c r="I413" s="115" t="s">
        <v>1160</v>
      </c>
      <c r="J413" s="116" t="s">
        <v>303</v>
      </c>
      <c r="K413" s="115" t="s">
        <v>505</v>
      </c>
      <c r="L413" s="116" t="s">
        <v>506</v>
      </c>
      <c r="M413" s="116">
        <v>6</v>
      </c>
      <c r="N413" s="109">
        <v>659465</v>
      </c>
      <c r="O413" s="109">
        <v>432164</v>
      </c>
    </row>
    <row r="414" spans="1:15" x14ac:dyDescent="0.3">
      <c r="A414" s="112">
        <v>412</v>
      </c>
      <c r="B414" s="113">
        <v>5057499</v>
      </c>
      <c r="C414" s="113"/>
      <c r="D414" s="114">
        <v>30614</v>
      </c>
      <c r="E414" s="115" t="s">
        <v>177</v>
      </c>
      <c r="F414" s="115" t="s">
        <v>299</v>
      </c>
      <c r="G414" s="115" t="s">
        <v>1159</v>
      </c>
      <c r="H414" s="116" t="s">
        <v>303</v>
      </c>
      <c r="I414" s="115" t="s">
        <v>304</v>
      </c>
      <c r="J414" s="116" t="s">
        <v>305</v>
      </c>
      <c r="K414" s="115" t="s">
        <v>306</v>
      </c>
      <c r="L414" s="116" t="s">
        <v>307</v>
      </c>
      <c r="M414" s="116">
        <v>6</v>
      </c>
      <c r="N414" s="109">
        <v>655028</v>
      </c>
      <c r="O414" s="109">
        <v>419163</v>
      </c>
    </row>
    <row r="415" spans="1:15" x14ac:dyDescent="0.3">
      <c r="A415" s="112">
        <v>413</v>
      </c>
      <c r="B415" s="113">
        <v>5061240</v>
      </c>
      <c r="C415" s="113"/>
      <c r="D415" s="114" t="s">
        <v>1161</v>
      </c>
      <c r="E415" s="115" t="s">
        <v>177</v>
      </c>
      <c r="F415" s="115" t="s">
        <v>1162</v>
      </c>
      <c r="G415" s="115" t="s">
        <v>1163</v>
      </c>
      <c r="H415" s="116" t="s">
        <v>1164</v>
      </c>
      <c r="I415" s="115" t="s">
        <v>1165</v>
      </c>
      <c r="J415" s="116" t="s">
        <v>1164</v>
      </c>
      <c r="K415" s="115" t="s">
        <v>740</v>
      </c>
      <c r="L415" s="116" t="s">
        <v>741</v>
      </c>
      <c r="M415" s="116">
        <v>2</v>
      </c>
      <c r="N415" s="109">
        <v>648150</v>
      </c>
      <c r="O415" s="109">
        <v>364617</v>
      </c>
    </row>
    <row r="416" spans="1:15" x14ac:dyDescent="0.3">
      <c r="A416" s="112">
        <v>414</v>
      </c>
      <c r="B416" s="113">
        <v>5064072</v>
      </c>
      <c r="C416" s="113"/>
      <c r="D416" s="114">
        <v>55769</v>
      </c>
      <c r="E416" s="115" t="s">
        <v>177</v>
      </c>
      <c r="F416" s="115" t="s">
        <v>1162</v>
      </c>
      <c r="G416" s="115" t="s">
        <v>1166</v>
      </c>
      <c r="H416" s="116" t="s">
        <v>1167</v>
      </c>
      <c r="I416" s="115" t="s">
        <v>1168</v>
      </c>
      <c r="J416" s="116" t="s">
        <v>1169</v>
      </c>
      <c r="K416" s="115" t="s">
        <v>114</v>
      </c>
      <c r="L416" s="116" t="s">
        <v>109</v>
      </c>
      <c r="M416" s="116">
        <v>9</v>
      </c>
      <c r="N416" s="109">
        <v>640169</v>
      </c>
      <c r="O416" s="109">
        <v>397878</v>
      </c>
    </row>
    <row r="417" spans="1:15" x14ac:dyDescent="0.3">
      <c r="A417" s="112">
        <v>415</v>
      </c>
      <c r="B417" s="113">
        <v>61661637</v>
      </c>
      <c r="C417" s="113"/>
      <c r="D417" s="114">
        <v>11821</v>
      </c>
      <c r="E417" s="115" t="s">
        <v>177</v>
      </c>
      <c r="F417" s="115" t="s">
        <v>1170</v>
      </c>
      <c r="G417" s="115" t="s">
        <v>1171</v>
      </c>
      <c r="H417" s="116" t="s">
        <v>1170</v>
      </c>
      <c r="I417" s="115" t="s">
        <v>1172</v>
      </c>
      <c r="J417" s="116" t="s">
        <v>1170</v>
      </c>
      <c r="K417" s="115" t="s">
        <v>186</v>
      </c>
      <c r="L417" s="116" t="s">
        <v>2406</v>
      </c>
      <c r="M417" s="116" t="s">
        <v>2220</v>
      </c>
      <c r="N417" s="109">
        <v>723978</v>
      </c>
      <c r="O417" s="109">
        <v>474381</v>
      </c>
    </row>
    <row r="418" spans="1:15" x14ac:dyDescent="0.3">
      <c r="A418" s="112">
        <v>416</v>
      </c>
      <c r="B418" s="113">
        <v>470968</v>
      </c>
      <c r="C418" s="113"/>
      <c r="D418" s="114" t="s">
        <v>2030</v>
      </c>
      <c r="E418" s="115" t="s">
        <v>177</v>
      </c>
      <c r="F418" s="115" t="s">
        <v>1170</v>
      </c>
      <c r="G418" s="115" t="s">
        <v>1171</v>
      </c>
      <c r="H418" s="116" t="s">
        <v>1170</v>
      </c>
      <c r="I418" s="115" t="s">
        <v>1172</v>
      </c>
      <c r="J418" s="116" t="s">
        <v>1170</v>
      </c>
      <c r="K418" s="115" t="s">
        <v>1957</v>
      </c>
      <c r="L418" s="116" t="s">
        <v>1734</v>
      </c>
      <c r="M418" s="116" t="s">
        <v>1735</v>
      </c>
      <c r="N418" s="109">
        <v>726765</v>
      </c>
      <c r="O418" s="109">
        <v>473283</v>
      </c>
    </row>
    <row r="419" spans="1:15" x14ac:dyDescent="0.3">
      <c r="A419" s="112">
        <v>417</v>
      </c>
      <c r="B419" s="113">
        <v>8369173</v>
      </c>
      <c r="C419" s="113"/>
      <c r="D419" s="114" t="s">
        <v>1548</v>
      </c>
      <c r="E419" s="115" t="s">
        <v>177</v>
      </c>
      <c r="F419" s="115" t="s">
        <v>1170</v>
      </c>
      <c r="G419" s="115" t="s">
        <v>1171</v>
      </c>
      <c r="H419" s="116" t="s">
        <v>1170</v>
      </c>
      <c r="I419" s="115" t="s">
        <v>1172</v>
      </c>
      <c r="J419" s="116" t="s">
        <v>1170</v>
      </c>
      <c r="K419" s="115" t="s">
        <v>1549</v>
      </c>
      <c r="L419" s="116" t="s">
        <v>1550</v>
      </c>
      <c r="M419" s="116">
        <v>92</v>
      </c>
      <c r="N419" s="109">
        <v>728441</v>
      </c>
      <c r="O419" s="109">
        <v>466119</v>
      </c>
    </row>
    <row r="420" spans="1:15" x14ac:dyDescent="0.3">
      <c r="A420" s="112">
        <v>418</v>
      </c>
      <c r="B420" s="113">
        <v>5291294</v>
      </c>
      <c r="C420" s="113"/>
      <c r="D420" s="114">
        <v>75105</v>
      </c>
      <c r="E420" s="115" t="s">
        <v>177</v>
      </c>
      <c r="F420" s="115" t="s">
        <v>1174</v>
      </c>
      <c r="G420" s="115" t="s">
        <v>2248</v>
      </c>
      <c r="H420" s="116" t="s">
        <v>2092</v>
      </c>
      <c r="I420" s="115" t="s">
        <v>2273</v>
      </c>
      <c r="J420" s="116" t="s">
        <v>2092</v>
      </c>
      <c r="K420" s="115" t="s">
        <v>2298</v>
      </c>
      <c r="L420" s="116" t="s">
        <v>2410</v>
      </c>
      <c r="M420" s="116" t="s">
        <v>2173</v>
      </c>
      <c r="N420" s="109">
        <v>711019</v>
      </c>
      <c r="O420" s="109">
        <v>476471</v>
      </c>
    </row>
    <row r="421" spans="1:15" x14ac:dyDescent="0.3">
      <c r="A421" s="112">
        <v>419</v>
      </c>
      <c r="B421" s="113">
        <v>4642085</v>
      </c>
      <c r="C421" s="113"/>
      <c r="D421" s="114" t="s">
        <v>2037</v>
      </c>
      <c r="E421" s="115" t="s">
        <v>177</v>
      </c>
      <c r="F421" s="115" t="s">
        <v>1174</v>
      </c>
      <c r="G421" s="115" t="s">
        <v>2248</v>
      </c>
      <c r="H421" s="116" t="s">
        <v>2092</v>
      </c>
      <c r="I421" s="115" t="s">
        <v>2273</v>
      </c>
      <c r="J421" s="116" t="s">
        <v>2092</v>
      </c>
      <c r="K421" s="115" t="s">
        <v>118</v>
      </c>
      <c r="L421" s="116" t="s">
        <v>119</v>
      </c>
      <c r="M421" s="116" t="s">
        <v>2171</v>
      </c>
      <c r="N421" s="109">
        <v>711524</v>
      </c>
      <c r="O421" s="109">
        <v>478574</v>
      </c>
    </row>
    <row r="422" spans="1:15" x14ac:dyDescent="0.3">
      <c r="A422" s="112">
        <v>420</v>
      </c>
      <c r="B422" s="113">
        <v>385902829</v>
      </c>
      <c r="C422" s="113"/>
      <c r="D422" s="114">
        <v>113769</v>
      </c>
      <c r="E422" s="115" t="s">
        <v>177</v>
      </c>
      <c r="F422" s="115" t="s">
        <v>1174</v>
      </c>
      <c r="G422" s="115" t="s">
        <v>1175</v>
      </c>
      <c r="H422" s="116" t="s">
        <v>1176</v>
      </c>
      <c r="I422" s="115" t="s">
        <v>1177</v>
      </c>
      <c r="J422" s="116" t="s">
        <v>1176</v>
      </c>
      <c r="K422" s="115" t="s">
        <v>1178</v>
      </c>
      <c r="L422" s="116" t="s">
        <v>1179</v>
      </c>
      <c r="M422" s="116">
        <v>12</v>
      </c>
      <c r="N422" s="109">
        <v>703356</v>
      </c>
      <c r="O422" s="109">
        <v>455638</v>
      </c>
    </row>
    <row r="423" spans="1:15" x14ac:dyDescent="0.3">
      <c r="A423" s="112">
        <v>421</v>
      </c>
      <c r="B423" s="113">
        <v>56135629</v>
      </c>
      <c r="C423" s="113"/>
      <c r="D423" s="114">
        <v>83461</v>
      </c>
      <c r="E423" s="115" t="s">
        <v>177</v>
      </c>
      <c r="F423" s="115" t="s">
        <v>1180</v>
      </c>
      <c r="G423" s="115" t="s">
        <v>1974</v>
      </c>
      <c r="H423" s="116" t="s">
        <v>1750</v>
      </c>
      <c r="I423" s="115" t="s">
        <v>1975</v>
      </c>
      <c r="J423" s="116" t="s">
        <v>1751</v>
      </c>
      <c r="K423" s="115" t="s">
        <v>1561</v>
      </c>
      <c r="L423" s="116" t="s">
        <v>1562</v>
      </c>
      <c r="M423" s="116">
        <v>11</v>
      </c>
      <c r="N423" s="109">
        <v>712115</v>
      </c>
      <c r="O423" s="109">
        <v>440154</v>
      </c>
    </row>
    <row r="424" spans="1:15" x14ac:dyDescent="0.3">
      <c r="A424" s="112">
        <v>422</v>
      </c>
      <c r="B424" s="113">
        <v>5136322</v>
      </c>
      <c r="C424" s="113"/>
      <c r="D424" s="114">
        <v>27137</v>
      </c>
      <c r="E424" s="115" t="s">
        <v>177</v>
      </c>
      <c r="F424" s="115" t="s">
        <v>308</v>
      </c>
      <c r="G424" s="115" t="s">
        <v>1551</v>
      </c>
      <c r="H424" s="116" t="s">
        <v>1552</v>
      </c>
      <c r="I424" s="115" t="s">
        <v>1553</v>
      </c>
      <c r="J424" s="116" t="s">
        <v>1554</v>
      </c>
      <c r="K424" s="115" t="s">
        <v>1555</v>
      </c>
      <c r="L424" s="116" t="s">
        <v>1556</v>
      </c>
      <c r="M424" s="116">
        <v>23</v>
      </c>
      <c r="N424" s="109">
        <v>668144</v>
      </c>
      <c r="O424" s="109">
        <v>427133</v>
      </c>
    </row>
    <row r="425" spans="1:15" x14ac:dyDescent="0.3">
      <c r="A425" s="112">
        <v>423</v>
      </c>
      <c r="B425" s="113">
        <v>5133418</v>
      </c>
      <c r="C425" s="113"/>
      <c r="D425" s="114" t="s">
        <v>1557</v>
      </c>
      <c r="E425" s="115" t="s">
        <v>177</v>
      </c>
      <c r="F425" s="115" t="s">
        <v>308</v>
      </c>
      <c r="G425" s="115" t="s">
        <v>1558</v>
      </c>
      <c r="H425" s="116" t="s">
        <v>1559</v>
      </c>
      <c r="I425" s="115" t="s">
        <v>1560</v>
      </c>
      <c r="J425" s="116" t="s">
        <v>1559</v>
      </c>
      <c r="K425" s="115" t="s">
        <v>1561</v>
      </c>
      <c r="L425" s="116" t="s">
        <v>1562</v>
      </c>
      <c r="M425" s="116">
        <v>48</v>
      </c>
      <c r="N425" s="109">
        <v>696637</v>
      </c>
      <c r="O425" s="109">
        <v>433390</v>
      </c>
    </row>
    <row r="426" spans="1:15" x14ac:dyDescent="0.3">
      <c r="A426" s="112">
        <v>424</v>
      </c>
      <c r="B426" s="113">
        <v>5130483</v>
      </c>
      <c r="C426" s="113"/>
      <c r="D426" s="114">
        <v>25157</v>
      </c>
      <c r="E426" s="115" t="s">
        <v>177</v>
      </c>
      <c r="F426" s="115" t="s">
        <v>308</v>
      </c>
      <c r="G426" s="115" t="s">
        <v>1558</v>
      </c>
      <c r="H426" s="116" t="s">
        <v>1559</v>
      </c>
      <c r="I426" s="115" t="s">
        <v>1560</v>
      </c>
      <c r="J426" s="116" t="s">
        <v>1559</v>
      </c>
      <c r="K426" s="115" t="s">
        <v>114</v>
      </c>
      <c r="L426" s="116" t="s">
        <v>109</v>
      </c>
      <c r="M426" s="116">
        <v>1</v>
      </c>
      <c r="N426" s="109">
        <v>696683</v>
      </c>
      <c r="O426" s="109">
        <v>432892</v>
      </c>
    </row>
    <row r="427" spans="1:15" x14ac:dyDescent="0.3">
      <c r="A427" s="112">
        <v>425</v>
      </c>
      <c r="B427" s="113">
        <v>74787565</v>
      </c>
      <c r="C427" s="113"/>
      <c r="D427" s="114">
        <v>8135</v>
      </c>
      <c r="E427" s="115" t="s">
        <v>177</v>
      </c>
      <c r="F427" s="115" t="s">
        <v>308</v>
      </c>
      <c r="G427" s="115" t="s">
        <v>1965</v>
      </c>
      <c r="H427" s="116" t="s">
        <v>1559</v>
      </c>
      <c r="I427" s="115" t="s">
        <v>1966</v>
      </c>
      <c r="J427" s="116" t="s">
        <v>1743</v>
      </c>
      <c r="K427" s="115" t="s">
        <v>1967</v>
      </c>
      <c r="L427" s="116" t="s">
        <v>1744</v>
      </c>
      <c r="M427" s="116" t="s">
        <v>347</v>
      </c>
      <c r="N427" s="109">
        <v>700960</v>
      </c>
      <c r="O427" s="109">
        <v>432746</v>
      </c>
    </row>
    <row r="428" spans="1:15" x14ac:dyDescent="0.3">
      <c r="A428" s="112">
        <v>426</v>
      </c>
      <c r="B428" s="113">
        <v>5144063</v>
      </c>
      <c r="C428" s="113"/>
      <c r="D428" s="114">
        <v>24412</v>
      </c>
      <c r="E428" s="115" t="s">
        <v>177</v>
      </c>
      <c r="F428" s="115" t="s">
        <v>308</v>
      </c>
      <c r="G428" s="115" t="s">
        <v>1181</v>
      </c>
      <c r="H428" s="116" t="s">
        <v>1182</v>
      </c>
      <c r="I428" s="115" t="s">
        <v>1183</v>
      </c>
      <c r="J428" s="116" t="s">
        <v>1184</v>
      </c>
      <c r="K428" s="115" t="s">
        <v>111</v>
      </c>
      <c r="L428" s="116" t="s">
        <v>100</v>
      </c>
      <c r="M428" s="116">
        <v>2</v>
      </c>
      <c r="N428" s="109">
        <v>690450</v>
      </c>
      <c r="O428" s="109">
        <v>416940</v>
      </c>
    </row>
    <row r="429" spans="1:15" x14ac:dyDescent="0.3">
      <c r="A429" s="112">
        <v>427</v>
      </c>
      <c r="B429" s="113">
        <v>6721083</v>
      </c>
      <c r="C429" s="113"/>
      <c r="D429" s="114">
        <v>84648</v>
      </c>
      <c r="E429" s="115" t="s">
        <v>177</v>
      </c>
      <c r="F429" s="115" t="s">
        <v>308</v>
      </c>
      <c r="G429" s="115" t="s">
        <v>1185</v>
      </c>
      <c r="H429" s="116" t="s">
        <v>1186</v>
      </c>
      <c r="I429" s="115" t="s">
        <v>1187</v>
      </c>
      <c r="J429" s="116" t="s">
        <v>1186</v>
      </c>
      <c r="K429" s="115" t="s">
        <v>1188</v>
      </c>
      <c r="L429" s="116" t="s">
        <v>1189</v>
      </c>
      <c r="M429" s="116" t="s">
        <v>1190</v>
      </c>
      <c r="N429" s="109">
        <v>680366</v>
      </c>
      <c r="O429" s="109">
        <v>445645</v>
      </c>
    </row>
    <row r="430" spans="1:15" x14ac:dyDescent="0.3">
      <c r="A430" s="112">
        <v>428</v>
      </c>
      <c r="B430" s="113">
        <v>7861392</v>
      </c>
      <c r="C430" s="113"/>
      <c r="D430" s="114">
        <v>26451</v>
      </c>
      <c r="E430" s="115" t="s">
        <v>177</v>
      </c>
      <c r="F430" s="115" t="s">
        <v>1191</v>
      </c>
      <c r="G430" s="115" t="s">
        <v>1192</v>
      </c>
      <c r="H430" s="116" t="s">
        <v>1193</v>
      </c>
      <c r="I430" s="115" t="s">
        <v>1563</v>
      </c>
      <c r="J430" s="116" t="s">
        <v>1564</v>
      </c>
      <c r="K430" s="115" t="s">
        <v>1053</v>
      </c>
      <c r="L430" s="116" t="s">
        <v>1054</v>
      </c>
      <c r="M430" s="116">
        <v>7</v>
      </c>
      <c r="N430" s="109">
        <v>732376</v>
      </c>
      <c r="O430" s="109">
        <v>423263</v>
      </c>
    </row>
    <row r="431" spans="1:15" x14ac:dyDescent="0.3">
      <c r="A431" s="112">
        <v>429</v>
      </c>
      <c r="B431" s="113">
        <v>7805895</v>
      </c>
      <c r="C431" s="113"/>
      <c r="D431" s="114">
        <v>26359</v>
      </c>
      <c r="E431" s="115" t="s">
        <v>177</v>
      </c>
      <c r="F431" s="115" t="s">
        <v>1191</v>
      </c>
      <c r="G431" s="115" t="s">
        <v>1192</v>
      </c>
      <c r="H431" s="116" t="s">
        <v>1193</v>
      </c>
      <c r="I431" s="115" t="s">
        <v>1196</v>
      </c>
      <c r="J431" s="116" t="s">
        <v>1197</v>
      </c>
      <c r="K431" s="115" t="s">
        <v>114</v>
      </c>
      <c r="L431" s="116" t="s">
        <v>109</v>
      </c>
      <c r="M431" s="116">
        <v>15</v>
      </c>
      <c r="N431" s="109">
        <v>726815</v>
      </c>
      <c r="O431" s="109">
        <v>419437</v>
      </c>
    </row>
    <row r="432" spans="1:15" x14ac:dyDescent="0.3">
      <c r="A432" s="112">
        <v>430</v>
      </c>
      <c r="B432" s="113">
        <v>5166454</v>
      </c>
      <c r="C432" s="113"/>
      <c r="D432" s="114">
        <v>26751</v>
      </c>
      <c r="E432" s="115" t="s">
        <v>177</v>
      </c>
      <c r="F432" s="115" t="s">
        <v>1191</v>
      </c>
      <c r="G432" s="115" t="s">
        <v>1192</v>
      </c>
      <c r="H432" s="116" t="s">
        <v>1193</v>
      </c>
      <c r="I432" s="115" t="s">
        <v>1194</v>
      </c>
      <c r="J432" s="116" t="s">
        <v>1195</v>
      </c>
      <c r="K432" s="115" t="s">
        <v>111</v>
      </c>
      <c r="L432" s="116" t="s">
        <v>100</v>
      </c>
      <c r="M432" s="116">
        <v>1</v>
      </c>
      <c r="N432" s="109">
        <v>735537</v>
      </c>
      <c r="O432" s="109">
        <v>425853</v>
      </c>
    </row>
    <row r="433" spans="1:15" x14ac:dyDescent="0.3">
      <c r="A433" s="112">
        <v>431</v>
      </c>
      <c r="B433" s="113">
        <v>7708474</v>
      </c>
      <c r="C433" s="113"/>
      <c r="D433" s="114">
        <v>109347</v>
      </c>
      <c r="E433" s="115" t="s">
        <v>177</v>
      </c>
      <c r="F433" s="115" t="s">
        <v>1191</v>
      </c>
      <c r="G433" s="115" t="s">
        <v>2021</v>
      </c>
      <c r="H433" s="116" t="s">
        <v>1622</v>
      </c>
      <c r="I433" s="115" t="s">
        <v>1623</v>
      </c>
      <c r="J433" s="116" t="s">
        <v>1624</v>
      </c>
      <c r="K433" s="115" t="s">
        <v>111</v>
      </c>
      <c r="L433" s="116" t="s">
        <v>100</v>
      </c>
      <c r="M433" s="116">
        <v>18</v>
      </c>
      <c r="N433" s="109">
        <v>744316</v>
      </c>
      <c r="O433" s="109">
        <v>411459</v>
      </c>
    </row>
    <row r="434" spans="1:15" x14ac:dyDescent="0.3">
      <c r="A434" s="112">
        <v>432</v>
      </c>
      <c r="B434" s="113">
        <v>5196932</v>
      </c>
      <c r="C434" s="113"/>
      <c r="D434" s="114">
        <v>12555</v>
      </c>
      <c r="E434" s="115" t="s">
        <v>177</v>
      </c>
      <c r="F434" s="115" t="s">
        <v>1198</v>
      </c>
      <c r="G434" s="115" t="s">
        <v>1199</v>
      </c>
      <c r="H434" s="116" t="s">
        <v>1200</v>
      </c>
      <c r="I434" s="115" t="s">
        <v>1201</v>
      </c>
      <c r="J434" s="116" t="s">
        <v>1202</v>
      </c>
      <c r="K434" s="115" t="s">
        <v>1203</v>
      </c>
      <c r="L434" s="116" t="s">
        <v>1204</v>
      </c>
      <c r="M434" s="116">
        <v>30</v>
      </c>
      <c r="N434" s="109">
        <v>747624</v>
      </c>
      <c r="O434" s="109">
        <v>464775</v>
      </c>
    </row>
    <row r="435" spans="1:15" x14ac:dyDescent="0.3">
      <c r="A435" s="112">
        <v>433</v>
      </c>
      <c r="B435" s="113">
        <v>5209848</v>
      </c>
      <c r="C435" s="113"/>
      <c r="D435" s="114">
        <v>48878</v>
      </c>
      <c r="E435" s="115" t="s">
        <v>177</v>
      </c>
      <c r="F435" s="115" t="s">
        <v>1198</v>
      </c>
      <c r="G435" s="115" t="s">
        <v>1612</v>
      </c>
      <c r="H435" s="116" t="s">
        <v>1493</v>
      </c>
      <c r="I435" s="115" t="s">
        <v>1615</v>
      </c>
      <c r="J435" s="116" t="s">
        <v>1489</v>
      </c>
      <c r="K435" s="115" t="s">
        <v>114</v>
      </c>
      <c r="L435" s="116" t="s">
        <v>109</v>
      </c>
      <c r="M435" s="116">
        <v>2</v>
      </c>
      <c r="N435" s="109">
        <v>765220</v>
      </c>
      <c r="O435" s="109">
        <v>455237</v>
      </c>
    </row>
    <row r="436" spans="1:15" x14ac:dyDescent="0.3">
      <c r="A436" s="112">
        <v>434</v>
      </c>
      <c r="B436" s="113">
        <v>5213543</v>
      </c>
      <c r="C436" s="113"/>
      <c r="D436" s="114">
        <v>81805</v>
      </c>
      <c r="E436" s="115" t="s">
        <v>177</v>
      </c>
      <c r="F436" s="115" t="s">
        <v>309</v>
      </c>
      <c r="G436" s="115" t="s">
        <v>1565</v>
      </c>
      <c r="H436" s="116" t="s">
        <v>1566</v>
      </c>
      <c r="I436" s="115" t="s">
        <v>1567</v>
      </c>
      <c r="J436" s="116" t="s">
        <v>1568</v>
      </c>
      <c r="K436" s="115" t="s">
        <v>111</v>
      </c>
      <c r="L436" s="116" t="s">
        <v>100</v>
      </c>
      <c r="M436" s="116">
        <v>40</v>
      </c>
      <c r="N436" s="109">
        <v>724748</v>
      </c>
      <c r="O436" s="109">
        <v>395492</v>
      </c>
    </row>
    <row r="437" spans="1:15" x14ac:dyDescent="0.3">
      <c r="A437" s="112">
        <v>435</v>
      </c>
      <c r="B437" s="113">
        <v>5217403</v>
      </c>
      <c r="C437" s="113"/>
      <c r="D437" s="114">
        <v>62359</v>
      </c>
      <c r="E437" s="115" t="s">
        <v>177</v>
      </c>
      <c r="F437" s="115" t="s">
        <v>309</v>
      </c>
      <c r="G437" s="115" t="s">
        <v>1205</v>
      </c>
      <c r="H437" s="116" t="s">
        <v>310</v>
      </c>
      <c r="I437" s="115" t="s">
        <v>311</v>
      </c>
      <c r="J437" s="116" t="s">
        <v>310</v>
      </c>
      <c r="K437" s="115" t="s">
        <v>114</v>
      </c>
      <c r="L437" s="116" t="s">
        <v>109</v>
      </c>
      <c r="M437" s="116">
        <v>1</v>
      </c>
      <c r="N437" s="109">
        <v>710796</v>
      </c>
      <c r="O437" s="109">
        <v>362356</v>
      </c>
    </row>
    <row r="438" spans="1:15" x14ac:dyDescent="0.3">
      <c r="A438" s="112">
        <v>436</v>
      </c>
      <c r="B438" s="113">
        <v>5220410</v>
      </c>
      <c r="C438" s="113"/>
      <c r="D438" s="114">
        <v>34502</v>
      </c>
      <c r="E438" s="115" t="s">
        <v>177</v>
      </c>
      <c r="F438" s="115" t="s">
        <v>309</v>
      </c>
      <c r="G438" s="115" t="s">
        <v>1206</v>
      </c>
      <c r="H438" s="116" t="s">
        <v>1207</v>
      </c>
      <c r="I438" s="115" t="s">
        <v>1208</v>
      </c>
      <c r="J438" s="116" t="s">
        <v>1209</v>
      </c>
      <c r="K438" s="115" t="s">
        <v>1210</v>
      </c>
      <c r="L438" s="116" t="s">
        <v>1211</v>
      </c>
      <c r="M438" s="116">
        <v>5</v>
      </c>
      <c r="N438" s="109">
        <v>724218</v>
      </c>
      <c r="O438" s="109">
        <v>371596</v>
      </c>
    </row>
    <row r="439" spans="1:15" x14ac:dyDescent="0.3">
      <c r="A439" s="112">
        <v>437</v>
      </c>
      <c r="B439" s="113">
        <v>5220222</v>
      </c>
      <c r="C439" s="113"/>
      <c r="D439" s="114">
        <v>34500</v>
      </c>
      <c r="E439" s="115" t="s">
        <v>177</v>
      </c>
      <c r="F439" s="115" t="s">
        <v>309</v>
      </c>
      <c r="G439" s="115" t="s">
        <v>1206</v>
      </c>
      <c r="H439" s="116" t="s">
        <v>1207</v>
      </c>
      <c r="I439" s="115" t="s">
        <v>1569</v>
      </c>
      <c r="J439" s="116" t="s">
        <v>1570</v>
      </c>
      <c r="K439" s="115" t="s">
        <v>114</v>
      </c>
      <c r="L439" s="116" t="s">
        <v>109</v>
      </c>
      <c r="M439" s="116">
        <v>1</v>
      </c>
      <c r="N439" s="109">
        <v>726233</v>
      </c>
      <c r="O439" s="109">
        <v>367849</v>
      </c>
    </row>
    <row r="440" spans="1:15" x14ac:dyDescent="0.3">
      <c r="A440" s="112">
        <v>438</v>
      </c>
      <c r="B440" s="113">
        <v>5226718</v>
      </c>
      <c r="C440" s="113"/>
      <c r="D440" s="114">
        <v>76175</v>
      </c>
      <c r="E440" s="115" t="s">
        <v>177</v>
      </c>
      <c r="F440" s="115" t="s">
        <v>309</v>
      </c>
      <c r="G440" s="115" t="s">
        <v>1212</v>
      </c>
      <c r="H440" s="116" t="s">
        <v>1213</v>
      </c>
      <c r="I440" s="115" t="s">
        <v>1571</v>
      </c>
      <c r="J440" s="116" t="s">
        <v>1572</v>
      </c>
      <c r="K440" s="115" t="s">
        <v>1573</v>
      </c>
      <c r="L440" s="116" t="s">
        <v>1574</v>
      </c>
      <c r="M440" s="116">
        <v>17</v>
      </c>
      <c r="N440" s="109">
        <v>739886</v>
      </c>
      <c r="O440" s="109">
        <v>370642</v>
      </c>
    </row>
    <row r="441" spans="1:15" x14ac:dyDescent="0.3">
      <c r="A441" s="112">
        <v>439</v>
      </c>
      <c r="B441" s="113">
        <v>5401862</v>
      </c>
      <c r="C441" s="113"/>
      <c r="D441" s="114" t="s">
        <v>1582</v>
      </c>
      <c r="E441" s="115" t="s">
        <v>177</v>
      </c>
      <c r="F441" s="115" t="s">
        <v>1576</v>
      </c>
      <c r="G441" s="115" t="s">
        <v>1577</v>
      </c>
      <c r="H441" s="116" t="s">
        <v>1576</v>
      </c>
      <c r="I441" s="115" t="s">
        <v>1578</v>
      </c>
      <c r="J441" s="116" t="s">
        <v>1576</v>
      </c>
      <c r="K441" s="115" t="s">
        <v>1583</v>
      </c>
      <c r="L441" s="116" t="s">
        <v>1584</v>
      </c>
      <c r="M441" s="116">
        <v>15</v>
      </c>
      <c r="N441" s="109">
        <v>732664</v>
      </c>
      <c r="O441" s="109">
        <v>469687</v>
      </c>
    </row>
    <row r="442" spans="1:15" x14ac:dyDescent="0.3">
      <c r="A442" s="112">
        <v>440</v>
      </c>
      <c r="B442" s="113">
        <v>186135</v>
      </c>
      <c r="C442" s="113"/>
      <c r="D442" s="114" t="s">
        <v>1575</v>
      </c>
      <c r="E442" s="115" t="s">
        <v>177</v>
      </c>
      <c r="F442" s="115" t="s">
        <v>1576</v>
      </c>
      <c r="G442" s="115" t="s">
        <v>1577</v>
      </c>
      <c r="H442" s="116" t="s">
        <v>1576</v>
      </c>
      <c r="I442" s="115" t="s">
        <v>1578</v>
      </c>
      <c r="J442" s="116" t="s">
        <v>1576</v>
      </c>
      <c r="K442" s="115" t="s">
        <v>1579</v>
      </c>
      <c r="L442" s="116" t="s">
        <v>1580</v>
      </c>
      <c r="M442" s="116" t="s">
        <v>1581</v>
      </c>
      <c r="N442" s="109">
        <v>732679</v>
      </c>
      <c r="O442" s="109">
        <v>470520</v>
      </c>
    </row>
    <row r="443" spans="1:15" x14ac:dyDescent="0.3">
      <c r="A443" s="112">
        <v>441</v>
      </c>
      <c r="B443" s="113">
        <v>80269246</v>
      </c>
      <c r="C443" s="113"/>
      <c r="D443" s="114" t="s">
        <v>2049</v>
      </c>
      <c r="E443" s="115" t="s">
        <v>177</v>
      </c>
      <c r="F443" s="115" t="s">
        <v>1576</v>
      </c>
      <c r="G443" s="115" t="s">
        <v>1577</v>
      </c>
      <c r="H443" s="116" t="s">
        <v>1576</v>
      </c>
      <c r="I443" s="115" t="s">
        <v>1578</v>
      </c>
      <c r="J443" s="116" t="s">
        <v>1576</v>
      </c>
      <c r="K443" s="115">
        <v>10344</v>
      </c>
      <c r="L443" s="116" t="s">
        <v>2221</v>
      </c>
      <c r="M443" s="116" t="s">
        <v>2320</v>
      </c>
      <c r="N443" s="109">
        <v>732629</v>
      </c>
      <c r="O443" s="109">
        <v>470511</v>
      </c>
    </row>
    <row r="444" spans="1:15" x14ac:dyDescent="0.3">
      <c r="A444" s="112">
        <v>442</v>
      </c>
      <c r="B444" s="113">
        <v>3302634</v>
      </c>
      <c r="C444" s="113"/>
      <c r="D444" s="114">
        <v>22017</v>
      </c>
      <c r="E444" s="115" t="s">
        <v>177</v>
      </c>
      <c r="F444" s="115" t="s">
        <v>1214</v>
      </c>
      <c r="G444" s="115" t="s">
        <v>2244</v>
      </c>
      <c r="H444" s="116" t="s">
        <v>2088</v>
      </c>
      <c r="I444" s="115" t="s">
        <v>2269</v>
      </c>
      <c r="J444" s="116" t="s">
        <v>2088</v>
      </c>
      <c r="K444" s="115" t="s">
        <v>2293</v>
      </c>
      <c r="L444" s="116" t="s">
        <v>2162</v>
      </c>
      <c r="M444" s="116">
        <v>12</v>
      </c>
      <c r="N444" s="109">
        <v>665513</v>
      </c>
      <c r="O444" s="109">
        <v>510723</v>
      </c>
    </row>
    <row r="445" spans="1:15" x14ac:dyDescent="0.3">
      <c r="A445" s="112">
        <v>443</v>
      </c>
      <c r="B445" s="113">
        <v>984550353</v>
      </c>
      <c r="C445" s="113"/>
      <c r="D445" s="114">
        <v>85773</v>
      </c>
      <c r="E445" s="115" t="s">
        <v>177</v>
      </c>
      <c r="F445" s="115" t="s">
        <v>1214</v>
      </c>
      <c r="G445" s="115" t="s">
        <v>1215</v>
      </c>
      <c r="H445" s="116" t="s">
        <v>1216</v>
      </c>
      <c r="I445" s="115" t="s">
        <v>2364</v>
      </c>
      <c r="J445" s="116" t="s">
        <v>1216</v>
      </c>
      <c r="K445" s="115" t="s">
        <v>352</v>
      </c>
      <c r="L445" s="116" t="s">
        <v>104</v>
      </c>
      <c r="M445" s="116" t="s">
        <v>2235</v>
      </c>
      <c r="N445" s="109">
        <v>673127</v>
      </c>
      <c r="O445" s="109">
        <v>511050</v>
      </c>
    </row>
    <row r="446" spans="1:15" x14ac:dyDescent="0.3">
      <c r="A446" s="112">
        <v>444</v>
      </c>
      <c r="B446" s="113">
        <v>94942549</v>
      </c>
      <c r="C446" s="113"/>
      <c r="D446" s="114">
        <v>86054</v>
      </c>
      <c r="E446" s="115" t="s">
        <v>177</v>
      </c>
      <c r="F446" s="115" t="s">
        <v>1214</v>
      </c>
      <c r="G446" s="115" t="s">
        <v>1215</v>
      </c>
      <c r="H446" s="116" t="s">
        <v>1216</v>
      </c>
      <c r="I446" s="115" t="s">
        <v>1585</v>
      </c>
      <c r="J446" s="116" t="s">
        <v>1586</v>
      </c>
      <c r="K446" s="115" t="s">
        <v>111</v>
      </c>
      <c r="L446" s="116"/>
      <c r="M446" s="116">
        <v>49</v>
      </c>
      <c r="N446" s="109">
        <v>673691</v>
      </c>
      <c r="O446" s="109">
        <v>515202</v>
      </c>
    </row>
    <row r="447" spans="1:15" x14ac:dyDescent="0.3">
      <c r="A447" s="112">
        <v>445</v>
      </c>
      <c r="B447" s="113">
        <v>39308688</v>
      </c>
      <c r="C447" s="113"/>
      <c r="D447" s="114" t="s">
        <v>2023</v>
      </c>
      <c r="E447" s="115" t="s">
        <v>177</v>
      </c>
      <c r="F447" s="115" t="s">
        <v>1809</v>
      </c>
      <c r="G447" s="115" t="s">
        <v>2396</v>
      </c>
      <c r="H447" s="116" t="s">
        <v>1810</v>
      </c>
      <c r="I447" s="115" t="s">
        <v>2365</v>
      </c>
      <c r="J447" s="116" t="s">
        <v>1810</v>
      </c>
      <c r="K447" s="115">
        <v>20427</v>
      </c>
      <c r="L447" s="116" t="s">
        <v>1173</v>
      </c>
      <c r="M447" s="116" t="s">
        <v>747</v>
      </c>
      <c r="N447" s="109">
        <v>691943</v>
      </c>
      <c r="O447" s="109">
        <v>486148</v>
      </c>
    </row>
    <row r="448" spans="1:15" x14ac:dyDescent="0.3">
      <c r="A448" s="112">
        <v>446</v>
      </c>
      <c r="B448" s="113">
        <v>5298491</v>
      </c>
      <c r="C448" s="113"/>
      <c r="D448" s="114">
        <v>13739</v>
      </c>
      <c r="E448" s="115" t="s">
        <v>177</v>
      </c>
      <c r="F448" s="115" t="s">
        <v>1217</v>
      </c>
      <c r="G448" s="115" t="s">
        <v>1218</v>
      </c>
      <c r="H448" s="116" t="s">
        <v>1219</v>
      </c>
      <c r="I448" s="115" t="s">
        <v>1220</v>
      </c>
      <c r="J448" s="116" t="s">
        <v>1221</v>
      </c>
      <c r="K448" s="115" t="s">
        <v>114</v>
      </c>
      <c r="L448" s="116" t="s">
        <v>109</v>
      </c>
      <c r="M448" s="116">
        <v>8</v>
      </c>
      <c r="N448" s="109">
        <v>734184</v>
      </c>
      <c r="O448" s="109">
        <v>440085</v>
      </c>
    </row>
    <row r="449" spans="1:15" x14ac:dyDescent="0.3">
      <c r="A449" s="112">
        <v>447</v>
      </c>
      <c r="B449" s="113">
        <v>10280015</v>
      </c>
      <c r="C449" s="113"/>
      <c r="D449" s="114">
        <v>263081</v>
      </c>
      <c r="E449" s="115" t="s">
        <v>177</v>
      </c>
      <c r="F449" s="115" t="s">
        <v>1217</v>
      </c>
      <c r="G449" s="115" t="s">
        <v>1228</v>
      </c>
      <c r="H449" s="116" t="s">
        <v>1223</v>
      </c>
      <c r="I449" s="115" t="s">
        <v>1229</v>
      </c>
      <c r="J449" s="116" t="s">
        <v>1223</v>
      </c>
      <c r="K449" s="115" t="s">
        <v>516</v>
      </c>
      <c r="L449" s="116" t="s">
        <v>517</v>
      </c>
      <c r="M449" s="116" t="s">
        <v>1230</v>
      </c>
      <c r="N449" s="109">
        <v>750186</v>
      </c>
      <c r="O449" s="109">
        <v>449518</v>
      </c>
    </row>
    <row r="450" spans="1:15" x14ac:dyDescent="0.3">
      <c r="A450" s="112">
        <v>448</v>
      </c>
      <c r="B450" s="113">
        <v>5324419</v>
      </c>
      <c r="C450" s="113"/>
      <c r="D450" s="114">
        <v>21758</v>
      </c>
      <c r="E450" s="115" t="s">
        <v>177</v>
      </c>
      <c r="F450" s="115" t="s">
        <v>1217</v>
      </c>
      <c r="G450" s="115" t="s">
        <v>1222</v>
      </c>
      <c r="H450" s="116" t="s">
        <v>1223</v>
      </c>
      <c r="I450" s="115" t="s">
        <v>1224</v>
      </c>
      <c r="J450" s="116" t="s">
        <v>1225</v>
      </c>
      <c r="K450" s="115" t="s">
        <v>1226</v>
      </c>
      <c r="L450" s="116" t="s">
        <v>1227</v>
      </c>
      <c r="M450" s="116">
        <v>60</v>
      </c>
      <c r="N450" s="109">
        <v>746059</v>
      </c>
      <c r="O450" s="109">
        <v>448279</v>
      </c>
    </row>
    <row r="451" spans="1:15" x14ac:dyDescent="0.3">
      <c r="A451" s="112">
        <v>449</v>
      </c>
      <c r="B451" s="113">
        <v>55567185</v>
      </c>
      <c r="C451" s="113"/>
      <c r="D451" s="114">
        <v>196410</v>
      </c>
      <c r="E451" s="115" t="s">
        <v>178</v>
      </c>
      <c r="F451" s="115" t="s">
        <v>2078</v>
      </c>
      <c r="G451" s="115" t="s">
        <v>2327</v>
      </c>
      <c r="H451" s="116" t="s">
        <v>2078</v>
      </c>
      <c r="I451" s="115" t="s">
        <v>2366</v>
      </c>
      <c r="J451" s="116" t="s">
        <v>2078</v>
      </c>
      <c r="K451" s="115">
        <v>20012</v>
      </c>
      <c r="L451" s="116" t="s">
        <v>2217</v>
      </c>
      <c r="M451" s="116" t="s">
        <v>2218</v>
      </c>
      <c r="N451" s="109">
        <v>270190</v>
      </c>
      <c r="O451" s="109">
        <v>497462</v>
      </c>
    </row>
    <row r="452" spans="1:15" x14ac:dyDescent="0.3">
      <c r="A452" s="112">
        <v>450</v>
      </c>
      <c r="B452" s="113">
        <v>6875251</v>
      </c>
      <c r="C452" s="113"/>
      <c r="D452" s="114">
        <v>114499</v>
      </c>
      <c r="E452" s="115" t="s">
        <v>178</v>
      </c>
      <c r="F452" s="115" t="s">
        <v>1231</v>
      </c>
      <c r="G452" s="115" t="s">
        <v>2012</v>
      </c>
      <c r="H452" s="116" t="s">
        <v>1792</v>
      </c>
      <c r="I452" s="115" t="s">
        <v>2013</v>
      </c>
      <c r="J452" s="116" t="s">
        <v>1793</v>
      </c>
      <c r="K452" s="115" t="s">
        <v>2014</v>
      </c>
      <c r="L452" s="116" t="s">
        <v>1794</v>
      </c>
      <c r="M452" s="116">
        <v>31</v>
      </c>
      <c r="N452" s="109">
        <v>212565</v>
      </c>
      <c r="O452" s="109">
        <v>489164</v>
      </c>
    </row>
    <row r="453" spans="1:15" x14ac:dyDescent="0.3">
      <c r="A453" s="112">
        <v>451</v>
      </c>
      <c r="B453" s="113">
        <v>5979970</v>
      </c>
      <c r="C453" s="113"/>
      <c r="D453" s="114">
        <v>109747</v>
      </c>
      <c r="E453" s="115" t="s">
        <v>178</v>
      </c>
      <c r="F453" s="115" t="s">
        <v>1232</v>
      </c>
      <c r="G453" s="115" t="s">
        <v>1233</v>
      </c>
      <c r="H453" s="116" t="s">
        <v>1232</v>
      </c>
      <c r="I453" s="115" t="s">
        <v>1234</v>
      </c>
      <c r="J453" s="116" t="s">
        <v>1232</v>
      </c>
      <c r="K453" s="115" t="s">
        <v>1235</v>
      </c>
      <c r="L453" s="116" t="s">
        <v>1236</v>
      </c>
      <c r="M453" s="116">
        <v>5</v>
      </c>
      <c r="N453" s="109">
        <v>328065</v>
      </c>
      <c r="O453" s="109">
        <v>514395</v>
      </c>
    </row>
    <row r="454" spans="1:15" x14ac:dyDescent="0.3">
      <c r="A454" s="112">
        <v>452</v>
      </c>
      <c r="B454" s="113">
        <v>5546812</v>
      </c>
      <c r="C454" s="113"/>
      <c r="D454" s="114">
        <v>5697</v>
      </c>
      <c r="E454" s="115" t="s">
        <v>178</v>
      </c>
      <c r="F454" s="115" t="s">
        <v>1237</v>
      </c>
      <c r="G454" s="115" t="s">
        <v>1851</v>
      </c>
      <c r="H454" s="116" t="s">
        <v>1616</v>
      </c>
      <c r="I454" s="115" t="s">
        <v>1617</v>
      </c>
      <c r="J454" s="116" t="s">
        <v>1616</v>
      </c>
      <c r="K454" s="115" t="s">
        <v>1618</v>
      </c>
      <c r="L454" s="116" t="s">
        <v>1619</v>
      </c>
      <c r="M454" s="116">
        <v>41</v>
      </c>
      <c r="N454" s="109">
        <v>313124</v>
      </c>
      <c r="O454" s="109">
        <v>544775</v>
      </c>
    </row>
    <row r="455" spans="1:15" x14ac:dyDescent="0.3">
      <c r="A455" s="112">
        <v>453</v>
      </c>
      <c r="B455" s="113">
        <v>66286579</v>
      </c>
      <c r="C455" s="113"/>
      <c r="D455" s="114" t="s">
        <v>1837</v>
      </c>
      <c r="E455" s="115" t="s">
        <v>178</v>
      </c>
      <c r="F455" s="115" t="s">
        <v>1237</v>
      </c>
      <c r="G455" s="115" t="s">
        <v>1851</v>
      </c>
      <c r="H455" s="116" t="s">
        <v>1616</v>
      </c>
      <c r="I455" s="115" t="s">
        <v>2003</v>
      </c>
      <c r="J455" s="116" t="s">
        <v>1777</v>
      </c>
      <c r="K455" s="115" t="s">
        <v>111</v>
      </c>
      <c r="L455" s="116" t="s">
        <v>1778</v>
      </c>
      <c r="M455" s="116">
        <v>9</v>
      </c>
      <c r="N455" s="109">
        <v>315169</v>
      </c>
      <c r="O455" s="109">
        <v>547391</v>
      </c>
    </row>
    <row r="456" spans="1:15" x14ac:dyDescent="0.3">
      <c r="A456" s="112">
        <v>454</v>
      </c>
      <c r="B456" s="113">
        <v>5548244</v>
      </c>
      <c r="C456" s="113"/>
      <c r="D456" s="114">
        <v>27397</v>
      </c>
      <c r="E456" s="115" t="s">
        <v>178</v>
      </c>
      <c r="F456" s="115" t="s">
        <v>1237</v>
      </c>
      <c r="G456" s="115" t="s">
        <v>1238</v>
      </c>
      <c r="H456" s="116" t="s">
        <v>1239</v>
      </c>
      <c r="I456" s="115" t="s">
        <v>1240</v>
      </c>
      <c r="J456" s="116" t="s">
        <v>1241</v>
      </c>
      <c r="K456" s="115" t="s">
        <v>114</v>
      </c>
      <c r="L456" s="116" t="s">
        <v>109</v>
      </c>
      <c r="M456" s="116">
        <v>2</v>
      </c>
      <c r="N456" s="109">
        <v>325663</v>
      </c>
      <c r="O456" s="109">
        <v>519730</v>
      </c>
    </row>
    <row r="457" spans="1:15" x14ac:dyDescent="0.3">
      <c r="A457" s="112">
        <v>455</v>
      </c>
      <c r="B457" s="113">
        <v>5561301</v>
      </c>
      <c r="C457" s="113"/>
      <c r="D457" s="114">
        <v>91104</v>
      </c>
      <c r="E457" s="115" t="s">
        <v>178</v>
      </c>
      <c r="F457" s="115" t="s">
        <v>1237</v>
      </c>
      <c r="G457" s="115" t="s">
        <v>1242</v>
      </c>
      <c r="H457" s="116" t="s">
        <v>1243</v>
      </c>
      <c r="I457" s="115" t="s">
        <v>1244</v>
      </c>
      <c r="J457" s="116" t="s">
        <v>1245</v>
      </c>
      <c r="K457" s="115" t="s">
        <v>111</v>
      </c>
      <c r="L457" s="116" t="s">
        <v>100</v>
      </c>
      <c r="M457" s="116">
        <v>208</v>
      </c>
      <c r="N457" s="109">
        <v>323294</v>
      </c>
      <c r="O457" s="109">
        <v>518314</v>
      </c>
    </row>
    <row r="458" spans="1:15" x14ac:dyDescent="0.3">
      <c r="A458" s="112">
        <v>456</v>
      </c>
      <c r="B458" s="113">
        <v>5996849</v>
      </c>
      <c r="C458" s="113"/>
      <c r="D458" s="114">
        <v>13843</v>
      </c>
      <c r="E458" s="115" t="s">
        <v>178</v>
      </c>
      <c r="F458" s="115" t="s">
        <v>1246</v>
      </c>
      <c r="G458" s="115" t="s">
        <v>1247</v>
      </c>
      <c r="H458" s="116" t="s">
        <v>1246</v>
      </c>
      <c r="I458" s="115" t="s">
        <v>1248</v>
      </c>
      <c r="J458" s="116" t="s">
        <v>1246</v>
      </c>
      <c r="K458" s="115" t="s">
        <v>1249</v>
      </c>
      <c r="L458" s="116" t="s">
        <v>1250</v>
      </c>
      <c r="M458" s="116">
        <v>19</v>
      </c>
      <c r="N458" s="109">
        <v>272113</v>
      </c>
      <c r="O458" s="109">
        <v>511839</v>
      </c>
    </row>
    <row r="459" spans="1:15" x14ac:dyDescent="0.3">
      <c r="A459" s="112">
        <v>457</v>
      </c>
      <c r="B459" s="113">
        <v>8813710</v>
      </c>
      <c r="C459" s="113"/>
      <c r="D459" s="114">
        <v>17175</v>
      </c>
      <c r="E459" s="115" t="s">
        <v>178</v>
      </c>
      <c r="F459" s="115" t="s">
        <v>2063</v>
      </c>
      <c r="G459" s="115" t="s">
        <v>2397</v>
      </c>
      <c r="H459" s="116" t="s">
        <v>2101</v>
      </c>
      <c r="I459" s="115" t="s">
        <v>2367</v>
      </c>
      <c r="J459" s="116" t="s">
        <v>2101</v>
      </c>
      <c r="K459" s="115">
        <v>16264</v>
      </c>
      <c r="L459" s="116" t="s">
        <v>750</v>
      </c>
      <c r="M459" s="116" t="s">
        <v>2149</v>
      </c>
      <c r="N459" s="109">
        <v>311331</v>
      </c>
      <c r="O459" s="109">
        <v>477230</v>
      </c>
    </row>
    <row r="460" spans="1:15" x14ac:dyDescent="0.3">
      <c r="A460" s="112">
        <v>458</v>
      </c>
      <c r="B460" s="113">
        <v>65391835</v>
      </c>
      <c r="C460" s="113"/>
      <c r="D460" s="114">
        <v>128646</v>
      </c>
      <c r="E460" s="115" t="s">
        <v>178</v>
      </c>
      <c r="F460" s="115" t="s">
        <v>1252</v>
      </c>
      <c r="G460" s="115" t="s">
        <v>1253</v>
      </c>
      <c r="H460" s="116" t="s">
        <v>1254</v>
      </c>
      <c r="I460" s="115" t="s">
        <v>1255</v>
      </c>
      <c r="J460" s="116" t="s">
        <v>1254</v>
      </c>
      <c r="K460" s="115" t="s">
        <v>1976</v>
      </c>
      <c r="L460" s="116" t="s">
        <v>1752</v>
      </c>
      <c r="M460" s="116">
        <v>54</v>
      </c>
      <c r="N460" s="109">
        <v>232510</v>
      </c>
      <c r="O460" s="109">
        <v>497245</v>
      </c>
    </row>
    <row r="461" spans="1:15" x14ac:dyDescent="0.3">
      <c r="A461" s="112">
        <v>459</v>
      </c>
      <c r="B461" s="113">
        <v>25284107</v>
      </c>
      <c r="C461" s="113"/>
      <c r="D461" s="114" t="s">
        <v>2047</v>
      </c>
      <c r="E461" s="115" t="s">
        <v>178</v>
      </c>
      <c r="F461" s="115" t="s">
        <v>1252</v>
      </c>
      <c r="G461" s="115" t="s">
        <v>1253</v>
      </c>
      <c r="H461" s="116" t="s">
        <v>1254</v>
      </c>
      <c r="I461" s="115" t="s">
        <v>1255</v>
      </c>
      <c r="J461" s="116" t="s">
        <v>1254</v>
      </c>
      <c r="K461" s="115" t="s">
        <v>118</v>
      </c>
      <c r="L461" s="116" t="s">
        <v>2202</v>
      </c>
      <c r="M461" s="116" t="s">
        <v>2155</v>
      </c>
      <c r="N461" s="109">
        <v>234344</v>
      </c>
      <c r="O461" s="109">
        <v>496168</v>
      </c>
    </row>
    <row r="462" spans="1:15" x14ac:dyDescent="0.3">
      <c r="A462" s="112">
        <v>460</v>
      </c>
      <c r="B462" s="113">
        <v>7714035</v>
      </c>
      <c r="C462" s="113"/>
      <c r="D462" s="114">
        <v>17962</v>
      </c>
      <c r="E462" s="115" t="s">
        <v>178</v>
      </c>
      <c r="F462" s="115" t="s">
        <v>180</v>
      </c>
      <c r="G462" s="115" t="s">
        <v>1256</v>
      </c>
      <c r="H462" s="116" t="s">
        <v>164</v>
      </c>
      <c r="I462" s="115" t="s">
        <v>314</v>
      </c>
      <c r="J462" s="116" t="s">
        <v>315</v>
      </c>
      <c r="K462" s="115" t="s">
        <v>316</v>
      </c>
      <c r="L462" s="116" t="s">
        <v>317</v>
      </c>
      <c r="M462" s="116">
        <v>7</v>
      </c>
      <c r="N462" s="109">
        <v>230465</v>
      </c>
      <c r="O462" s="109">
        <v>451342</v>
      </c>
    </row>
    <row r="463" spans="1:15" x14ac:dyDescent="0.3">
      <c r="A463" s="112">
        <v>461</v>
      </c>
      <c r="B463" s="113">
        <v>5722940</v>
      </c>
      <c r="C463" s="113"/>
      <c r="D463" s="114">
        <v>18990</v>
      </c>
      <c r="E463" s="115" t="s">
        <v>178</v>
      </c>
      <c r="F463" s="115" t="s">
        <v>180</v>
      </c>
      <c r="G463" s="115" t="s">
        <v>1256</v>
      </c>
      <c r="H463" s="116" t="s">
        <v>164</v>
      </c>
      <c r="I463" s="115" t="s">
        <v>312</v>
      </c>
      <c r="J463" s="116" t="s">
        <v>313</v>
      </c>
      <c r="K463" s="115" t="s">
        <v>114</v>
      </c>
      <c r="L463" s="116" t="s">
        <v>109</v>
      </c>
      <c r="M463" s="116">
        <v>7</v>
      </c>
      <c r="N463" s="109">
        <v>228410</v>
      </c>
      <c r="O463" s="109">
        <v>451087</v>
      </c>
    </row>
    <row r="464" spans="1:15" x14ac:dyDescent="0.3">
      <c r="A464" s="112">
        <v>462</v>
      </c>
      <c r="B464" s="113">
        <v>33601826</v>
      </c>
      <c r="C464" s="113"/>
      <c r="D464" s="114" t="s">
        <v>2319</v>
      </c>
      <c r="E464" s="115" t="s">
        <v>178</v>
      </c>
      <c r="F464" s="115" t="s">
        <v>180</v>
      </c>
      <c r="G464" s="115">
        <v>2411055</v>
      </c>
      <c r="H464" s="116" t="s">
        <v>2114</v>
      </c>
      <c r="I464" s="115" t="s">
        <v>2368</v>
      </c>
      <c r="J464" s="116" t="s">
        <v>2113</v>
      </c>
      <c r="K464" s="115">
        <v>21970</v>
      </c>
      <c r="L464" s="116" t="s">
        <v>2178</v>
      </c>
      <c r="M464" s="116" t="s">
        <v>2318</v>
      </c>
      <c r="N464" s="109">
        <v>258303</v>
      </c>
      <c r="O464" s="109">
        <v>461643</v>
      </c>
    </row>
    <row r="465" spans="1:15" x14ac:dyDescent="0.3">
      <c r="A465" s="112">
        <v>463</v>
      </c>
      <c r="B465" s="113">
        <v>10054077</v>
      </c>
      <c r="C465" s="113"/>
      <c r="D465" s="114">
        <v>262514</v>
      </c>
      <c r="E465" s="115" t="s">
        <v>178</v>
      </c>
      <c r="F465" s="115" t="s">
        <v>1625</v>
      </c>
      <c r="G465" s="115" t="s">
        <v>1951</v>
      </c>
      <c r="H465" s="116" t="s">
        <v>1625</v>
      </c>
      <c r="I465" s="115" t="s">
        <v>1952</v>
      </c>
      <c r="J465" s="116" t="s">
        <v>1625</v>
      </c>
      <c r="K465" s="115" t="s">
        <v>132</v>
      </c>
      <c r="L465" s="116" t="s">
        <v>133</v>
      </c>
      <c r="M465" s="116">
        <v>54</v>
      </c>
      <c r="N465" s="109">
        <v>247232</v>
      </c>
      <c r="O465" s="109">
        <v>467608</v>
      </c>
    </row>
    <row r="466" spans="1:15" x14ac:dyDescent="0.3">
      <c r="A466" s="112">
        <v>464</v>
      </c>
      <c r="B466" s="113">
        <v>92074149</v>
      </c>
      <c r="C466" s="113"/>
      <c r="D466" s="114">
        <v>85060</v>
      </c>
      <c r="E466" s="115" t="s">
        <v>178</v>
      </c>
      <c r="F466" s="115" t="s">
        <v>2081</v>
      </c>
      <c r="G466" s="115" t="s">
        <v>2398</v>
      </c>
      <c r="H466" s="116" t="s">
        <v>2120</v>
      </c>
      <c r="I466" s="115" t="s">
        <v>2369</v>
      </c>
      <c r="J466" s="116" t="s">
        <v>2145</v>
      </c>
      <c r="K466" s="115">
        <v>17354</v>
      </c>
      <c r="L466" s="116" t="s">
        <v>1738</v>
      </c>
      <c r="M466" s="116" t="s">
        <v>2226</v>
      </c>
      <c r="N466" s="109">
        <v>285741</v>
      </c>
      <c r="O466" s="109">
        <v>492653</v>
      </c>
    </row>
    <row r="467" spans="1:15" x14ac:dyDescent="0.3">
      <c r="A467" s="112">
        <v>465</v>
      </c>
      <c r="B467" s="113">
        <v>55492641</v>
      </c>
      <c r="C467" s="113"/>
      <c r="D467" s="114">
        <v>29733</v>
      </c>
      <c r="E467" s="115" t="s">
        <v>178</v>
      </c>
      <c r="F467" s="115" t="s">
        <v>2077</v>
      </c>
      <c r="G467" s="115" t="s">
        <v>2328</v>
      </c>
      <c r="H467" s="116" t="s">
        <v>2077</v>
      </c>
      <c r="I467" s="115" t="s">
        <v>2370</v>
      </c>
      <c r="J467" s="116" t="s">
        <v>2077</v>
      </c>
      <c r="K467" s="115" t="s">
        <v>2341</v>
      </c>
      <c r="L467" s="116" t="s">
        <v>2215</v>
      </c>
      <c r="M467" s="116" t="s">
        <v>2321</v>
      </c>
      <c r="N467" s="109">
        <v>271158</v>
      </c>
      <c r="O467" s="109">
        <v>485296</v>
      </c>
    </row>
    <row r="468" spans="1:15" x14ac:dyDescent="0.3">
      <c r="A468" s="112">
        <v>466</v>
      </c>
      <c r="B468" s="113">
        <v>5842691</v>
      </c>
      <c r="C468" s="113"/>
      <c r="D468" s="114">
        <v>71650</v>
      </c>
      <c r="E468" s="115" t="s">
        <v>178</v>
      </c>
      <c r="F468" s="115" t="s">
        <v>318</v>
      </c>
      <c r="G468" s="115" t="s">
        <v>1257</v>
      </c>
      <c r="H468" s="116" t="s">
        <v>1258</v>
      </c>
      <c r="I468" s="115" t="s">
        <v>1259</v>
      </c>
      <c r="J468" s="116" t="s">
        <v>1260</v>
      </c>
      <c r="K468" s="115" t="s">
        <v>114</v>
      </c>
      <c r="L468" s="116" t="s">
        <v>109</v>
      </c>
      <c r="M468" s="116">
        <v>11</v>
      </c>
      <c r="N468" s="109">
        <v>280125</v>
      </c>
      <c r="O468" s="109">
        <v>530264</v>
      </c>
    </row>
    <row r="469" spans="1:15" x14ac:dyDescent="0.3">
      <c r="A469" s="112">
        <v>467</v>
      </c>
      <c r="B469" s="113">
        <v>739312676</v>
      </c>
      <c r="C469" s="113"/>
      <c r="D469" s="114" t="s">
        <v>1261</v>
      </c>
      <c r="E469" s="115" t="s">
        <v>181</v>
      </c>
      <c r="F469" s="115" t="s">
        <v>1262</v>
      </c>
      <c r="G469" s="115" t="s">
        <v>1263</v>
      </c>
      <c r="H469" s="116" t="s">
        <v>1264</v>
      </c>
      <c r="I469" s="115" t="s">
        <v>1265</v>
      </c>
      <c r="J469" s="116" t="s">
        <v>1264</v>
      </c>
      <c r="K469" s="115" t="s">
        <v>1266</v>
      </c>
      <c r="L469" s="116" t="s">
        <v>1267</v>
      </c>
      <c r="M469" s="116" t="s">
        <v>1268</v>
      </c>
      <c r="N469" s="109">
        <v>289990</v>
      </c>
      <c r="O469" s="109">
        <v>621500</v>
      </c>
    </row>
    <row r="470" spans="1:15" x14ac:dyDescent="0.3">
      <c r="A470" s="112">
        <v>468</v>
      </c>
      <c r="B470" s="113">
        <v>6200298</v>
      </c>
      <c r="C470" s="113"/>
      <c r="D470" s="114">
        <v>57099</v>
      </c>
      <c r="E470" s="115" t="s">
        <v>181</v>
      </c>
      <c r="F470" s="115" t="s">
        <v>1269</v>
      </c>
      <c r="G470" s="115" t="s">
        <v>1270</v>
      </c>
      <c r="H470" s="116" t="s">
        <v>1271</v>
      </c>
      <c r="I470" s="115" t="s">
        <v>1272</v>
      </c>
      <c r="J470" s="116" t="s">
        <v>1273</v>
      </c>
      <c r="K470" s="115" t="s">
        <v>111</v>
      </c>
      <c r="L470" s="116" t="s">
        <v>100</v>
      </c>
      <c r="M470" s="116">
        <v>8</v>
      </c>
      <c r="N470" s="109">
        <v>307751</v>
      </c>
      <c r="O470" s="109">
        <v>599334</v>
      </c>
    </row>
    <row r="471" spans="1:15" x14ac:dyDescent="0.3">
      <c r="A471" s="112">
        <v>469</v>
      </c>
      <c r="B471" s="113">
        <v>7849054</v>
      </c>
      <c r="C471" s="113"/>
      <c r="D471" s="114">
        <v>262925</v>
      </c>
      <c r="E471" s="115" t="s">
        <v>181</v>
      </c>
      <c r="F471" s="115" t="s">
        <v>182</v>
      </c>
      <c r="G471" s="115" t="s">
        <v>1274</v>
      </c>
      <c r="H471" s="116" t="s">
        <v>182</v>
      </c>
      <c r="I471" s="115" t="s">
        <v>183</v>
      </c>
      <c r="J471" s="116" t="s">
        <v>182</v>
      </c>
      <c r="K471" s="115" t="s">
        <v>1275</v>
      </c>
      <c r="L471" s="116" t="s">
        <v>1276</v>
      </c>
      <c r="M471" s="116">
        <v>40</v>
      </c>
      <c r="N471" s="109">
        <v>336756</v>
      </c>
      <c r="O471" s="109">
        <v>615253</v>
      </c>
    </row>
    <row r="472" spans="1:15" x14ac:dyDescent="0.3">
      <c r="A472" s="112">
        <v>470</v>
      </c>
      <c r="B472" s="113">
        <v>6481286</v>
      </c>
      <c r="C472" s="113"/>
      <c r="D472" s="114">
        <v>24460</v>
      </c>
      <c r="E472" s="115" t="s">
        <v>181</v>
      </c>
      <c r="F472" s="115" t="s">
        <v>182</v>
      </c>
      <c r="G472" s="115" t="s">
        <v>1274</v>
      </c>
      <c r="H472" s="116" t="s">
        <v>182</v>
      </c>
      <c r="I472" s="115" t="s">
        <v>183</v>
      </c>
      <c r="J472" s="116" t="s">
        <v>182</v>
      </c>
      <c r="K472" s="115" t="s">
        <v>1912</v>
      </c>
      <c r="L472" s="116" t="s">
        <v>1698</v>
      </c>
      <c r="M472" s="116">
        <v>7</v>
      </c>
      <c r="N472" s="109">
        <v>336550</v>
      </c>
      <c r="O472" s="109">
        <v>615861</v>
      </c>
    </row>
    <row r="473" spans="1:15" x14ac:dyDescent="0.3">
      <c r="A473" s="112">
        <v>471</v>
      </c>
      <c r="B473" s="113">
        <v>6235149</v>
      </c>
      <c r="C473" s="113"/>
      <c r="D473" s="114">
        <v>54405</v>
      </c>
      <c r="E473" s="115" t="s">
        <v>181</v>
      </c>
      <c r="F473" s="115" t="s">
        <v>1277</v>
      </c>
      <c r="G473" s="115" t="s">
        <v>1278</v>
      </c>
      <c r="H473" s="116" t="s">
        <v>1279</v>
      </c>
      <c r="I473" s="115" t="s">
        <v>1280</v>
      </c>
      <c r="J473" s="116" t="s">
        <v>1279</v>
      </c>
      <c r="K473" s="115" t="s">
        <v>1281</v>
      </c>
      <c r="L473" s="116" t="s">
        <v>1282</v>
      </c>
      <c r="M473" s="116">
        <v>11</v>
      </c>
      <c r="N473" s="109">
        <v>343389</v>
      </c>
      <c r="O473" s="109">
        <v>637258</v>
      </c>
    </row>
    <row r="474" spans="1:15" x14ac:dyDescent="0.3">
      <c r="A474" s="112">
        <v>472</v>
      </c>
      <c r="B474" s="113">
        <v>6234433</v>
      </c>
      <c r="C474" s="113"/>
      <c r="D474" s="114" t="s">
        <v>1283</v>
      </c>
      <c r="E474" s="115" t="s">
        <v>181</v>
      </c>
      <c r="F474" s="115" t="s">
        <v>1277</v>
      </c>
      <c r="G474" s="115" t="s">
        <v>1278</v>
      </c>
      <c r="H474" s="116" t="s">
        <v>1279</v>
      </c>
      <c r="I474" s="115" t="s">
        <v>1280</v>
      </c>
      <c r="J474" s="116" t="s">
        <v>1279</v>
      </c>
      <c r="K474" s="115" t="s">
        <v>1284</v>
      </c>
      <c r="L474" s="116" t="s">
        <v>1285</v>
      </c>
      <c r="M474" s="116">
        <v>6</v>
      </c>
      <c r="N474" s="109">
        <v>343550</v>
      </c>
      <c r="O474" s="109">
        <v>636723</v>
      </c>
    </row>
    <row r="475" spans="1:15" x14ac:dyDescent="0.3">
      <c r="A475" s="112">
        <v>473</v>
      </c>
      <c r="B475" s="113">
        <v>6236757</v>
      </c>
      <c r="C475" s="113"/>
      <c r="D475" s="114">
        <v>119637</v>
      </c>
      <c r="E475" s="115" t="s">
        <v>181</v>
      </c>
      <c r="F475" s="115" t="s">
        <v>1277</v>
      </c>
      <c r="G475" s="115" t="s">
        <v>1278</v>
      </c>
      <c r="H475" s="116" t="s">
        <v>1279</v>
      </c>
      <c r="I475" s="115" t="s">
        <v>1286</v>
      </c>
      <c r="J475" s="116" t="s">
        <v>1287</v>
      </c>
      <c r="K475" s="115" t="s">
        <v>111</v>
      </c>
      <c r="L475" s="116" t="s">
        <v>100</v>
      </c>
      <c r="M475" s="116">
        <v>19</v>
      </c>
      <c r="N475" s="109">
        <v>345477</v>
      </c>
      <c r="O475" s="109">
        <v>640005</v>
      </c>
    </row>
    <row r="476" spans="1:15" x14ac:dyDescent="0.3">
      <c r="A476" s="112">
        <v>474</v>
      </c>
      <c r="B476" s="113">
        <v>6190400</v>
      </c>
      <c r="C476" s="113"/>
      <c r="D476" s="114">
        <v>19881</v>
      </c>
      <c r="E476" s="115" t="s">
        <v>181</v>
      </c>
      <c r="F476" s="115" t="s">
        <v>1277</v>
      </c>
      <c r="G476" s="115" t="s">
        <v>1288</v>
      </c>
      <c r="H476" s="116" t="s">
        <v>1289</v>
      </c>
      <c r="I476" s="115" t="s">
        <v>1290</v>
      </c>
      <c r="J476" s="116" t="s">
        <v>1289</v>
      </c>
      <c r="K476" s="115" t="s">
        <v>2299</v>
      </c>
      <c r="L476" s="116" t="s">
        <v>2174</v>
      </c>
      <c r="M476" s="116" t="s">
        <v>347</v>
      </c>
      <c r="N476" s="109">
        <v>306709</v>
      </c>
      <c r="O476" s="109">
        <v>623646</v>
      </c>
    </row>
    <row r="477" spans="1:15" x14ac:dyDescent="0.3">
      <c r="A477" s="112">
        <v>475</v>
      </c>
      <c r="B477" s="113">
        <v>6243238</v>
      </c>
      <c r="C477" s="113"/>
      <c r="D477" s="114">
        <v>273074</v>
      </c>
      <c r="E477" s="115" t="s">
        <v>181</v>
      </c>
      <c r="F477" s="115" t="s">
        <v>1277</v>
      </c>
      <c r="G477" s="115" t="s">
        <v>1288</v>
      </c>
      <c r="H477" s="116" t="s">
        <v>1289</v>
      </c>
      <c r="I477" s="115" t="s">
        <v>1290</v>
      </c>
      <c r="J477" s="116" t="s">
        <v>1289</v>
      </c>
      <c r="K477" s="115" t="s">
        <v>1291</v>
      </c>
      <c r="L477" s="116" t="s">
        <v>1292</v>
      </c>
      <c r="M477" s="116">
        <v>7</v>
      </c>
      <c r="N477" s="109">
        <v>306846</v>
      </c>
      <c r="O477" s="109">
        <v>623545</v>
      </c>
    </row>
    <row r="478" spans="1:15" x14ac:dyDescent="0.3">
      <c r="A478" s="112">
        <v>476</v>
      </c>
      <c r="B478" s="113">
        <v>29682617</v>
      </c>
      <c r="C478" s="113"/>
      <c r="D478" s="114">
        <v>18223</v>
      </c>
      <c r="E478" s="115" t="s">
        <v>181</v>
      </c>
      <c r="F478" s="115" t="s">
        <v>1277</v>
      </c>
      <c r="G478" s="115" t="s">
        <v>1288</v>
      </c>
      <c r="H478" s="116" t="s">
        <v>1289</v>
      </c>
      <c r="I478" s="115" t="s">
        <v>1587</v>
      </c>
      <c r="J478" s="116" t="s">
        <v>1588</v>
      </c>
      <c r="K478" s="115" t="s">
        <v>1589</v>
      </c>
      <c r="L478" s="116" t="s">
        <v>1590</v>
      </c>
      <c r="M478" s="116">
        <v>1</v>
      </c>
      <c r="N478" s="109">
        <v>312157</v>
      </c>
      <c r="O478" s="109">
        <v>617516</v>
      </c>
    </row>
    <row r="479" spans="1:15" x14ac:dyDescent="0.3">
      <c r="A479" s="112">
        <v>477</v>
      </c>
      <c r="B479" s="113">
        <v>553518068</v>
      </c>
      <c r="C479" s="113"/>
      <c r="D479" s="114">
        <v>132292</v>
      </c>
      <c r="E479" s="115" t="s">
        <v>181</v>
      </c>
      <c r="F479" s="115" t="s">
        <v>1277</v>
      </c>
      <c r="G479" s="115" t="s">
        <v>1293</v>
      </c>
      <c r="H479" s="116" t="s">
        <v>1294</v>
      </c>
      <c r="I479" s="115" t="s">
        <v>1295</v>
      </c>
      <c r="J479" s="116" t="s">
        <v>1296</v>
      </c>
      <c r="K479" s="115" t="s">
        <v>111</v>
      </c>
      <c r="L479" s="116"/>
      <c r="M479" s="116" t="s">
        <v>1297</v>
      </c>
      <c r="N479" s="109">
        <v>347120</v>
      </c>
      <c r="O479" s="109">
        <v>595957</v>
      </c>
    </row>
    <row r="480" spans="1:15" x14ac:dyDescent="0.3">
      <c r="A480" s="112">
        <v>478</v>
      </c>
      <c r="B480" s="113">
        <v>6309849</v>
      </c>
      <c r="C480" s="113"/>
      <c r="D480" s="114">
        <v>5201</v>
      </c>
      <c r="E480" s="115" t="s">
        <v>181</v>
      </c>
      <c r="F480" s="115" t="s">
        <v>1299</v>
      </c>
      <c r="G480" s="115" t="s">
        <v>1300</v>
      </c>
      <c r="H480" s="116" t="s">
        <v>1301</v>
      </c>
      <c r="I480" s="115" t="s">
        <v>1302</v>
      </c>
      <c r="J480" s="116" t="s">
        <v>1303</v>
      </c>
      <c r="K480" s="115" t="s">
        <v>111</v>
      </c>
      <c r="L480" s="116" t="s">
        <v>100</v>
      </c>
      <c r="M480" s="116">
        <v>34</v>
      </c>
      <c r="N480" s="109">
        <v>352669</v>
      </c>
      <c r="O480" s="109">
        <v>585292</v>
      </c>
    </row>
    <row r="481" spans="1:15" x14ac:dyDescent="0.3">
      <c r="A481" s="112">
        <v>479</v>
      </c>
      <c r="B481" s="113">
        <v>6307058</v>
      </c>
      <c r="C481" s="113"/>
      <c r="D481" s="114">
        <v>5196</v>
      </c>
      <c r="E481" s="115" t="s">
        <v>181</v>
      </c>
      <c r="F481" s="115" t="s">
        <v>1299</v>
      </c>
      <c r="G481" s="115">
        <v>2605045</v>
      </c>
      <c r="H481" s="116" t="s">
        <v>1301</v>
      </c>
      <c r="I481" s="115" t="s">
        <v>2380</v>
      </c>
      <c r="J481" s="116" t="s">
        <v>2133</v>
      </c>
      <c r="K481" s="115" t="s">
        <v>111</v>
      </c>
      <c r="L481" s="116" t="s">
        <v>100</v>
      </c>
      <c r="M481" s="116" t="s">
        <v>2176</v>
      </c>
      <c r="N481" s="109">
        <v>355287</v>
      </c>
      <c r="O481" s="109">
        <v>584666</v>
      </c>
    </row>
    <row r="482" spans="1:15" x14ac:dyDescent="0.3">
      <c r="A482" s="112">
        <v>480</v>
      </c>
      <c r="B482" s="113">
        <v>6312656</v>
      </c>
      <c r="C482" s="113"/>
      <c r="D482" s="114">
        <v>54083</v>
      </c>
      <c r="E482" s="115" t="s">
        <v>181</v>
      </c>
      <c r="F482" s="115" t="s">
        <v>1299</v>
      </c>
      <c r="G482" s="115" t="s">
        <v>1304</v>
      </c>
      <c r="H482" s="116" t="s">
        <v>1305</v>
      </c>
      <c r="I482" s="115" t="s">
        <v>2024</v>
      </c>
      <c r="J482" s="116" t="s">
        <v>2025</v>
      </c>
      <c r="K482" s="115" t="s">
        <v>111</v>
      </c>
      <c r="L482" s="116" t="s">
        <v>100</v>
      </c>
      <c r="M482" s="116">
        <v>4</v>
      </c>
      <c r="N482" s="109">
        <v>349599</v>
      </c>
      <c r="O482" s="109">
        <v>578206</v>
      </c>
    </row>
    <row r="483" spans="1:15" x14ac:dyDescent="0.3">
      <c r="A483" s="112">
        <v>481</v>
      </c>
      <c r="B483" s="113">
        <v>6329074</v>
      </c>
      <c r="C483" s="113"/>
      <c r="D483" s="114" t="s">
        <v>1306</v>
      </c>
      <c r="E483" s="115" t="s">
        <v>181</v>
      </c>
      <c r="F483" s="115" t="s">
        <v>184</v>
      </c>
      <c r="G483" s="115" t="s">
        <v>1307</v>
      </c>
      <c r="H483" s="116" t="s">
        <v>319</v>
      </c>
      <c r="I483" s="115" t="s">
        <v>320</v>
      </c>
      <c r="J483" s="116" t="s">
        <v>319</v>
      </c>
      <c r="K483" s="115" t="s">
        <v>321</v>
      </c>
      <c r="L483" s="116" t="s">
        <v>322</v>
      </c>
      <c r="M483" s="116">
        <v>54</v>
      </c>
      <c r="N483" s="109">
        <v>338941</v>
      </c>
      <c r="O483" s="109">
        <v>687207</v>
      </c>
    </row>
    <row r="484" spans="1:15" x14ac:dyDescent="0.3">
      <c r="A484" s="112">
        <v>482</v>
      </c>
      <c r="B484" s="113">
        <v>6328743</v>
      </c>
      <c r="C484" s="113"/>
      <c r="D484" s="114" t="s">
        <v>1308</v>
      </c>
      <c r="E484" s="115" t="s">
        <v>181</v>
      </c>
      <c r="F484" s="115" t="s">
        <v>184</v>
      </c>
      <c r="G484" s="115" t="s">
        <v>1307</v>
      </c>
      <c r="H484" s="116" t="s">
        <v>319</v>
      </c>
      <c r="I484" s="115" t="s">
        <v>320</v>
      </c>
      <c r="J484" s="116" t="s">
        <v>319</v>
      </c>
      <c r="K484" s="115" t="s">
        <v>321</v>
      </c>
      <c r="L484" s="116" t="s">
        <v>322</v>
      </c>
      <c r="M484" s="116">
        <v>56</v>
      </c>
      <c r="N484" s="109">
        <v>339222</v>
      </c>
      <c r="O484" s="109">
        <v>686799</v>
      </c>
    </row>
    <row r="485" spans="1:15" x14ac:dyDescent="0.3">
      <c r="A485" s="112">
        <v>483</v>
      </c>
      <c r="B485" s="113">
        <v>6362567</v>
      </c>
      <c r="C485" s="113"/>
      <c r="D485" s="114">
        <v>104667</v>
      </c>
      <c r="E485" s="115" t="s">
        <v>181</v>
      </c>
      <c r="F485" s="115" t="s">
        <v>1639</v>
      </c>
      <c r="G485" s="115" t="s">
        <v>1855</v>
      </c>
      <c r="H485" s="116" t="s">
        <v>1640</v>
      </c>
      <c r="I485" s="115" t="s">
        <v>1856</v>
      </c>
      <c r="J485" s="116" t="s">
        <v>1641</v>
      </c>
      <c r="K485" s="115" t="s">
        <v>111</v>
      </c>
      <c r="L485" s="116" t="s">
        <v>100</v>
      </c>
      <c r="M485" s="116">
        <v>12</v>
      </c>
      <c r="N485" s="109">
        <v>301727</v>
      </c>
      <c r="O485" s="109">
        <v>614413</v>
      </c>
    </row>
    <row r="486" spans="1:15" x14ac:dyDescent="0.3">
      <c r="A486" s="112">
        <v>484</v>
      </c>
      <c r="B486" s="113">
        <v>6364018</v>
      </c>
      <c r="C486" s="113"/>
      <c r="D486" s="114">
        <v>104666</v>
      </c>
      <c r="E486" s="115" t="s">
        <v>181</v>
      </c>
      <c r="F486" s="115" t="s">
        <v>1639</v>
      </c>
      <c r="G486" s="115" t="s">
        <v>1855</v>
      </c>
      <c r="H486" s="116" t="s">
        <v>1640</v>
      </c>
      <c r="I486" s="115" t="s">
        <v>2275</v>
      </c>
      <c r="J486" s="116" t="s">
        <v>2134</v>
      </c>
      <c r="K486" s="115" t="s">
        <v>111</v>
      </c>
      <c r="L486" s="116" t="s">
        <v>109</v>
      </c>
      <c r="M486" s="116" t="s">
        <v>2173</v>
      </c>
      <c r="N486" s="109">
        <v>310574</v>
      </c>
      <c r="O486" s="109">
        <v>612847</v>
      </c>
    </row>
    <row r="487" spans="1:15" x14ac:dyDescent="0.3">
      <c r="A487" s="112">
        <v>485</v>
      </c>
      <c r="B487" s="113">
        <v>6428996</v>
      </c>
      <c r="C487" s="113"/>
      <c r="D487" s="114">
        <v>17394</v>
      </c>
      <c r="E487" s="115" t="s">
        <v>181</v>
      </c>
      <c r="F487" s="115" t="s">
        <v>1309</v>
      </c>
      <c r="G487" s="115" t="s">
        <v>1591</v>
      </c>
      <c r="H487" s="116" t="s">
        <v>1592</v>
      </c>
      <c r="I487" s="115" t="s">
        <v>1593</v>
      </c>
      <c r="J487" s="116" t="s">
        <v>1594</v>
      </c>
      <c r="K487" s="115" t="s">
        <v>111</v>
      </c>
      <c r="L487" s="116" t="s">
        <v>100</v>
      </c>
      <c r="M487" s="116">
        <v>80</v>
      </c>
      <c r="N487" s="109">
        <v>310238</v>
      </c>
      <c r="O487" s="109">
        <v>667572</v>
      </c>
    </row>
    <row r="488" spans="1:15" x14ac:dyDescent="0.3">
      <c r="A488" s="112">
        <v>486</v>
      </c>
      <c r="B488" s="113">
        <v>6435372</v>
      </c>
      <c r="C488" s="113"/>
      <c r="D488" s="114">
        <v>43551</v>
      </c>
      <c r="E488" s="115" t="s">
        <v>181</v>
      </c>
      <c r="F488" s="115" t="s">
        <v>1309</v>
      </c>
      <c r="G488" s="115" t="s">
        <v>1310</v>
      </c>
      <c r="H488" s="116" t="s">
        <v>393</v>
      </c>
      <c r="I488" s="115" t="s">
        <v>1311</v>
      </c>
      <c r="J488" s="116" t="s">
        <v>1312</v>
      </c>
      <c r="K488" s="115" t="s">
        <v>111</v>
      </c>
      <c r="L488" s="116" t="s">
        <v>100</v>
      </c>
      <c r="M488" s="116">
        <v>31</v>
      </c>
      <c r="N488" s="109">
        <v>299137</v>
      </c>
      <c r="O488" s="109">
        <v>670785</v>
      </c>
    </row>
    <row r="489" spans="1:15" x14ac:dyDescent="0.3">
      <c r="A489" s="112">
        <v>487</v>
      </c>
      <c r="B489" s="113">
        <v>6434835</v>
      </c>
      <c r="C489" s="113"/>
      <c r="D489" s="114">
        <v>43632</v>
      </c>
      <c r="E489" s="115" t="s">
        <v>181</v>
      </c>
      <c r="F489" s="115" t="s">
        <v>1309</v>
      </c>
      <c r="G489" s="115" t="s">
        <v>1310</v>
      </c>
      <c r="H489" s="116" t="s">
        <v>393</v>
      </c>
      <c r="I489" s="115" t="s">
        <v>1899</v>
      </c>
      <c r="J489" s="116" t="s">
        <v>1685</v>
      </c>
      <c r="K489" s="115" t="s">
        <v>111</v>
      </c>
      <c r="L489" s="116" t="s">
        <v>100</v>
      </c>
      <c r="M489" s="116">
        <v>135</v>
      </c>
      <c r="N489" s="109">
        <v>296981</v>
      </c>
      <c r="O489" s="109">
        <v>669079</v>
      </c>
    </row>
    <row r="490" spans="1:15" x14ac:dyDescent="0.3">
      <c r="A490" s="112">
        <v>488</v>
      </c>
      <c r="B490" s="113">
        <v>6437211</v>
      </c>
      <c r="C490" s="113"/>
      <c r="D490" s="114">
        <v>13244</v>
      </c>
      <c r="E490" s="115" t="s">
        <v>181</v>
      </c>
      <c r="F490" s="115" t="s">
        <v>1309</v>
      </c>
      <c r="G490" s="115" t="s">
        <v>1313</v>
      </c>
      <c r="H490" s="116" t="s">
        <v>1314</v>
      </c>
      <c r="I490" s="115" t="s">
        <v>1315</v>
      </c>
      <c r="J490" s="116" t="s">
        <v>1314</v>
      </c>
      <c r="K490" s="115" t="s">
        <v>1316</v>
      </c>
      <c r="L490" s="116" t="s">
        <v>1317</v>
      </c>
      <c r="M490" s="116">
        <v>1</v>
      </c>
      <c r="N490" s="109">
        <v>286829</v>
      </c>
      <c r="O490" s="109">
        <v>662082</v>
      </c>
    </row>
    <row r="491" spans="1:15" x14ac:dyDescent="0.3">
      <c r="A491" s="112">
        <v>489</v>
      </c>
      <c r="B491" s="113">
        <v>6447161</v>
      </c>
      <c r="C491" s="113"/>
      <c r="D491" s="114">
        <v>129333</v>
      </c>
      <c r="E491" s="115" t="s">
        <v>181</v>
      </c>
      <c r="F491" s="115" t="s">
        <v>1309</v>
      </c>
      <c r="G491" s="115" t="s">
        <v>1318</v>
      </c>
      <c r="H491" s="116" t="s">
        <v>1319</v>
      </c>
      <c r="I491" s="115" t="s">
        <v>1320</v>
      </c>
      <c r="J491" s="116" t="s">
        <v>1321</v>
      </c>
      <c r="K491" s="115" t="s">
        <v>111</v>
      </c>
      <c r="L491" s="116" t="s">
        <v>100</v>
      </c>
      <c r="M491" s="116">
        <v>100</v>
      </c>
      <c r="N491" s="109">
        <v>305352</v>
      </c>
      <c r="O491" s="109">
        <v>664059</v>
      </c>
    </row>
    <row r="492" spans="1:15" x14ac:dyDescent="0.3">
      <c r="A492" s="112">
        <v>490</v>
      </c>
      <c r="B492" s="113">
        <v>23533190</v>
      </c>
      <c r="C492" s="113"/>
      <c r="D492" s="114">
        <v>128867</v>
      </c>
      <c r="E492" s="115" t="s">
        <v>185</v>
      </c>
      <c r="F492" s="115" t="s">
        <v>2069</v>
      </c>
      <c r="G492" s="115" t="s">
        <v>2329</v>
      </c>
      <c r="H492" s="116" t="s">
        <v>2069</v>
      </c>
      <c r="I492" s="115" t="s">
        <v>2371</v>
      </c>
      <c r="J492" s="116" t="s">
        <v>2069</v>
      </c>
      <c r="K492" s="115">
        <v>14203</v>
      </c>
      <c r="L492" s="116" t="s">
        <v>2201</v>
      </c>
      <c r="M492" s="116" t="s">
        <v>2185</v>
      </c>
      <c r="N492" s="109">
        <v>702043</v>
      </c>
      <c r="O492" s="109">
        <v>526567</v>
      </c>
    </row>
    <row r="493" spans="1:15" x14ac:dyDescent="0.3">
      <c r="A493" s="112">
        <v>491</v>
      </c>
      <c r="B493" s="113">
        <v>6526178</v>
      </c>
      <c r="C493" s="113"/>
      <c r="D493" s="114" t="s">
        <v>1595</v>
      </c>
      <c r="E493" s="115" t="s">
        <v>185</v>
      </c>
      <c r="F493" s="115" t="s">
        <v>1596</v>
      </c>
      <c r="G493" s="115" t="s">
        <v>1597</v>
      </c>
      <c r="H493" s="116" t="s">
        <v>1598</v>
      </c>
      <c r="I493" s="115" t="s">
        <v>1599</v>
      </c>
      <c r="J493" s="116" t="s">
        <v>1598</v>
      </c>
      <c r="K493" s="115" t="s">
        <v>762</v>
      </c>
      <c r="L493" s="116" t="s">
        <v>763</v>
      </c>
      <c r="M493" s="116">
        <v>43</v>
      </c>
      <c r="N493" s="109">
        <v>667439</v>
      </c>
      <c r="O493" s="109">
        <v>721034</v>
      </c>
    </row>
    <row r="494" spans="1:15" x14ac:dyDescent="0.3">
      <c r="A494" s="112">
        <v>492</v>
      </c>
      <c r="B494" s="113">
        <v>6679568</v>
      </c>
      <c r="C494" s="113"/>
      <c r="D494" s="114">
        <v>124408</v>
      </c>
      <c r="E494" s="115" t="s">
        <v>185</v>
      </c>
      <c r="F494" s="115" t="s">
        <v>1600</v>
      </c>
      <c r="G494" s="115" t="s">
        <v>1601</v>
      </c>
      <c r="H494" s="116" t="s">
        <v>1602</v>
      </c>
      <c r="I494" s="115" t="s">
        <v>1603</v>
      </c>
      <c r="J494" s="116" t="s">
        <v>1604</v>
      </c>
      <c r="K494" s="115" t="s">
        <v>111</v>
      </c>
      <c r="L494" s="116" t="s">
        <v>100</v>
      </c>
      <c r="M494" s="116">
        <v>13</v>
      </c>
      <c r="N494" s="109">
        <v>710672</v>
      </c>
      <c r="O494" s="109">
        <v>705464</v>
      </c>
    </row>
    <row r="495" spans="1:15" x14ac:dyDescent="0.3">
      <c r="A495" s="112">
        <v>493</v>
      </c>
      <c r="B495" s="113">
        <v>51383617</v>
      </c>
      <c r="C495" s="113"/>
      <c r="D495" s="114">
        <v>69547</v>
      </c>
      <c r="E495" s="115" t="s">
        <v>185</v>
      </c>
      <c r="F495" s="115" t="s">
        <v>2074</v>
      </c>
      <c r="G495" s="115" t="s">
        <v>2399</v>
      </c>
      <c r="H495" s="116" t="s">
        <v>2116</v>
      </c>
      <c r="I495" s="115" t="s">
        <v>2372</v>
      </c>
      <c r="J495" s="116" t="s">
        <v>2116</v>
      </c>
      <c r="K495" s="115">
        <v>21495</v>
      </c>
      <c r="L495" s="116" t="s">
        <v>2214</v>
      </c>
      <c r="M495" s="116" t="s">
        <v>2173</v>
      </c>
      <c r="N495" s="109">
        <v>638647</v>
      </c>
      <c r="O495" s="109">
        <v>537486</v>
      </c>
    </row>
    <row r="496" spans="1:15" x14ac:dyDescent="0.3">
      <c r="A496" s="112">
        <v>494</v>
      </c>
      <c r="B496" s="113">
        <v>6560629</v>
      </c>
      <c r="C496" s="113"/>
      <c r="D496" s="114">
        <v>71222</v>
      </c>
      <c r="E496" s="115" t="s">
        <v>185</v>
      </c>
      <c r="F496" s="115" t="s">
        <v>1661</v>
      </c>
      <c r="G496" s="115" t="s">
        <v>1873</v>
      </c>
      <c r="H496" s="116" t="s">
        <v>1662</v>
      </c>
      <c r="I496" s="115" t="s">
        <v>1874</v>
      </c>
      <c r="J496" s="116" t="s">
        <v>1662</v>
      </c>
      <c r="K496" s="115" t="s">
        <v>661</v>
      </c>
      <c r="L496" s="116" t="s">
        <v>662</v>
      </c>
      <c r="M496" s="116">
        <v>1</v>
      </c>
      <c r="N496" s="109">
        <v>708989</v>
      </c>
      <c r="O496" s="109">
        <v>653384</v>
      </c>
    </row>
    <row r="497" spans="1:15" x14ac:dyDescent="0.3">
      <c r="A497" s="112">
        <v>495</v>
      </c>
      <c r="B497" s="113">
        <v>9967150</v>
      </c>
      <c r="C497" s="113"/>
      <c r="D497" s="114" t="s">
        <v>2042</v>
      </c>
      <c r="E497" s="115" t="s">
        <v>185</v>
      </c>
      <c r="F497" s="115" t="s">
        <v>2065</v>
      </c>
      <c r="G497" s="115" t="s">
        <v>2259</v>
      </c>
      <c r="H497" s="116" t="s">
        <v>2103</v>
      </c>
      <c r="I497" s="115" t="s">
        <v>2286</v>
      </c>
      <c r="J497" s="116" t="s">
        <v>2103</v>
      </c>
      <c r="K497" s="115" t="s">
        <v>2304</v>
      </c>
      <c r="L497" s="116" t="s">
        <v>2193</v>
      </c>
      <c r="M497" s="116" t="s">
        <v>1268</v>
      </c>
      <c r="N497" s="109">
        <v>696799</v>
      </c>
      <c r="O497" s="109">
        <v>604090</v>
      </c>
    </row>
    <row r="498" spans="1:15" x14ac:dyDescent="0.3">
      <c r="A498" s="112">
        <v>496</v>
      </c>
      <c r="B498" s="113">
        <v>74415011</v>
      </c>
      <c r="C498" s="113"/>
      <c r="D498" s="114">
        <v>5061</v>
      </c>
      <c r="E498" s="115" t="s">
        <v>185</v>
      </c>
      <c r="F498" s="115" t="s">
        <v>1605</v>
      </c>
      <c r="G498" s="115" t="s">
        <v>1606</v>
      </c>
      <c r="H498" s="116" t="s">
        <v>1607</v>
      </c>
      <c r="I498" s="115" t="s">
        <v>1608</v>
      </c>
      <c r="J498" s="116" t="s">
        <v>1609</v>
      </c>
      <c r="K498" s="115" t="s">
        <v>338</v>
      </c>
      <c r="L498" s="116" t="s">
        <v>291</v>
      </c>
      <c r="M498" s="116">
        <v>17</v>
      </c>
      <c r="N498" s="109">
        <v>657011</v>
      </c>
      <c r="O498" s="109">
        <v>640807</v>
      </c>
    </row>
    <row r="499" spans="1:15" x14ac:dyDescent="0.3">
      <c r="A499" s="112">
        <v>497</v>
      </c>
      <c r="B499" s="113">
        <v>6595734</v>
      </c>
      <c r="C499" s="113"/>
      <c r="D499" s="114">
        <v>72226</v>
      </c>
      <c r="E499" s="115" t="s">
        <v>185</v>
      </c>
      <c r="F499" s="115" t="s">
        <v>1322</v>
      </c>
      <c r="G499" s="115" t="s">
        <v>1323</v>
      </c>
      <c r="H499" s="116" t="s">
        <v>1324</v>
      </c>
      <c r="I499" s="115" t="s">
        <v>1325</v>
      </c>
      <c r="J499" s="116" t="s">
        <v>1324</v>
      </c>
      <c r="K499" s="115" t="s">
        <v>186</v>
      </c>
      <c r="L499" s="116" t="s">
        <v>187</v>
      </c>
      <c r="M499" s="116">
        <v>37</v>
      </c>
      <c r="N499" s="109">
        <v>615203</v>
      </c>
      <c r="O499" s="109">
        <v>538691</v>
      </c>
    </row>
    <row r="500" spans="1:15" x14ac:dyDescent="0.3">
      <c r="A500" s="112">
        <v>498</v>
      </c>
      <c r="B500" s="113">
        <v>7926607</v>
      </c>
      <c r="C500" s="113"/>
      <c r="D500" s="114" t="s">
        <v>1326</v>
      </c>
      <c r="E500" s="115" t="s">
        <v>185</v>
      </c>
      <c r="F500" s="115" t="s">
        <v>1322</v>
      </c>
      <c r="G500" s="115" t="s">
        <v>1323</v>
      </c>
      <c r="H500" s="116" t="s">
        <v>1324</v>
      </c>
      <c r="I500" s="115" t="s">
        <v>1325</v>
      </c>
      <c r="J500" s="116" t="s">
        <v>1324</v>
      </c>
      <c r="K500" s="115" t="s">
        <v>186</v>
      </c>
      <c r="L500" s="116" t="s">
        <v>187</v>
      </c>
      <c r="M500" s="116">
        <v>49</v>
      </c>
      <c r="N500" s="109">
        <v>615316</v>
      </c>
      <c r="O500" s="109">
        <v>538831</v>
      </c>
    </row>
    <row r="501" spans="1:15" x14ac:dyDescent="0.3">
      <c r="A501" s="112">
        <v>499</v>
      </c>
      <c r="B501" s="113">
        <v>6598331</v>
      </c>
      <c r="C501" s="113"/>
      <c r="D501" s="114">
        <v>57636</v>
      </c>
      <c r="E501" s="115" t="s">
        <v>185</v>
      </c>
      <c r="F501" s="115" t="s">
        <v>1322</v>
      </c>
      <c r="G501" s="115" t="s">
        <v>1327</v>
      </c>
      <c r="H501" s="116" t="s">
        <v>1328</v>
      </c>
      <c r="I501" s="115" t="s">
        <v>1329</v>
      </c>
      <c r="J501" s="116" t="s">
        <v>1330</v>
      </c>
      <c r="K501" s="115" t="s">
        <v>114</v>
      </c>
      <c r="L501" s="116" t="s">
        <v>109</v>
      </c>
      <c r="M501" s="116">
        <v>10</v>
      </c>
      <c r="N501" s="109">
        <v>629075</v>
      </c>
      <c r="O501" s="109">
        <v>533485</v>
      </c>
    </row>
    <row r="502" spans="1:15" x14ac:dyDescent="0.3">
      <c r="A502" s="112">
        <v>500</v>
      </c>
      <c r="B502" s="113">
        <v>6591267</v>
      </c>
      <c r="C502" s="113"/>
      <c r="D502" s="114" t="s">
        <v>1331</v>
      </c>
      <c r="E502" s="115" t="s">
        <v>185</v>
      </c>
      <c r="F502" s="115" t="s">
        <v>1322</v>
      </c>
      <c r="G502" s="115" t="s">
        <v>1332</v>
      </c>
      <c r="H502" s="116" t="s">
        <v>1328</v>
      </c>
      <c r="I502" s="115" t="s">
        <v>1333</v>
      </c>
      <c r="J502" s="116" t="s">
        <v>1328</v>
      </c>
      <c r="K502" s="115" t="s">
        <v>628</v>
      </c>
      <c r="L502" s="116" t="s">
        <v>629</v>
      </c>
      <c r="M502" s="116">
        <v>33</v>
      </c>
      <c r="N502" s="109">
        <v>618951</v>
      </c>
      <c r="O502" s="109">
        <v>539420</v>
      </c>
    </row>
    <row r="503" spans="1:15" x14ac:dyDescent="0.3">
      <c r="A503" s="112">
        <v>501</v>
      </c>
      <c r="B503" s="113">
        <v>6600452</v>
      </c>
      <c r="C503" s="113"/>
      <c r="D503" s="114">
        <v>3523</v>
      </c>
      <c r="E503" s="115" t="s">
        <v>185</v>
      </c>
      <c r="F503" s="115" t="s">
        <v>1334</v>
      </c>
      <c r="G503" s="115" t="s">
        <v>1335</v>
      </c>
      <c r="H503" s="116" t="s">
        <v>1336</v>
      </c>
      <c r="I503" s="115" t="s">
        <v>1337</v>
      </c>
      <c r="J503" s="116" t="s">
        <v>1338</v>
      </c>
      <c r="K503" s="115" t="s">
        <v>111</v>
      </c>
      <c r="L503" s="116" t="s">
        <v>100</v>
      </c>
      <c r="M503" s="116">
        <v>6</v>
      </c>
      <c r="N503" s="109">
        <v>698813</v>
      </c>
      <c r="O503" s="109">
        <v>723474</v>
      </c>
    </row>
    <row r="504" spans="1:15" x14ac:dyDescent="0.3">
      <c r="A504" s="112">
        <v>502</v>
      </c>
      <c r="B504" s="113">
        <v>6602845</v>
      </c>
      <c r="C504" s="113"/>
      <c r="D504" s="114">
        <v>35267</v>
      </c>
      <c r="E504" s="115" t="s">
        <v>185</v>
      </c>
      <c r="F504" s="115" t="s">
        <v>1334</v>
      </c>
      <c r="G504" s="115" t="s">
        <v>1339</v>
      </c>
      <c r="H504" s="116" t="s">
        <v>1340</v>
      </c>
      <c r="I504" s="115" t="s">
        <v>1345</v>
      </c>
      <c r="J504" s="116" t="s">
        <v>1346</v>
      </c>
      <c r="K504" s="115" t="s">
        <v>111</v>
      </c>
      <c r="L504" s="116" t="s">
        <v>100</v>
      </c>
      <c r="M504" s="116">
        <v>5</v>
      </c>
      <c r="N504" s="109">
        <v>700168</v>
      </c>
      <c r="O504" s="109">
        <v>729412</v>
      </c>
    </row>
    <row r="505" spans="1:15" x14ac:dyDescent="0.3">
      <c r="A505" s="112">
        <v>503</v>
      </c>
      <c r="B505" s="113">
        <v>6602417</v>
      </c>
      <c r="C505" s="113"/>
      <c r="D505" s="114">
        <v>35269</v>
      </c>
      <c r="E505" s="115" t="s">
        <v>185</v>
      </c>
      <c r="F505" s="115" t="s">
        <v>1334</v>
      </c>
      <c r="G505" s="115" t="s">
        <v>1339</v>
      </c>
      <c r="H505" s="116" t="s">
        <v>1340</v>
      </c>
      <c r="I505" s="115" t="s">
        <v>1341</v>
      </c>
      <c r="J505" s="116" t="s">
        <v>1342</v>
      </c>
      <c r="K505" s="115" t="s">
        <v>111</v>
      </c>
      <c r="L505" s="116" t="s">
        <v>100</v>
      </c>
      <c r="M505" s="116">
        <v>12</v>
      </c>
      <c r="N505" s="109">
        <v>696890</v>
      </c>
      <c r="O505" s="109">
        <v>729034</v>
      </c>
    </row>
    <row r="506" spans="1:15" x14ac:dyDescent="0.3">
      <c r="A506" s="112">
        <v>504</v>
      </c>
      <c r="B506" s="113">
        <v>6602667</v>
      </c>
      <c r="C506" s="113"/>
      <c r="D506" s="114">
        <v>79842</v>
      </c>
      <c r="E506" s="115" t="s">
        <v>185</v>
      </c>
      <c r="F506" s="115" t="s">
        <v>1334</v>
      </c>
      <c r="G506" s="115" t="s">
        <v>1339</v>
      </c>
      <c r="H506" s="116" t="s">
        <v>1340</v>
      </c>
      <c r="I506" s="115" t="s">
        <v>1343</v>
      </c>
      <c r="J506" s="116" t="s">
        <v>1344</v>
      </c>
      <c r="K506" s="115" t="s">
        <v>111</v>
      </c>
      <c r="L506" s="116" t="s">
        <v>100</v>
      </c>
      <c r="M506" s="116">
        <v>14</v>
      </c>
      <c r="N506" s="109">
        <v>681182</v>
      </c>
      <c r="O506" s="109">
        <v>725611</v>
      </c>
    </row>
    <row r="507" spans="1:15" x14ac:dyDescent="0.3">
      <c r="A507" s="112">
        <v>505</v>
      </c>
      <c r="B507" s="113">
        <v>6603695</v>
      </c>
      <c r="C507" s="113"/>
      <c r="D507" s="114">
        <v>52550</v>
      </c>
      <c r="E507" s="115" t="s">
        <v>185</v>
      </c>
      <c r="F507" s="115" t="s">
        <v>1334</v>
      </c>
      <c r="G507" s="115" t="s">
        <v>1347</v>
      </c>
      <c r="H507" s="116" t="s">
        <v>1348</v>
      </c>
      <c r="I507" s="115" t="s">
        <v>1349</v>
      </c>
      <c r="J507" s="116" t="s">
        <v>1350</v>
      </c>
      <c r="K507" s="115" t="s">
        <v>111</v>
      </c>
      <c r="L507" s="116" t="s">
        <v>100</v>
      </c>
      <c r="M507" s="116">
        <v>3</v>
      </c>
      <c r="N507" s="109">
        <v>697483</v>
      </c>
      <c r="O507" s="109">
        <v>716510</v>
      </c>
    </row>
    <row r="508" spans="1:15" x14ac:dyDescent="0.3">
      <c r="A508" s="112">
        <v>506</v>
      </c>
      <c r="B508" s="113">
        <v>6604073</v>
      </c>
      <c r="C508" s="113"/>
      <c r="D508" s="114">
        <v>52553</v>
      </c>
      <c r="E508" s="115" t="s">
        <v>185</v>
      </c>
      <c r="F508" s="115" t="s">
        <v>1334</v>
      </c>
      <c r="G508" s="115" t="s">
        <v>1347</v>
      </c>
      <c r="H508" s="116" t="s">
        <v>1348</v>
      </c>
      <c r="I508" s="115" t="s">
        <v>1351</v>
      </c>
      <c r="J508" s="116" t="s">
        <v>1352</v>
      </c>
      <c r="K508" s="115" t="s">
        <v>111</v>
      </c>
      <c r="L508" s="116" t="s">
        <v>100</v>
      </c>
      <c r="M508" s="116">
        <v>6</v>
      </c>
      <c r="N508" s="109">
        <v>695593</v>
      </c>
      <c r="O508" s="109">
        <v>712915</v>
      </c>
    </row>
    <row r="509" spans="1:15" x14ac:dyDescent="0.3">
      <c r="A509" s="112">
        <v>507</v>
      </c>
      <c r="B509" s="113">
        <v>6604354</v>
      </c>
      <c r="C509" s="113"/>
      <c r="D509" s="114">
        <v>88148</v>
      </c>
      <c r="E509" s="115" t="s">
        <v>185</v>
      </c>
      <c r="F509" s="115" t="s">
        <v>1334</v>
      </c>
      <c r="G509" s="115" t="s">
        <v>1347</v>
      </c>
      <c r="H509" s="116" t="s">
        <v>1348</v>
      </c>
      <c r="I509" s="115" t="s">
        <v>1353</v>
      </c>
      <c r="J509" s="116" t="s">
        <v>1348</v>
      </c>
      <c r="K509" s="115" t="s">
        <v>111</v>
      </c>
      <c r="L509" s="116" t="s">
        <v>100</v>
      </c>
      <c r="M509" s="116" t="s">
        <v>1354</v>
      </c>
      <c r="N509" s="109">
        <v>687929</v>
      </c>
      <c r="O509" s="109">
        <v>716820</v>
      </c>
    </row>
    <row r="510" spans="1:15" x14ac:dyDescent="0.3">
      <c r="A510" s="112">
        <v>508</v>
      </c>
      <c r="B510" s="113">
        <v>97913620</v>
      </c>
      <c r="C510" s="113"/>
      <c r="D510" s="114" t="s">
        <v>2051</v>
      </c>
      <c r="E510" s="115" t="s">
        <v>185</v>
      </c>
      <c r="F510" s="115" t="s">
        <v>1243</v>
      </c>
      <c r="G510" s="115" t="s">
        <v>2330</v>
      </c>
      <c r="H510" s="116" t="s">
        <v>1243</v>
      </c>
      <c r="I510" s="115" t="s">
        <v>2373</v>
      </c>
      <c r="J510" s="116" t="s">
        <v>1243</v>
      </c>
      <c r="K510" s="115" t="s">
        <v>1920</v>
      </c>
      <c r="L510" s="116" t="s">
        <v>2228</v>
      </c>
      <c r="M510" s="116" t="s">
        <v>2216</v>
      </c>
      <c r="N510" s="109">
        <v>659118</v>
      </c>
      <c r="O510" s="109">
        <v>597456</v>
      </c>
    </row>
    <row r="511" spans="1:15" x14ac:dyDescent="0.3">
      <c r="A511" s="112">
        <v>509</v>
      </c>
      <c r="B511" s="113">
        <v>6622829</v>
      </c>
      <c r="C511" s="113"/>
      <c r="D511" s="114">
        <v>25186</v>
      </c>
      <c r="E511" s="115" t="s">
        <v>185</v>
      </c>
      <c r="F511" s="115" t="s">
        <v>1355</v>
      </c>
      <c r="G511" s="115" t="s">
        <v>1356</v>
      </c>
      <c r="H511" s="116" t="s">
        <v>1357</v>
      </c>
      <c r="I511" s="115" t="s">
        <v>1358</v>
      </c>
      <c r="J511" s="116" t="s">
        <v>1359</v>
      </c>
      <c r="K511" s="115" t="s">
        <v>111</v>
      </c>
      <c r="L511" s="116" t="s">
        <v>100</v>
      </c>
      <c r="M511" s="116">
        <v>25</v>
      </c>
      <c r="N511" s="109">
        <v>666563</v>
      </c>
      <c r="O511" s="109">
        <v>579335</v>
      </c>
    </row>
    <row r="512" spans="1:15" x14ac:dyDescent="0.3">
      <c r="A512" s="112">
        <v>510</v>
      </c>
      <c r="B512" s="113">
        <v>6635974</v>
      </c>
      <c r="C512" s="113"/>
      <c r="D512" s="114">
        <v>31410</v>
      </c>
      <c r="E512" s="115" t="s">
        <v>185</v>
      </c>
      <c r="F512" s="115" t="s">
        <v>2403</v>
      </c>
      <c r="G512" s="115">
        <v>2815011</v>
      </c>
      <c r="H512" s="116" t="s">
        <v>2404</v>
      </c>
      <c r="I512" s="115" t="s">
        <v>2405</v>
      </c>
      <c r="J512" s="116" t="s">
        <v>2404</v>
      </c>
      <c r="K512" s="115" t="s">
        <v>132</v>
      </c>
      <c r="L512" s="116" t="s">
        <v>133</v>
      </c>
      <c r="M512" s="116">
        <v>22</v>
      </c>
      <c r="N512" s="109">
        <v>648285</v>
      </c>
      <c r="O512" s="109">
        <v>563099</v>
      </c>
    </row>
    <row r="513" spans="1:15" x14ac:dyDescent="0.3">
      <c r="A513" s="112">
        <v>511</v>
      </c>
      <c r="B513" s="113">
        <v>6651472</v>
      </c>
      <c r="C513" s="113"/>
      <c r="D513" s="114">
        <v>12960</v>
      </c>
      <c r="E513" s="115" t="s">
        <v>185</v>
      </c>
      <c r="F513" s="115" t="s">
        <v>323</v>
      </c>
      <c r="G513" s="115" t="s">
        <v>1360</v>
      </c>
      <c r="H513" s="116" t="s">
        <v>324</v>
      </c>
      <c r="I513" s="115" t="s">
        <v>325</v>
      </c>
      <c r="J513" s="116" t="s">
        <v>326</v>
      </c>
      <c r="K513" s="115" t="s">
        <v>114</v>
      </c>
      <c r="L513" s="116" t="s">
        <v>109</v>
      </c>
      <c r="M513" s="116">
        <v>2</v>
      </c>
      <c r="N513" s="109">
        <v>650922</v>
      </c>
      <c r="O513" s="109">
        <v>704803</v>
      </c>
    </row>
    <row r="514" spans="1:15" x14ac:dyDescent="0.3">
      <c r="A514" s="112">
        <v>512</v>
      </c>
      <c r="B514" s="113">
        <v>6651220</v>
      </c>
      <c r="C514" s="113"/>
      <c r="D514" s="114">
        <v>12948</v>
      </c>
      <c r="E514" s="115" t="s">
        <v>185</v>
      </c>
      <c r="F514" s="115" t="s">
        <v>323</v>
      </c>
      <c r="G514" s="115" t="s">
        <v>1360</v>
      </c>
      <c r="H514" s="116" t="s">
        <v>324</v>
      </c>
      <c r="I514" s="115" t="s">
        <v>1361</v>
      </c>
      <c r="J514" s="116" t="s">
        <v>1362</v>
      </c>
      <c r="K514" s="115" t="s">
        <v>1898</v>
      </c>
      <c r="L514" s="116" t="s">
        <v>1363</v>
      </c>
      <c r="M514" s="116">
        <v>1</v>
      </c>
      <c r="N514" s="109">
        <v>656350</v>
      </c>
      <c r="O514" s="109">
        <v>701612</v>
      </c>
    </row>
    <row r="515" spans="1:15" x14ac:dyDescent="0.3">
      <c r="A515" s="112">
        <v>513</v>
      </c>
      <c r="B515" s="113">
        <v>6658284</v>
      </c>
      <c r="C515" s="113"/>
      <c r="D515" s="114">
        <v>59793</v>
      </c>
      <c r="E515" s="115" t="s">
        <v>185</v>
      </c>
      <c r="F515" s="115" t="s">
        <v>323</v>
      </c>
      <c r="G515" s="115" t="s">
        <v>1364</v>
      </c>
      <c r="H515" s="116" t="s">
        <v>1365</v>
      </c>
      <c r="I515" s="115" t="s">
        <v>1366</v>
      </c>
      <c r="J515" s="116" t="s">
        <v>1367</v>
      </c>
      <c r="K515" s="115" t="s">
        <v>111</v>
      </c>
      <c r="L515" s="116" t="s">
        <v>100</v>
      </c>
      <c r="M515" s="116">
        <v>29</v>
      </c>
      <c r="N515" s="109">
        <v>650193</v>
      </c>
      <c r="O515" s="109">
        <v>685900</v>
      </c>
    </row>
    <row r="516" spans="1:15" x14ac:dyDescent="0.3">
      <c r="A516" s="112">
        <v>514</v>
      </c>
      <c r="B516" s="113">
        <v>6663321</v>
      </c>
      <c r="C516" s="113"/>
      <c r="D516" s="114">
        <v>27954</v>
      </c>
      <c r="E516" s="115" t="s">
        <v>185</v>
      </c>
      <c r="F516" s="115" t="s">
        <v>1368</v>
      </c>
      <c r="G516" s="115" t="s">
        <v>1369</v>
      </c>
      <c r="H516" s="116" t="s">
        <v>1370</v>
      </c>
      <c r="I516" s="115" t="s">
        <v>1371</v>
      </c>
      <c r="J516" s="116" t="s">
        <v>1370</v>
      </c>
      <c r="K516" s="115" t="s">
        <v>1920</v>
      </c>
      <c r="L516" s="116" t="s">
        <v>1706</v>
      </c>
      <c r="M516" s="116">
        <v>1</v>
      </c>
      <c r="N516" s="109">
        <v>635265</v>
      </c>
      <c r="O516" s="109">
        <v>631698</v>
      </c>
    </row>
    <row r="517" spans="1:15" x14ac:dyDescent="0.3">
      <c r="A517" s="112">
        <v>515</v>
      </c>
      <c r="B517" s="113">
        <v>6661640</v>
      </c>
      <c r="C517" s="113"/>
      <c r="D517" s="114" t="s">
        <v>2031</v>
      </c>
      <c r="E517" s="115" t="s">
        <v>185</v>
      </c>
      <c r="F517" s="115" t="s">
        <v>1368</v>
      </c>
      <c r="G517" s="115" t="s">
        <v>1369</v>
      </c>
      <c r="H517" s="116" t="s">
        <v>1370</v>
      </c>
      <c r="I517" s="115" t="s">
        <v>1371</v>
      </c>
      <c r="J517" s="116" t="s">
        <v>1370</v>
      </c>
      <c r="K517" s="115" t="s">
        <v>1921</v>
      </c>
      <c r="L517" s="116" t="s">
        <v>1707</v>
      </c>
      <c r="M517" s="116">
        <v>1</v>
      </c>
      <c r="N517" s="109">
        <v>635043</v>
      </c>
      <c r="O517" s="109">
        <v>632882</v>
      </c>
    </row>
    <row r="518" spans="1:15" x14ac:dyDescent="0.3">
      <c r="A518" s="112">
        <v>516</v>
      </c>
      <c r="B518" s="113">
        <v>6663468</v>
      </c>
      <c r="C518" s="113"/>
      <c r="D518" s="114">
        <v>128325</v>
      </c>
      <c r="E518" s="115" t="s">
        <v>185</v>
      </c>
      <c r="F518" s="115" t="s">
        <v>1368</v>
      </c>
      <c r="G518" s="115" t="s">
        <v>1369</v>
      </c>
      <c r="H518" s="116" t="s">
        <v>1370</v>
      </c>
      <c r="I518" s="115" t="s">
        <v>1371</v>
      </c>
      <c r="J518" s="116" t="s">
        <v>1370</v>
      </c>
      <c r="K518" s="115" t="s">
        <v>1922</v>
      </c>
      <c r="L518" s="116" t="s">
        <v>1708</v>
      </c>
      <c r="M518" s="116" t="s">
        <v>1709</v>
      </c>
      <c r="N518" s="109">
        <v>635145</v>
      </c>
      <c r="O518" s="109">
        <v>631098</v>
      </c>
    </row>
    <row r="519" spans="1:15" x14ac:dyDescent="0.3">
      <c r="A519" s="112">
        <v>517</v>
      </c>
      <c r="B519" s="113">
        <v>6682052</v>
      </c>
      <c r="C519" s="113"/>
      <c r="D519" s="114">
        <v>113645</v>
      </c>
      <c r="E519" s="115" t="s">
        <v>185</v>
      </c>
      <c r="F519" s="115" t="s">
        <v>1372</v>
      </c>
      <c r="G519" s="115" t="s">
        <v>1373</v>
      </c>
      <c r="H519" s="116" t="s">
        <v>1374</v>
      </c>
      <c r="I519" s="115" t="s">
        <v>1375</v>
      </c>
      <c r="J519" s="116" t="s">
        <v>1374</v>
      </c>
      <c r="K519" s="115" t="s">
        <v>105</v>
      </c>
      <c r="L519" s="116" t="s">
        <v>106</v>
      </c>
      <c r="M519" s="116">
        <v>1</v>
      </c>
      <c r="N519" s="109">
        <v>700897</v>
      </c>
      <c r="O519" s="109">
        <v>686596</v>
      </c>
    </row>
    <row r="520" spans="1:15" x14ac:dyDescent="0.3">
      <c r="A520" s="112">
        <v>518</v>
      </c>
      <c r="B520" s="113">
        <v>6733766</v>
      </c>
      <c r="C520" s="113"/>
      <c r="D520" s="114">
        <v>15759</v>
      </c>
      <c r="E520" s="115" t="s">
        <v>188</v>
      </c>
      <c r="F520" s="115" t="s">
        <v>1376</v>
      </c>
      <c r="G520" s="115" t="s">
        <v>1377</v>
      </c>
      <c r="H520" s="116" t="s">
        <v>1378</v>
      </c>
      <c r="I520" s="115" t="s">
        <v>1379</v>
      </c>
      <c r="J520" s="116" t="s">
        <v>1378</v>
      </c>
      <c r="K520" s="115" t="s">
        <v>114</v>
      </c>
      <c r="L520" s="116" t="s">
        <v>109</v>
      </c>
      <c r="M520" s="116">
        <v>4</v>
      </c>
      <c r="N520" s="109">
        <v>562282</v>
      </c>
      <c r="O520" s="109">
        <v>309816</v>
      </c>
    </row>
    <row r="521" spans="1:15" x14ac:dyDescent="0.3">
      <c r="A521" s="112">
        <v>519</v>
      </c>
      <c r="B521" s="113">
        <v>6747527</v>
      </c>
      <c r="C521" s="113"/>
      <c r="D521" s="114">
        <v>273099</v>
      </c>
      <c r="E521" s="115" t="s">
        <v>188</v>
      </c>
      <c r="F521" s="115" t="s">
        <v>1380</v>
      </c>
      <c r="G521" s="115" t="s">
        <v>1381</v>
      </c>
      <c r="H521" s="116" t="s">
        <v>1382</v>
      </c>
      <c r="I521" s="115" t="s">
        <v>1383</v>
      </c>
      <c r="J521" s="116" t="s">
        <v>1384</v>
      </c>
      <c r="K521" s="115" t="s">
        <v>111</v>
      </c>
      <c r="L521" s="116" t="s">
        <v>100</v>
      </c>
      <c r="M521" s="116">
        <v>13</v>
      </c>
      <c r="N521" s="109">
        <v>529335</v>
      </c>
      <c r="O521" s="109">
        <v>406002</v>
      </c>
    </row>
    <row r="522" spans="1:15" x14ac:dyDescent="0.3">
      <c r="A522" s="112">
        <v>520</v>
      </c>
      <c r="B522" s="113">
        <v>6748741</v>
      </c>
      <c r="C522" s="113"/>
      <c r="D522" s="114">
        <v>31909</v>
      </c>
      <c r="E522" s="115" t="s">
        <v>188</v>
      </c>
      <c r="F522" s="115" t="s">
        <v>1380</v>
      </c>
      <c r="G522" s="115" t="s">
        <v>1381</v>
      </c>
      <c r="H522" s="116" t="s">
        <v>1382</v>
      </c>
      <c r="I522" s="115" t="s">
        <v>1893</v>
      </c>
      <c r="J522" s="116" t="s">
        <v>1680</v>
      </c>
      <c r="K522" s="115" t="s">
        <v>111</v>
      </c>
      <c r="L522" s="116" t="s">
        <v>100</v>
      </c>
      <c r="M522" s="116">
        <v>27</v>
      </c>
      <c r="N522" s="109">
        <v>517842</v>
      </c>
      <c r="O522" s="109">
        <v>409780</v>
      </c>
    </row>
    <row r="523" spans="1:15" x14ac:dyDescent="0.3">
      <c r="A523" s="112">
        <v>521</v>
      </c>
      <c r="B523" s="113">
        <v>63598864</v>
      </c>
      <c r="C523" s="113"/>
      <c r="D523" s="114">
        <v>27747</v>
      </c>
      <c r="E523" s="115" t="s">
        <v>188</v>
      </c>
      <c r="F523" s="115" t="s">
        <v>1380</v>
      </c>
      <c r="G523" s="115" t="s">
        <v>1381</v>
      </c>
      <c r="H523" s="116" t="s">
        <v>1382</v>
      </c>
      <c r="I523" s="115" t="s">
        <v>1992</v>
      </c>
      <c r="J523" s="116" t="s">
        <v>1765</v>
      </c>
      <c r="K523" s="115" t="s">
        <v>111</v>
      </c>
      <c r="L523" s="116"/>
      <c r="M523" s="116">
        <v>136</v>
      </c>
      <c r="N523" s="109">
        <v>525536</v>
      </c>
      <c r="O523" s="109">
        <v>402538</v>
      </c>
    </row>
    <row r="524" spans="1:15" x14ac:dyDescent="0.3">
      <c r="A524" s="112">
        <v>522</v>
      </c>
      <c r="B524" s="113">
        <v>6813391</v>
      </c>
      <c r="C524" s="113"/>
      <c r="D524" s="114">
        <v>55366</v>
      </c>
      <c r="E524" s="115" t="s">
        <v>188</v>
      </c>
      <c r="F524" s="115" t="s">
        <v>1635</v>
      </c>
      <c r="G524" s="115" t="s">
        <v>1852</v>
      </c>
      <c r="H524" s="116" t="s">
        <v>1636</v>
      </c>
      <c r="I524" s="115" t="s">
        <v>1854</v>
      </c>
      <c r="J524" s="116" t="s">
        <v>1638</v>
      </c>
      <c r="K524" s="115" t="s">
        <v>111</v>
      </c>
      <c r="L524" s="116" t="s">
        <v>100</v>
      </c>
      <c r="M524" s="116">
        <v>1</v>
      </c>
      <c r="N524" s="109">
        <v>442109</v>
      </c>
      <c r="O524" s="109">
        <v>453748</v>
      </c>
    </row>
    <row r="525" spans="1:15" x14ac:dyDescent="0.3">
      <c r="A525" s="112">
        <v>523</v>
      </c>
      <c r="B525" s="113">
        <v>6812214</v>
      </c>
      <c r="C525" s="113"/>
      <c r="D525" s="114">
        <v>55367</v>
      </c>
      <c r="E525" s="115" t="s">
        <v>188</v>
      </c>
      <c r="F525" s="115" t="s">
        <v>1635</v>
      </c>
      <c r="G525" s="115" t="s">
        <v>1852</v>
      </c>
      <c r="H525" s="116" t="s">
        <v>1636</v>
      </c>
      <c r="I525" s="115" t="s">
        <v>1853</v>
      </c>
      <c r="J525" s="116" t="s">
        <v>1637</v>
      </c>
      <c r="K525" s="115" t="s">
        <v>111</v>
      </c>
      <c r="L525" s="116" t="s">
        <v>100</v>
      </c>
      <c r="M525" s="116">
        <v>10</v>
      </c>
      <c r="N525" s="109">
        <v>437794</v>
      </c>
      <c r="O525" s="109">
        <v>460941</v>
      </c>
    </row>
    <row r="526" spans="1:15" x14ac:dyDescent="0.3">
      <c r="A526" s="112">
        <v>524</v>
      </c>
      <c r="B526" s="113">
        <v>6855351</v>
      </c>
      <c r="C526" s="113"/>
      <c r="D526" s="114">
        <v>88151</v>
      </c>
      <c r="E526" s="115" t="s">
        <v>188</v>
      </c>
      <c r="F526" s="115" t="s">
        <v>1385</v>
      </c>
      <c r="G526" s="115" t="s">
        <v>1386</v>
      </c>
      <c r="H526" s="116" t="s">
        <v>1387</v>
      </c>
      <c r="I526" s="115" t="s">
        <v>1388</v>
      </c>
      <c r="J526" s="116" t="s">
        <v>1389</v>
      </c>
      <c r="K526" s="115" t="s">
        <v>111</v>
      </c>
      <c r="L526" s="116" t="s">
        <v>100</v>
      </c>
      <c r="M526" s="116">
        <v>21</v>
      </c>
      <c r="N526" s="109">
        <v>477008</v>
      </c>
      <c r="O526" s="109">
        <v>489570</v>
      </c>
    </row>
    <row r="527" spans="1:15" x14ac:dyDescent="0.3">
      <c r="A527" s="112">
        <v>525</v>
      </c>
      <c r="B527" s="113">
        <v>340525248</v>
      </c>
      <c r="C527" s="113"/>
      <c r="D527" s="114">
        <v>25788</v>
      </c>
      <c r="E527" s="115" t="s">
        <v>188</v>
      </c>
      <c r="F527" s="115" t="s">
        <v>1390</v>
      </c>
      <c r="G527" s="115">
        <v>3062011</v>
      </c>
      <c r="H527" s="116" t="s">
        <v>1390</v>
      </c>
      <c r="I527" s="115" t="s">
        <v>1391</v>
      </c>
      <c r="J527" s="116" t="s">
        <v>1390</v>
      </c>
      <c r="K527" s="115">
        <v>26420</v>
      </c>
      <c r="L527" s="116" t="s">
        <v>1801</v>
      </c>
      <c r="M527" s="116">
        <v>9</v>
      </c>
      <c r="N527" s="109">
        <v>485263</v>
      </c>
      <c r="O527" s="109">
        <v>446436</v>
      </c>
    </row>
    <row r="528" spans="1:15" x14ac:dyDescent="0.3">
      <c r="A528" s="112">
        <v>526</v>
      </c>
      <c r="B528" s="113">
        <v>6874356</v>
      </c>
      <c r="C528" s="113"/>
      <c r="D528" s="114">
        <v>3704</v>
      </c>
      <c r="E528" s="115" t="s">
        <v>188</v>
      </c>
      <c r="F528" s="115" t="s">
        <v>1392</v>
      </c>
      <c r="G528" s="115" t="s">
        <v>1857</v>
      </c>
      <c r="H528" s="116" t="s">
        <v>1642</v>
      </c>
      <c r="I528" s="115" t="s">
        <v>1858</v>
      </c>
      <c r="J528" s="116" t="s">
        <v>1643</v>
      </c>
      <c r="K528" s="115" t="s">
        <v>111</v>
      </c>
      <c r="L528" s="116" t="s">
        <v>100</v>
      </c>
      <c r="M528" s="116" t="s">
        <v>1644</v>
      </c>
      <c r="N528" s="109">
        <v>476940</v>
      </c>
      <c r="O528" s="109">
        <v>457184</v>
      </c>
    </row>
    <row r="529" spans="1:15" x14ac:dyDescent="0.3">
      <c r="A529" s="112">
        <v>527</v>
      </c>
      <c r="B529" s="113">
        <v>6875494</v>
      </c>
      <c r="C529" s="113"/>
      <c r="D529" s="114">
        <v>11580</v>
      </c>
      <c r="E529" s="115" t="s">
        <v>188</v>
      </c>
      <c r="F529" s="115" t="s">
        <v>1392</v>
      </c>
      <c r="G529" s="115" t="s">
        <v>1393</v>
      </c>
      <c r="H529" s="116" t="s">
        <v>1394</v>
      </c>
      <c r="I529" s="115" t="s">
        <v>1395</v>
      </c>
      <c r="J529" s="116" t="s">
        <v>1396</v>
      </c>
      <c r="K529" s="115" t="s">
        <v>111</v>
      </c>
      <c r="L529" s="116" t="s">
        <v>100</v>
      </c>
      <c r="M529" s="116">
        <v>72</v>
      </c>
      <c r="N529" s="109">
        <v>460037</v>
      </c>
      <c r="O529" s="109">
        <v>441315</v>
      </c>
    </row>
    <row r="530" spans="1:15" x14ac:dyDescent="0.3">
      <c r="A530" s="112">
        <v>528</v>
      </c>
      <c r="B530" s="113">
        <v>6905522</v>
      </c>
      <c r="C530" s="113"/>
      <c r="D530" s="114">
        <v>24628</v>
      </c>
      <c r="E530" s="115" t="s">
        <v>188</v>
      </c>
      <c r="F530" s="115" t="s">
        <v>1652</v>
      </c>
      <c r="G530" s="115" t="s">
        <v>1866</v>
      </c>
      <c r="H530" s="116" t="s">
        <v>1653</v>
      </c>
      <c r="I530" s="115" t="s">
        <v>1867</v>
      </c>
      <c r="J530" s="116" t="s">
        <v>1654</v>
      </c>
      <c r="K530" s="115" t="s">
        <v>111</v>
      </c>
      <c r="L530" s="116" t="s">
        <v>100</v>
      </c>
      <c r="M530" s="116">
        <v>111</v>
      </c>
      <c r="N530" s="109">
        <v>458973</v>
      </c>
      <c r="O530" s="109">
        <v>358545</v>
      </c>
    </row>
    <row r="531" spans="1:15" x14ac:dyDescent="0.3">
      <c r="A531" s="112">
        <v>529</v>
      </c>
      <c r="B531" s="113">
        <v>6910227</v>
      </c>
      <c r="C531" s="113"/>
      <c r="D531" s="114" t="s">
        <v>1813</v>
      </c>
      <c r="E531" s="115" t="s">
        <v>188</v>
      </c>
      <c r="F531" s="115" t="s">
        <v>1652</v>
      </c>
      <c r="G531" s="115" t="s">
        <v>1868</v>
      </c>
      <c r="H531" s="116" t="s">
        <v>1655</v>
      </c>
      <c r="I531" s="115" t="s">
        <v>1869</v>
      </c>
      <c r="J531" s="116" t="s">
        <v>1656</v>
      </c>
      <c r="K531" s="115" t="s">
        <v>1870</v>
      </c>
      <c r="L531" s="116" t="s">
        <v>1657</v>
      </c>
      <c r="M531" s="116">
        <v>4</v>
      </c>
      <c r="N531" s="109">
        <v>461770</v>
      </c>
      <c r="O531" s="109">
        <v>330716</v>
      </c>
    </row>
    <row r="532" spans="1:15" x14ac:dyDescent="0.3">
      <c r="A532" s="112">
        <v>530</v>
      </c>
      <c r="B532" s="113">
        <v>8464232</v>
      </c>
      <c r="C532" s="113"/>
      <c r="D532" s="114" t="s">
        <v>1821</v>
      </c>
      <c r="E532" s="115" t="s">
        <v>188</v>
      </c>
      <c r="F532" s="115" t="s">
        <v>189</v>
      </c>
      <c r="G532" s="115" t="s">
        <v>1397</v>
      </c>
      <c r="H532" s="116" t="s">
        <v>190</v>
      </c>
      <c r="I532" s="115" t="s">
        <v>1931</v>
      </c>
      <c r="J532" s="116" t="s">
        <v>190</v>
      </c>
      <c r="K532" s="115" t="s">
        <v>1932</v>
      </c>
      <c r="L532" s="116" t="s">
        <v>1718</v>
      </c>
      <c r="M532" s="116">
        <v>1</v>
      </c>
      <c r="N532" s="109">
        <v>498214</v>
      </c>
      <c r="O532" s="109">
        <v>304060</v>
      </c>
    </row>
    <row r="533" spans="1:15" x14ac:dyDescent="0.3">
      <c r="A533" s="112">
        <v>531</v>
      </c>
      <c r="B533" s="113">
        <v>6956657</v>
      </c>
      <c r="C533" s="113"/>
      <c r="D533" s="114" t="s">
        <v>1822</v>
      </c>
      <c r="E533" s="115" t="s">
        <v>188</v>
      </c>
      <c r="F533" s="115" t="s">
        <v>189</v>
      </c>
      <c r="G533" s="115" t="s">
        <v>1397</v>
      </c>
      <c r="H533" s="116" t="s">
        <v>190</v>
      </c>
      <c r="I533" s="115" t="s">
        <v>1931</v>
      </c>
      <c r="J533" s="116" t="s">
        <v>190</v>
      </c>
      <c r="K533" s="115" t="s">
        <v>1933</v>
      </c>
      <c r="L533" s="116" t="s">
        <v>1719</v>
      </c>
      <c r="M533" s="116">
        <v>37</v>
      </c>
      <c r="N533" s="109">
        <v>498982</v>
      </c>
      <c r="O533" s="109">
        <v>303697</v>
      </c>
    </row>
    <row r="534" spans="1:15" x14ac:dyDescent="0.3">
      <c r="A534" s="112">
        <v>532</v>
      </c>
      <c r="B534" s="113">
        <v>6311443</v>
      </c>
      <c r="C534" s="113"/>
      <c r="D534" s="114">
        <v>127651</v>
      </c>
      <c r="E534" s="115" t="s">
        <v>188</v>
      </c>
      <c r="F534" s="115" t="s">
        <v>189</v>
      </c>
      <c r="G534" s="115" t="s">
        <v>1397</v>
      </c>
      <c r="H534" s="116" t="s">
        <v>190</v>
      </c>
      <c r="I534" s="115" t="s">
        <v>1931</v>
      </c>
      <c r="J534" s="116" t="s">
        <v>190</v>
      </c>
      <c r="K534" s="115" t="s">
        <v>1933</v>
      </c>
      <c r="L534" s="116" t="s">
        <v>1719</v>
      </c>
      <c r="M534" s="116" t="s">
        <v>2177</v>
      </c>
      <c r="N534" s="109">
        <v>498978</v>
      </c>
      <c r="O534" s="109">
        <v>303656</v>
      </c>
    </row>
    <row r="535" spans="1:15" x14ac:dyDescent="0.3">
      <c r="A535" s="112">
        <v>533</v>
      </c>
      <c r="B535" s="113">
        <v>4830438</v>
      </c>
      <c r="C535" s="113"/>
      <c r="D535" s="114">
        <v>104004</v>
      </c>
      <c r="E535" s="115" t="s">
        <v>188</v>
      </c>
      <c r="F535" s="115" t="s">
        <v>189</v>
      </c>
      <c r="G535" s="115" t="s">
        <v>1398</v>
      </c>
      <c r="H535" s="116" t="s">
        <v>1789</v>
      </c>
      <c r="I535" s="115" t="s">
        <v>2011</v>
      </c>
      <c r="J535" s="116" t="s">
        <v>1790</v>
      </c>
      <c r="K535" s="115" t="s">
        <v>111</v>
      </c>
      <c r="L535" s="116"/>
      <c r="M535" s="116">
        <v>19</v>
      </c>
      <c r="N535" s="109">
        <v>488059</v>
      </c>
      <c r="O535" s="109">
        <v>289574</v>
      </c>
    </row>
    <row r="536" spans="1:15" x14ac:dyDescent="0.3">
      <c r="A536" s="112">
        <v>534</v>
      </c>
      <c r="B536" s="113">
        <v>53770957</v>
      </c>
      <c r="C536" s="113"/>
      <c r="D536" s="114">
        <v>23297</v>
      </c>
      <c r="E536" s="115" t="s">
        <v>188</v>
      </c>
      <c r="F536" s="115" t="s">
        <v>2076</v>
      </c>
      <c r="G536" s="115" t="s">
        <v>2400</v>
      </c>
      <c r="H536" s="116" t="s">
        <v>2118</v>
      </c>
      <c r="I536" s="115" t="s">
        <v>2374</v>
      </c>
      <c r="J536" s="116" t="s">
        <v>2118</v>
      </c>
      <c r="K536" s="115">
        <v>21970</v>
      </c>
      <c r="L536" s="116" t="s">
        <v>109</v>
      </c>
      <c r="M536" s="116" t="s">
        <v>841</v>
      </c>
      <c r="N536" s="109">
        <v>445490</v>
      </c>
      <c r="O536" s="109">
        <v>403484</v>
      </c>
    </row>
    <row r="537" spans="1:15" x14ac:dyDescent="0.3">
      <c r="A537" s="112">
        <v>535</v>
      </c>
      <c r="B537" s="113">
        <v>7374095</v>
      </c>
      <c r="C537" s="113"/>
      <c r="D537" s="114" t="s">
        <v>1820</v>
      </c>
      <c r="E537" s="115" t="s">
        <v>188</v>
      </c>
      <c r="F537" s="115" t="s">
        <v>1399</v>
      </c>
      <c r="G537" s="115" t="s">
        <v>1400</v>
      </c>
      <c r="H537" s="116" t="s">
        <v>1399</v>
      </c>
      <c r="I537" s="115" t="s">
        <v>1401</v>
      </c>
      <c r="J537" s="116" t="s">
        <v>1399</v>
      </c>
      <c r="K537" s="115" t="s">
        <v>1928</v>
      </c>
      <c r="L537" s="116" t="s">
        <v>1714</v>
      </c>
      <c r="M537" s="116" t="s">
        <v>841</v>
      </c>
      <c r="N537" s="109">
        <v>507002</v>
      </c>
      <c r="O537" s="109">
        <v>361033</v>
      </c>
    </row>
    <row r="538" spans="1:15" x14ac:dyDescent="0.3">
      <c r="A538" s="112">
        <v>536</v>
      </c>
      <c r="B538" s="113">
        <v>7390641</v>
      </c>
      <c r="C538" s="113"/>
      <c r="D538" s="114">
        <v>60147</v>
      </c>
      <c r="E538" s="115" t="s">
        <v>188</v>
      </c>
      <c r="F538" s="115" t="s">
        <v>1399</v>
      </c>
      <c r="G538" s="115" t="s">
        <v>1400</v>
      </c>
      <c r="H538" s="116" t="s">
        <v>1399</v>
      </c>
      <c r="I538" s="115" t="s">
        <v>1401</v>
      </c>
      <c r="J538" s="116" t="s">
        <v>1399</v>
      </c>
      <c r="K538" s="115" t="s">
        <v>1930</v>
      </c>
      <c r="L538" s="116" t="s">
        <v>1716</v>
      </c>
      <c r="M538" s="116" t="s">
        <v>1717</v>
      </c>
      <c r="N538" s="109">
        <v>505696</v>
      </c>
      <c r="O538" s="109">
        <v>358845</v>
      </c>
    </row>
    <row r="539" spans="1:15" x14ac:dyDescent="0.3">
      <c r="A539" s="112">
        <v>537</v>
      </c>
      <c r="B539" s="113">
        <v>7409965</v>
      </c>
      <c r="C539" s="113"/>
      <c r="D539" s="114">
        <v>66381</v>
      </c>
      <c r="E539" s="115" t="s">
        <v>188</v>
      </c>
      <c r="F539" s="115" t="s">
        <v>1399</v>
      </c>
      <c r="G539" s="115" t="s">
        <v>1400</v>
      </c>
      <c r="H539" s="116" t="s">
        <v>1399</v>
      </c>
      <c r="I539" s="115" t="s">
        <v>1401</v>
      </c>
      <c r="J539" s="116" t="s">
        <v>1399</v>
      </c>
      <c r="K539" s="115" t="s">
        <v>1929</v>
      </c>
      <c r="L539" s="116" t="s">
        <v>1715</v>
      </c>
      <c r="M539" s="116">
        <v>101</v>
      </c>
      <c r="N539" s="109">
        <v>510426</v>
      </c>
      <c r="O539" s="109">
        <v>359032</v>
      </c>
    </row>
    <row r="540" spans="1:15" x14ac:dyDescent="0.3">
      <c r="A540" s="112">
        <v>538</v>
      </c>
      <c r="B540" s="113">
        <v>18807025</v>
      </c>
      <c r="C540" s="113"/>
      <c r="D540" s="114">
        <v>34711</v>
      </c>
      <c r="E540" s="115" t="s">
        <v>188</v>
      </c>
      <c r="F540" s="115" t="s">
        <v>191</v>
      </c>
      <c r="G540" s="115" t="s">
        <v>1997</v>
      </c>
      <c r="H540" s="116" t="s">
        <v>1770</v>
      </c>
      <c r="I540" s="115" t="s">
        <v>1998</v>
      </c>
      <c r="J540" s="116" t="s">
        <v>1771</v>
      </c>
      <c r="K540" s="115" t="s">
        <v>1999</v>
      </c>
      <c r="L540" s="116" t="s">
        <v>1772</v>
      </c>
      <c r="M540" s="116">
        <v>12</v>
      </c>
      <c r="N540" s="109">
        <v>496882</v>
      </c>
      <c r="O540" s="109">
        <v>336071</v>
      </c>
    </row>
    <row r="541" spans="1:15" x14ac:dyDescent="0.3">
      <c r="A541" s="112">
        <v>539</v>
      </c>
      <c r="B541" s="113">
        <v>7162444</v>
      </c>
      <c r="C541" s="113"/>
      <c r="D541" s="114">
        <v>85154</v>
      </c>
      <c r="E541" s="115" t="s">
        <v>188</v>
      </c>
      <c r="F541" s="115" t="s">
        <v>191</v>
      </c>
      <c r="G541" s="115" t="s">
        <v>1402</v>
      </c>
      <c r="H541" s="116" t="s">
        <v>1403</v>
      </c>
      <c r="I541" s="115" t="s">
        <v>1404</v>
      </c>
      <c r="J541" s="116" t="s">
        <v>1405</v>
      </c>
      <c r="K541" s="115" t="s">
        <v>1406</v>
      </c>
      <c r="L541" s="116" t="s">
        <v>1407</v>
      </c>
      <c r="M541" s="116">
        <v>3</v>
      </c>
      <c r="N541" s="109">
        <v>515266</v>
      </c>
      <c r="O541" s="109">
        <v>370426</v>
      </c>
    </row>
    <row r="542" spans="1:15" x14ac:dyDescent="0.3">
      <c r="A542" s="112">
        <v>540</v>
      </c>
      <c r="B542" s="113">
        <v>926339</v>
      </c>
      <c r="C542" s="113"/>
      <c r="D542" s="114" t="s">
        <v>1830</v>
      </c>
      <c r="E542" s="115" t="s">
        <v>188</v>
      </c>
      <c r="F542" s="115" t="s">
        <v>191</v>
      </c>
      <c r="G542" s="115" t="s">
        <v>1958</v>
      </c>
      <c r="H542" s="116" t="s">
        <v>1736</v>
      </c>
      <c r="I542" s="115" t="s">
        <v>1959</v>
      </c>
      <c r="J542" s="116" t="s">
        <v>1736</v>
      </c>
      <c r="K542" s="115" t="s">
        <v>661</v>
      </c>
      <c r="L542" s="116" t="s">
        <v>662</v>
      </c>
      <c r="M542" s="116">
        <v>60</v>
      </c>
      <c r="N542" s="109">
        <v>513504</v>
      </c>
      <c r="O542" s="109">
        <v>339712</v>
      </c>
    </row>
    <row r="543" spans="1:15" x14ac:dyDescent="0.3">
      <c r="A543" s="112">
        <v>541</v>
      </c>
      <c r="B543" s="113">
        <v>7220356</v>
      </c>
      <c r="C543" s="113"/>
      <c r="D543" s="114">
        <v>133818</v>
      </c>
      <c r="E543" s="115" t="s">
        <v>188</v>
      </c>
      <c r="F543" s="115" t="s">
        <v>1408</v>
      </c>
      <c r="G543" s="115" t="s">
        <v>1409</v>
      </c>
      <c r="H543" s="116" t="s">
        <v>1410</v>
      </c>
      <c r="I543" s="115" t="s">
        <v>1411</v>
      </c>
      <c r="J543" s="116" t="s">
        <v>1412</v>
      </c>
      <c r="K543" s="115" t="s">
        <v>111</v>
      </c>
      <c r="L543" s="116" t="s">
        <v>100</v>
      </c>
      <c r="M543" s="116">
        <v>25</v>
      </c>
      <c r="N543" s="109">
        <v>496336</v>
      </c>
      <c r="O543" s="109">
        <v>389362</v>
      </c>
    </row>
    <row r="544" spans="1:15" x14ac:dyDescent="0.3">
      <c r="A544" s="112">
        <v>542</v>
      </c>
      <c r="B544" s="113">
        <v>7227513</v>
      </c>
      <c r="C544" s="113"/>
      <c r="D544" s="114" t="s">
        <v>1823</v>
      </c>
      <c r="E544" s="115" t="s">
        <v>188</v>
      </c>
      <c r="F544" s="115" t="s">
        <v>1408</v>
      </c>
      <c r="G544" s="115" t="s">
        <v>1934</v>
      </c>
      <c r="H544" s="116" t="s">
        <v>1720</v>
      </c>
      <c r="I544" s="115" t="s">
        <v>1935</v>
      </c>
      <c r="J544" s="116" t="s">
        <v>1720</v>
      </c>
      <c r="K544" s="115" t="s">
        <v>1936</v>
      </c>
      <c r="L544" s="116" t="s">
        <v>1721</v>
      </c>
      <c r="M544" s="116">
        <v>27</v>
      </c>
      <c r="N544" s="109">
        <v>381301</v>
      </c>
      <c r="O544" s="109">
        <v>486373</v>
      </c>
    </row>
    <row r="545" spans="1:15" x14ac:dyDescent="0.3">
      <c r="A545" s="112">
        <v>543</v>
      </c>
      <c r="B545" s="113">
        <v>7230132</v>
      </c>
      <c r="C545" s="113"/>
      <c r="D545" s="114">
        <v>31817</v>
      </c>
      <c r="E545" s="115" t="s">
        <v>188</v>
      </c>
      <c r="F545" s="115" t="s">
        <v>1408</v>
      </c>
      <c r="G545" s="115" t="s">
        <v>1413</v>
      </c>
      <c r="H545" s="116" t="s">
        <v>1414</v>
      </c>
      <c r="I545" s="115" t="s">
        <v>1415</v>
      </c>
      <c r="J545" s="116" t="s">
        <v>1416</v>
      </c>
      <c r="K545" s="115" t="s">
        <v>111</v>
      </c>
      <c r="L545" s="116" t="s">
        <v>100</v>
      </c>
      <c r="M545" s="116" t="s">
        <v>560</v>
      </c>
      <c r="N545" s="109">
        <v>481048</v>
      </c>
      <c r="O545" s="109">
        <v>380170</v>
      </c>
    </row>
    <row r="546" spans="1:15" x14ac:dyDescent="0.3">
      <c r="A546" s="112">
        <v>544</v>
      </c>
      <c r="B546" s="113">
        <v>7246755</v>
      </c>
      <c r="C546" s="113"/>
      <c r="D546" s="114">
        <v>56245</v>
      </c>
      <c r="E546" s="115" t="s">
        <v>188</v>
      </c>
      <c r="F546" s="115" t="s">
        <v>1417</v>
      </c>
      <c r="G546" s="115" t="s">
        <v>1418</v>
      </c>
      <c r="H546" s="116" t="s">
        <v>1419</v>
      </c>
      <c r="I546" s="115" t="s">
        <v>1420</v>
      </c>
      <c r="J546" s="116" t="s">
        <v>1421</v>
      </c>
      <c r="K546" s="115" t="s">
        <v>111</v>
      </c>
      <c r="L546" s="116" t="s">
        <v>100</v>
      </c>
      <c r="M546" s="116">
        <v>2</v>
      </c>
      <c r="N546" s="109">
        <v>467422</v>
      </c>
      <c r="O546" s="109">
        <v>477679</v>
      </c>
    </row>
    <row r="547" spans="1:15" x14ac:dyDescent="0.3">
      <c r="A547" s="112">
        <v>545</v>
      </c>
      <c r="B547" s="113">
        <v>7429675</v>
      </c>
      <c r="C547" s="113"/>
      <c r="D547" s="114" t="s">
        <v>1812</v>
      </c>
      <c r="E547" s="115" t="s">
        <v>193</v>
      </c>
      <c r="F547" s="115" t="s">
        <v>1645</v>
      </c>
      <c r="G547" s="115" t="s">
        <v>1859</v>
      </c>
      <c r="H547" s="116" t="s">
        <v>1646</v>
      </c>
      <c r="I547" s="115" t="s">
        <v>1860</v>
      </c>
      <c r="J547" s="116" t="s">
        <v>1647</v>
      </c>
      <c r="K547" s="115" t="s">
        <v>111</v>
      </c>
      <c r="L547" s="116" t="s">
        <v>100</v>
      </c>
      <c r="M547" s="116">
        <v>25</v>
      </c>
      <c r="N547" s="109">
        <v>630024</v>
      </c>
      <c r="O547" s="109">
        <v>321567</v>
      </c>
    </row>
    <row r="548" spans="1:15" x14ac:dyDescent="0.3">
      <c r="A548" s="112">
        <v>546</v>
      </c>
      <c r="B548" s="113">
        <v>80031226</v>
      </c>
      <c r="C548" s="113"/>
      <c r="D548" s="114">
        <v>4875</v>
      </c>
      <c r="E548" s="115" t="s">
        <v>193</v>
      </c>
      <c r="F548" s="115" t="s">
        <v>1422</v>
      </c>
      <c r="G548" s="115" t="s">
        <v>1423</v>
      </c>
      <c r="H548" s="116" t="s">
        <v>1424</v>
      </c>
      <c r="I548" s="115" t="s">
        <v>1425</v>
      </c>
      <c r="J548" s="116" t="s">
        <v>1426</v>
      </c>
      <c r="K548" s="115" t="s">
        <v>111</v>
      </c>
      <c r="L548" s="116"/>
      <c r="M548" s="116">
        <v>47</v>
      </c>
      <c r="N548" s="109">
        <v>673534</v>
      </c>
      <c r="O548" s="109">
        <v>247494</v>
      </c>
    </row>
    <row r="549" spans="1:15" x14ac:dyDescent="0.3">
      <c r="A549" s="112">
        <v>547</v>
      </c>
      <c r="B549" s="113">
        <v>7698781</v>
      </c>
      <c r="C549" s="113"/>
      <c r="D549" s="114">
        <v>44225</v>
      </c>
      <c r="E549" s="115" t="s">
        <v>193</v>
      </c>
      <c r="F549" s="115" t="s">
        <v>1422</v>
      </c>
      <c r="G549" s="115" t="s">
        <v>2254</v>
      </c>
      <c r="H549" s="116" t="s">
        <v>2097</v>
      </c>
      <c r="I549" s="115" t="s">
        <v>2280</v>
      </c>
      <c r="J549" s="116" t="s">
        <v>2137</v>
      </c>
      <c r="K549" s="115" t="s">
        <v>111</v>
      </c>
      <c r="L549" s="116" t="s">
        <v>100</v>
      </c>
      <c r="M549" s="116" t="s">
        <v>2185</v>
      </c>
      <c r="N549" s="109">
        <v>675674</v>
      </c>
      <c r="O549" s="109">
        <v>258245</v>
      </c>
    </row>
    <row r="550" spans="1:15" x14ac:dyDescent="0.3">
      <c r="A550" s="112">
        <v>548</v>
      </c>
      <c r="B550" s="113">
        <v>6767116</v>
      </c>
      <c r="C550" s="113"/>
      <c r="D550" s="114" t="s">
        <v>1427</v>
      </c>
      <c r="E550" s="115" t="s">
        <v>193</v>
      </c>
      <c r="F550" s="115" t="s">
        <v>1428</v>
      </c>
      <c r="G550" s="115" t="s">
        <v>1429</v>
      </c>
      <c r="H550" s="116" t="s">
        <v>1430</v>
      </c>
      <c r="I550" s="115" t="s">
        <v>1431</v>
      </c>
      <c r="J550" s="116" t="s">
        <v>1430</v>
      </c>
      <c r="K550" s="115" t="s">
        <v>1432</v>
      </c>
      <c r="L550" s="116" t="s">
        <v>1433</v>
      </c>
      <c r="M550" s="116">
        <v>1</v>
      </c>
      <c r="N550" s="109">
        <v>575997</v>
      </c>
      <c r="O550" s="109">
        <v>194150</v>
      </c>
    </row>
    <row r="551" spans="1:15" x14ac:dyDescent="0.3">
      <c r="A551" s="112">
        <v>549</v>
      </c>
      <c r="B551" s="113">
        <v>3689889</v>
      </c>
      <c r="C551" s="113"/>
      <c r="D551" s="114" t="s">
        <v>1427</v>
      </c>
      <c r="E551" s="115" t="s">
        <v>193</v>
      </c>
      <c r="F551" s="115" t="s">
        <v>1428</v>
      </c>
      <c r="G551" s="115" t="s">
        <v>1429</v>
      </c>
      <c r="H551" s="116" t="s">
        <v>1430</v>
      </c>
      <c r="I551" s="115" t="s">
        <v>1431</v>
      </c>
      <c r="J551" s="116" t="s">
        <v>1430</v>
      </c>
      <c r="K551" s="115" t="s">
        <v>1432</v>
      </c>
      <c r="L551" s="116" t="s">
        <v>1433</v>
      </c>
      <c r="M551" s="116" t="s">
        <v>1791</v>
      </c>
      <c r="N551" s="109">
        <v>576128</v>
      </c>
      <c r="O551" s="109">
        <v>194095</v>
      </c>
    </row>
    <row r="552" spans="1:15" x14ac:dyDescent="0.3">
      <c r="A552" s="112">
        <v>550</v>
      </c>
      <c r="B552" s="113">
        <v>9633193</v>
      </c>
      <c r="C552" s="113"/>
      <c r="D552" s="114">
        <v>119099</v>
      </c>
      <c r="E552" s="115" t="s">
        <v>193</v>
      </c>
      <c r="F552" s="115" t="s">
        <v>1428</v>
      </c>
      <c r="G552" s="115" t="s">
        <v>1434</v>
      </c>
      <c r="H552" s="116" t="s">
        <v>1435</v>
      </c>
      <c r="I552" s="115" t="s">
        <v>1436</v>
      </c>
      <c r="J552" s="116" t="s">
        <v>1437</v>
      </c>
      <c r="K552" s="115" t="s">
        <v>111</v>
      </c>
      <c r="L552" s="116" t="s">
        <v>100</v>
      </c>
      <c r="M552" s="116" t="s">
        <v>1684</v>
      </c>
      <c r="N552" s="109">
        <v>603471</v>
      </c>
      <c r="O552" s="109">
        <v>197806</v>
      </c>
    </row>
    <row r="553" spans="1:15" x14ac:dyDescent="0.3">
      <c r="A553" s="112">
        <v>551</v>
      </c>
      <c r="B553" s="113">
        <v>84451185</v>
      </c>
      <c r="C553" s="113"/>
      <c r="D553" s="114">
        <v>42402</v>
      </c>
      <c r="E553" s="115" t="s">
        <v>193</v>
      </c>
      <c r="F553" s="115" t="s">
        <v>1428</v>
      </c>
      <c r="G553" s="115" t="s">
        <v>1438</v>
      </c>
      <c r="H553" s="116" t="s">
        <v>1439</v>
      </c>
      <c r="I553" s="115" t="s">
        <v>1440</v>
      </c>
      <c r="J553" s="116" t="s">
        <v>1441</v>
      </c>
      <c r="K553" s="115" t="s">
        <v>111</v>
      </c>
      <c r="L553" s="116"/>
      <c r="M553" s="116">
        <v>69</v>
      </c>
      <c r="N553" s="109">
        <v>551146</v>
      </c>
      <c r="O553" s="109">
        <v>188408</v>
      </c>
    </row>
    <row r="554" spans="1:15" x14ac:dyDescent="0.3">
      <c r="A554" s="112">
        <v>552</v>
      </c>
      <c r="B554" s="113">
        <v>7475479</v>
      </c>
      <c r="C554" s="113"/>
      <c r="D554" s="114">
        <v>58486</v>
      </c>
      <c r="E554" s="115" t="s">
        <v>193</v>
      </c>
      <c r="F554" s="115" t="s">
        <v>1428</v>
      </c>
      <c r="G554" s="115" t="s">
        <v>1434</v>
      </c>
      <c r="H554" s="116" t="s">
        <v>1437</v>
      </c>
      <c r="I554" s="115" t="s">
        <v>1436</v>
      </c>
      <c r="J554" s="116" t="s">
        <v>1437</v>
      </c>
      <c r="K554" s="115" t="s">
        <v>111</v>
      </c>
      <c r="L554" s="116" t="s">
        <v>100</v>
      </c>
      <c r="M554" s="116" t="s">
        <v>2183</v>
      </c>
      <c r="N554" s="109">
        <v>603430</v>
      </c>
      <c r="O554" s="109">
        <v>197769</v>
      </c>
    </row>
    <row r="555" spans="1:15" x14ac:dyDescent="0.3">
      <c r="A555" s="112">
        <v>553</v>
      </c>
      <c r="B555" s="113">
        <v>7497537</v>
      </c>
      <c r="C555" s="113"/>
      <c r="D555" s="114">
        <v>10670</v>
      </c>
      <c r="E555" s="115" t="s">
        <v>193</v>
      </c>
      <c r="F555" s="115" t="s">
        <v>1442</v>
      </c>
      <c r="G555" s="115" t="s">
        <v>1443</v>
      </c>
      <c r="H555" s="116" t="s">
        <v>1444</v>
      </c>
      <c r="I555" s="115" t="s">
        <v>1445</v>
      </c>
      <c r="J555" s="116" t="s">
        <v>1444</v>
      </c>
      <c r="K555" s="115" t="s">
        <v>1446</v>
      </c>
      <c r="L555" s="116" t="s">
        <v>1447</v>
      </c>
      <c r="M555" s="116">
        <v>20</v>
      </c>
      <c r="N555" s="109">
        <v>706856</v>
      </c>
      <c r="O555" s="109">
        <v>274236</v>
      </c>
    </row>
    <row r="556" spans="1:15" x14ac:dyDescent="0.3">
      <c r="A556" s="112">
        <v>554</v>
      </c>
      <c r="B556" s="113">
        <v>7494318</v>
      </c>
      <c r="C556" s="113"/>
      <c r="D556" s="114" t="s">
        <v>1448</v>
      </c>
      <c r="E556" s="115" t="s">
        <v>193</v>
      </c>
      <c r="F556" s="115" t="s">
        <v>1442</v>
      </c>
      <c r="G556" s="115" t="s">
        <v>1443</v>
      </c>
      <c r="H556" s="116" t="s">
        <v>1444</v>
      </c>
      <c r="I556" s="115" t="s">
        <v>1445</v>
      </c>
      <c r="J556" s="116" t="s">
        <v>1444</v>
      </c>
      <c r="K556" s="115" t="s">
        <v>1446</v>
      </c>
      <c r="L556" s="116" t="s">
        <v>1447</v>
      </c>
      <c r="M556" s="116">
        <v>21</v>
      </c>
      <c r="N556" s="109">
        <v>706919</v>
      </c>
      <c r="O556" s="109">
        <v>274089</v>
      </c>
    </row>
    <row r="557" spans="1:15" x14ac:dyDescent="0.3">
      <c r="A557" s="112">
        <v>555</v>
      </c>
      <c r="B557" s="113">
        <v>7628784</v>
      </c>
      <c r="C557" s="113"/>
      <c r="D557" s="114">
        <v>60845</v>
      </c>
      <c r="E557" s="115" t="s">
        <v>193</v>
      </c>
      <c r="F557" s="115" t="s">
        <v>1449</v>
      </c>
      <c r="G557" s="115" t="s">
        <v>1450</v>
      </c>
      <c r="H557" s="116" t="s">
        <v>1449</v>
      </c>
      <c r="I557" s="115" t="s">
        <v>1451</v>
      </c>
      <c r="J557" s="116" t="s">
        <v>1449</v>
      </c>
      <c r="K557" s="115" t="s">
        <v>1913</v>
      </c>
      <c r="L557" s="116" t="s">
        <v>1699</v>
      </c>
      <c r="M557" s="116">
        <v>1</v>
      </c>
      <c r="N557" s="109">
        <v>706223</v>
      </c>
      <c r="O557" s="109">
        <v>316183</v>
      </c>
    </row>
    <row r="558" spans="1:15" x14ac:dyDescent="0.3">
      <c r="A558" s="112">
        <v>556</v>
      </c>
      <c r="B558" s="113">
        <v>7630093</v>
      </c>
      <c r="C558" s="113"/>
      <c r="D558" s="114">
        <v>31286</v>
      </c>
      <c r="E558" s="115" t="s">
        <v>193</v>
      </c>
      <c r="F558" s="115" t="s">
        <v>1449</v>
      </c>
      <c r="G558" s="115" t="s">
        <v>1450</v>
      </c>
      <c r="H558" s="116" t="s">
        <v>1449</v>
      </c>
      <c r="I558" s="115" t="s">
        <v>1451</v>
      </c>
      <c r="J558" s="116" t="s">
        <v>1449</v>
      </c>
      <c r="K558" s="115" t="s">
        <v>123</v>
      </c>
      <c r="L558" s="116" t="s">
        <v>124</v>
      </c>
      <c r="M558" s="116">
        <v>83</v>
      </c>
      <c r="N558" s="109">
        <v>705375</v>
      </c>
      <c r="O558" s="109">
        <v>318621</v>
      </c>
    </row>
    <row r="559" spans="1:15" x14ac:dyDescent="0.3">
      <c r="A559" s="112">
        <v>557</v>
      </c>
      <c r="B559" s="113">
        <v>933209837</v>
      </c>
      <c r="C559" s="113"/>
      <c r="D559" s="114">
        <v>269470</v>
      </c>
      <c r="E559" s="115" t="s">
        <v>193</v>
      </c>
      <c r="F559" s="115" t="s">
        <v>1452</v>
      </c>
      <c r="G559" s="115" t="s">
        <v>1453</v>
      </c>
      <c r="H559" s="116" t="s">
        <v>1454</v>
      </c>
      <c r="I559" s="115" t="s">
        <v>1455</v>
      </c>
      <c r="J559" s="116" t="s">
        <v>1456</v>
      </c>
      <c r="K559" s="115" t="s">
        <v>111</v>
      </c>
      <c r="L559" s="116"/>
      <c r="M559" s="116">
        <v>40</v>
      </c>
      <c r="N559" s="109">
        <v>590231</v>
      </c>
      <c r="O559" s="109">
        <v>224109</v>
      </c>
    </row>
    <row r="560" spans="1:15" x14ac:dyDescent="0.3">
      <c r="A560" s="112">
        <v>558</v>
      </c>
      <c r="B560" s="113">
        <v>7989390</v>
      </c>
      <c r="C560" s="113"/>
      <c r="D560" s="114">
        <v>84011</v>
      </c>
      <c r="E560" s="115" t="s">
        <v>193</v>
      </c>
      <c r="F560" s="115" t="s">
        <v>194</v>
      </c>
      <c r="G560" s="115" t="s">
        <v>2331</v>
      </c>
      <c r="H560" s="116" t="s">
        <v>1457</v>
      </c>
      <c r="I560" s="115" t="s">
        <v>2375</v>
      </c>
      <c r="J560" s="116" t="s">
        <v>1457</v>
      </c>
      <c r="K560" s="115" t="s">
        <v>2342</v>
      </c>
      <c r="L560" s="116" t="s">
        <v>2186</v>
      </c>
      <c r="M560" s="116" t="s">
        <v>2148</v>
      </c>
      <c r="N560" s="109">
        <v>731842</v>
      </c>
      <c r="O560" s="109">
        <v>332043</v>
      </c>
    </row>
    <row r="561" spans="1:15" x14ac:dyDescent="0.3">
      <c r="A561" s="112">
        <v>559</v>
      </c>
      <c r="B561" s="113">
        <v>7562020</v>
      </c>
      <c r="C561" s="113"/>
      <c r="D561" s="114">
        <v>85176</v>
      </c>
      <c r="E561" s="115" t="s">
        <v>193</v>
      </c>
      <c r="F561" s="115" t="s">
        <v>194</v>
      </c>
      <c r="G561" s="115" t="s">
        <v>1458</v>
      </c>
      <c r="H561" s="116" t="s">
        <v>1457</v>
      </c>
      <c r="I561" s="115" t="s">
        <v>1861</v>
      </c>
      <c r="J561" s="116" t="s">
        <v>1648</v>
      </c>
      <c r="K561" s="115" t="s">
        <v>111</v>
      </c>
      <c r="L561" s="116" t="s">
        <v>100</v>
      </c>
      <c r="M561" s="116">
        <v>71</v>
      </c>
      <c r="N561" s="109">
        <v>729177</v>
      </c>
      <c r="O561" s="109">
        <v>341263</v>
      </c>
    </row>
    <row r="562" spans="1:15" x14ac:dyDescent="0.3">
      <c r="A562" s="112">
        <v>560</v>
      </c>
      <c r="B562" s="113">
        <v>7563429</v>
      </c>
      <c r="C562" s="113"/>
      <c r="D562" s="114">
        <v>86826</v>
      </c>
      <c r="E562" s="115" t="s">
        <v>193</v>
      </c>
      <c r="F562" s="115" t="s">
        <v>194</v>
      </c>
      <c r="G562" s="115" t="s">
        <v>1459</v>
      </c>
      <c r="H562" s="116" t="s">
        <v>328</v>
      </c>
      <c r="I562" s="115" t="s">
        <v>329</v>
      </c>
      <c r="J562" s="116" t="s">
        <v>330</v>
      </c>
      <c r="K562" s="115" t="s">
        <v>111</v>
      </c>
      <c r="L562" s="116" t="s">
        <v>100</v>
      </c>
      <c r="M562" s="116">
        <v>61</v>
      </c>
      <c r="N562" s="109">
        <v>714758</v>
      </c>
      <c r="O562" s="109">
        <v>348367</v>
      </c>
    </row>
    <row r="563" spans="1:15" x14ac:dyDescent="0.3">
      <c r="A563" s="112">
        <v>561</v>
      </c>
      <c r="B563" s="113">
        <v>7564207</v>
      </c>
      <c r="C563" s="113"/>
      <c r="D563" s="114">
        <v>42914</v>
      </c>
      <c r="E563" s="115" t="s">
        <v>193</v>
      </c>
      <c r="F563" s="115" t="s">
        <v>194</v>
      </c>
      <c r="G563" s="115" t="s">
        <v>1460</v>
      </c>
      <c r="H563" s="116" t="s">
        <v>331</v>
      </c>
      <c r="I563" s="115" t="s">
        <v>332</v>
      </c>
      <c r="J563" s="116" t="s">
        <v>333</v>
      </c>
      <c r="K563" s="115" t="s">
        <v>334</v>
      </c>
      <c r="L563" s="116" t="s">
        <v>335</v>
      </c>
      <c r="M563" s="116" t="s">
        <v>169</v>
      </c>
      <c r="N563" s="109">
        <v>744508</v>
      </c>
      <c r="O563" s="109">
        <v>340962</v>
      </c>
    </row>
    <row r="564" spans="1:15" x14ac:dyDescent="0.3">
      <c r="A564" s="112">
        <v>562</v>
      </c>
      <c r="B564" s="113">
        <v>7576373</v>
      </c>
      <c r="C564" s="113"/>
      <c r="D564" s="114">
        <v>84830</v>
      </c>
      <c r="E564" s="115" t="s">
        <v>193</v>
      </c>
      <c r="F564" s="115" t="s">
        <v>1461</v>
      </c>
      <c r="G564" s="115" t="s">
        <v>1462</v>
      </c>
      <c r="H564" s="116" t="s">
        <v>1463</v>
      </c>
      <c r="I564" s="115" t="s">
        <v>1464</v>
      </c>
      <c r="J564" s="116" t="s">
        <v>1463</v>
      </c>
      <c r="K564" s="115" t="s">
        <v>368</v>
      </c>
      <c r="L564" s="116" t="s">
        <v>369</v>
      </c>
      <c r="M564" s="116">
        <v>43</v>
      </c>
      <c r="N564" s="109">
        <v>616173</v>
      </c>
      <c r="O564" s="109">
        <v>262005</v>
      </c>
    </row>
    <row r="565" spans="1:15" x14ac:dyDescent="0.3">
      <c r="A565" s="112">
        <v>563</v>
      </c>
      <c r="B565" s="113">
        <v>7665173</v>
      </c>
      <c r="C565" s="113"/>
      <c r="D565" s="114">
        <v>13851</v>
      </c>
      <c r="E565" s="115" t="s">
        <v>193</v>
      </c>
      <c r="F565" s="115" t="s">
        <v>195</v>
      </c>
      <c r="G565" s="115" t="s">
        <v>1465</v>
      </c>
      <c r="H565" s="116" t="s">
        <v>195</v>
      </c>
      <c r="I565" s="115" t="s">
        <v>196</v>
      </c>
      <c r="J565" s="116" t="s">
        <v>195</v>
      </c>
      <c r="K565" s="115" t="s">
        <v>334</v>
      </c>
      <c r="L565" s="116" t="s">
        <v>335</v>
      </c>
      <c r="M565" s="116" t="s">
        <v>347</v>
      </c>
      <c r="N565" s="109">
        <v>621744</v>
      </c>
      <c r="O565" s="109">
        <v>218424</v>
      </c>
    </row>
    <row r="566" spans="1:15" x14ac:dyDescent="0.3">
      <c r="A566" s="112">
        <v>564</v>
      </c>
      <c r="B566" s="113">
        <v>7660225</v>
      </c>
      <c r="C566" s="113"/>
      <c r="D566" s="114" t="s">
        <v>1466</v>
      </c>
      <c r="E566" s="115" t="s">
        <v>193</v>
      </c>
      <c r="F566" s="115" t="s">
        <v>195</v>
      </c>
      <c r="G566" s="115" t="s">
        <v>1465</v>
      </c>
      <c r="H566" s="116" t="s">
        <v>195</v>
      </c>
      <c r="I566" s="115" t="s">
        <v>196</v>
      </c>
      <c r="J566" s="116" t="s">
        <v>195</v>
      </c>
      <c r="K566" s="115" t="s">
        <v>1467</v>
      </c>
      <c r="L566" s="116" t="s">
        <v>1468</v>
      </c>
      <c r="M566" s="116">
        <v>115</v>
      </c>
      <c r="N566" s="109">
        <v>621518</v>
      </c>
      <c r="O566" s="109">
        <v>208780</v>
      </c>
    </row>
    <row r="567" spans="1:15" x14ac:dyDescent="0.3">
      <c r="A567" s="112">
        <v>565</v>
      </c>
      <c r="B567" s="113">
        <v>10308941</v>
      </c>
      <c r="C567" s="113"/>
      <c r="D567" s="114">
        <v>130518</v>
      </c>
      <c r="E567" s="115" t="s">
        <v>193</v>
      </c>
      <c r="F567" s="115" t="s">
        <v>195</v>
      </c>
      <c r="G567" s="115" t="s">
        <v>1465</v>
      </c>
      <c r="H567" s="116" t="s">
        <v>195</v>
      </c>
      <c r="I567" s="115" t="s">
        <v>196</v>
      </c>
      <c r="J567" s="116" t="s">
        <v>195</v>
      </c>
      <c r="K567" s="115" t="s">
        <v>1953</v>
      </c>
      <c r="L567" s="116" t="s">
        <v>1732</v>
      </c>
      <c r="M567" s="116">
        <v>18</v>
      </c>
      <c r="N567" s="109">
        <v>621170</v>
      </c>
      <c r="O567" s="109">
        <v>211738</v>
      </c>
    </row>
    <row r="568" spans="1:15" x14ac:dyDescent="0.3">
      <c r="A568" s="112">
        <v>566</v>
      </c>
      <c r="B568" s="113">
        <v>7637289</v>
      </c>
      <c r="C568" s="113"/>
      <c r="D568" s="114">
        <v>110401</v>
      </c>
      <c r="E568" s="115" t="s">
        <v>193</v>
      </c>
      <c r="F568" s="115" t="s">
        <v>195</v>
      </c>
      <c r="G568" s="115" t="s">
        <v>1465</v>
      </c>
      <c r="H568" s="116" t="s">
        <v>195</v>
      </c>
      <c r="I568" s="115" t="s">
        <v>196</v>
      </c>
      <c r="J568" s="116" t="s">
        <v>195</v>
      </c>
      <c r="K568" s="115" t="s">
        <v>1478</v>
      </c>
      <c r="L568" s="116" t="s">
        <v>1479</v>
      </c>
      <c r="M568" s="116">
        <v>10</v>
      </c>
      <c r="N568" s="109">
        <v>634307</v>
      </c>
      <c r="O568" s="109">
        <v>208780</v>
      </c>
    </row>
    <row r="569" spans="1:15" x14ac:dyDescent="0.3">
      <c r="A569" s="112">
        <v>567</v>
      </c>
      <c r="B569" s="113">
        <v>7635938</v>
      </c>
      <c r="C569" s="113"/>
      <c r="D569" s="114">
        <v>7692</v>
      </c>
      <c r="E569" s="115" t="s">
        <v>193</v>
      </c>
      <c r="F569" s="115" t="s">
        <v>195</v>
      </c>
      <c r="G569" s="115" t="s">
        <v>1465</v>
      </c>
      <c r="H569" s="116" t="s">
        <v>195</v>
      </c>
      <c r="I569" s="115" t="s">
        <v>196</v>
      </c>
      <c r="J569" s="116" t="s">
        <v>195</v>
      </c>
      <c r="K569" s="115" t="s">
        <v>1469</v>
      </c>
      <c r="L569" s="116" t="s">
        <v>1470</v>
      </c>
      <c r="M569" s="116">
        <v>105</v>
      </c>
      <c r="N569" s="109">
        <v>620437</v>
      </c>
      <c r="O569" s="109">
        <v>211697</v>
      </c>
    </row>
    <row r="570" spans="1:15" x14ac:dyDescent="0.3">
      <c r="A570" s="112">
        <v>568</v>
      </c>
      <c r="B570" s="113">
        <v>7649232</v>
      </c>
      <c r="C570" s="113"/>
      <c r="D570" s="114" t="s">
        <v>1471</v>
      </c>
      <c r="E570" s="115" t="s">
        <v>193</v>
      </c>
      <c r="F570" s="115" t="s">
        <v>195</v>
      </c>
      <c r="G570" s="115" t="s">
        <v>1465</v>
      </c>
      <c r="H570" s="116" t="s">
        <v>195</v>
      </c>
      <c r="I570" s="115" t="s">
        <v>196</v>
      </c>
      <c r="J570" s="116" t="s">
        <v>195</v>
      </c>
      <c r="K570" s="115" t="s">
        <v>1472</v>
      </c>
      <c r="L570" s="116" t="s">
        <v>1473</v>
      </c>
      <c r="M570" s="116">
        <v>6</v>
      </c>
      <c r="N570" s="109">
        <v>630432</v>
      </c>
      <c r="O570" s="109">
        <v>206783</v>
      </c>
    </row>
    <row r="571" spans="1:15" x14ac:dyDescent="0.3">
      <c r="A571" s="112">
        <v>569</v>
      </c>
      <c r="B571" s="113">
        <v>7637452</v>
      </c>
      <c r="C571" s="113"/>
      <c r="D571" s="114">
        <v>73208</v>
      </c>
      <c r="E571" s="115" t="s">
        <v>193</v>
      </c>
      <c r="F571" s="115" t="s">
        <v>195</v>
      </c>
      <c r="G571" s="115" t="s">
        <v>1465</v>
      </c>
      <c r="H571" s="116" t="s">
        <v>195</v>
      </c>
      <c r="I571" s="115" t="s">
        <v>196</v>
      </c>
      <c r="J571" s="116" t="s">
        <v>195</v>
      </c>
      <c r="K571" s="115" t="s">
        <v>1474</v>
      </c>
      <c r="L571" s="116" t="s">
        <v>1475</v>
      </c>
      <c r="M571" s="116">
        <v>41</v>
      </c>
      <c r="N571" s="109">
        <v>633469</v>
      </c>
      <c r="O571" s="109">
        <v>200270</v>
      </c>
    </row>
    <row r="572" spans="1:15" x14ac:dyDescent="0.3">
      <c r="A572" s="112">
        <v>570</v>
      </c>
      <c r="B572" s="113">
        <v>7634534</v>
      </c>
      <c r="C572" s="113"/>
      <c r="D572" s="114">
        <v>13226</v>
      </c>
      <c r="E572" s="115" t="s">
        <v>193</v>
      </c>
      <c r="F572" s="115" t="s">
        <v>195</v>
      </c>
      <c r="G572" s="115" t="s">
        <v>1465</v>
      </c>
      <c r="H572" s="116" t="s">
        <v>195</v>
      </c>
      <c r="I572" s="115" t="s">
        <v>196</v>
      </c>
      <c r="J572" s="116" t="s">
        <v>195</v>
      </c>
      <c r="K572" s="115" t="s">
        <v>1476</v>
      </c>
      <c r="L572" s="116" t="s">
        <v>1477</v>
      </c>
      <c r="M572" s="116">
        <v>29</v>
      </c>
      <c r="N572" s="109">
        <v>637151</v>
      </c>
      <c r="O572" s="109">
        <v>208960</v>
      </c>
    </row>
    <row r="573" spans="1:15" x14ac:dyDescent="0.3">
      <c r="A573" s="112">
        <v>571</v>
      </c>
      <c r="B573" s="113">
        <v>7668338</v>
      </c>
      <c r="C573" s="113"/>
      <c r="D573" s="114">
        <v>13751</v>
      </c>
      <c r="E573" s="115" t="s">
        <v>193</v>
      </c>
      <c r="F573" s="115" t="s">
        <v>195</v>
      </c>
      <c r="G573" s="115" t="s">
        <v>1465</v>
      </c>
      <c r="H573" s="116" t="s">
        <v>195</v>
      </c>
      <c r="I573" s="115" t="s">
        <v>196</v>
      </c>
      <c r="J573" s="116" t="s">
        <v>195</v>
      </c>
      <c r="K573" s="115" t="s">
        <v>1482</v>
      </c>
      <c r="L573" s="116" t="s">
        <v>1483</v>
      </c>
      <c r="M573" s="116">
        <v>40</v>
      </c>
      <c r="N573" s="109">
        <v>617877</v>
      </c>
      <c r="O573" s="109">
        <v>216828</v>
      </c>
    </row>
    <row r="574" spans="1:15" x14ac:dyDescent="0.3">
      <c r="A574" s="112">
        <v>572</v>
      </c>
      <c r="B574" s="113">
        <v>7668969</v>
      </c>
      <c r="C574" s="113"/>
      <c r="D574" s="114">
        <v>9586</v>
      </c>
      <c r="E574" s="115" t="s">
        <v>193</v>
      </c>
      <c r="F574" s="115" t="s">
        <v>195</v>
      </c>
      <c r="G574" s="115" t="s">
        <v>1465</v>
      </c>
      <c r="H574" s="116" t="s">
        <v>195</v>
      </c>
      <c r="I574" s="115" t="s">
        <v>196</v>
      </c>
      <c r="J574" s="116" t="s">
        <v>195</v>
      </c>
      <c r="K574" s="115" t="s">
        <v>1480</v>
      </c>
      <c r="L574" s="116" t="s">
        <v>1481</v>
      </c>
      <c r="M574" s="116">
        <v>6</v>
      </c>
      <c r="N574" s="109">
        <v>621074</v>
      </c>
      <c r="O574" s="109">
        <v>211044</v>
      </c>
    </row>
    <row r="575" spans="1:15" x14ac:dyDescent="0.3">
      <c r="A575" s="112">
        <v>573</v>
      </c>
      <c r="B575" s="113">
        <v>7650876</v>
      </c>
      <c r="C575" s="113"/>
      <c r="D575" s="114">
        <v>5165</v>
      </c>
      <c r="E575" s="115" t="s">
        <v>193</v>
      </c>
      <c r="F575" s="115" t="s">
        <v>195</v>
      </c>
      <c r="G575" s="115" t="s">
        <v>1465</v>
      </c>
      <c r="H575" s="116" t="s">
        <v>195</v>
      </c>
      <c r="I575" s="115" t="s">
        <v>196</v>
      </c>
      <c r="J575" s="116" t="s">
        <v>195</v>
      </c>
      <c r="K575" s="115" t="s">
        <v>765</v>
      </c>
      <c r="L575" s="116" t="s">
        <v>766</v>
      </c>
      <c r="M575" s="116">
        <v>2</v>
      </c>
      <c r="N575" s="109">
        <v>629630</v>
      </c>
      <c r="O575" s="109">
        <v>204186</v>
      </c>
    </row>
    <row r="576" spans="1:15" x14ac:dyDescent="0.3">
      <c r="A576" s="112">
        <v>574</v>
      </c>
      <c r="B576" s="113">
        <v>7670742</v>
      </c>
      <c r="C576" s="113"/>
      <c r="D576" s="114">
        <v>5317</v>
      </c>
      <c r="E576" s="115" t="s">
        <v>193</v>
      </c>
      <c r="F576" s="115" t="s">
        <v>195</v>
      </c>
      <c r="G576" s="115" t="s">
        <v>1465</v>
      </c>
      <c r="H576" s="116" t="s">
        <v>195</v>
      </c>
      <c r="I576" s="115" t="s">
        <v>196</v>
      </c>
      <c r="J576" s="116" t="s">
        <v>195</v>
      </c>
      <c r="K576" s="115" t="s">
        <v>1484</v>
      </c>
      <c r="L576" s="116" t="s">
        <v>1485</v>
      </c>
      <c r="M576" s="116" t="s">
        <v>1486</v>
      </c>
      <c r="N576" s="109">
        <v>631456</v>
      </c>
      <c r="O576" s="109">
        <v>207528</v>
      </c>
    </row>
    <row r="577" spans="1:15" x14ac:dyDescent="0.3">
      <c r="A577" s="112">
        <v>575</v>
      </c>
      <c r="B577" s="113">
        <v>2193612</v>
      </c>
      <c r="C577" s="113"/>
      <c r="D577" s="114">
        <v>71118</v>
      </c>
      <c r="E577" s="115" t="s">
        <v>193</v>
      </c>
      <c r="F577" s="115" t="s">
        <v>1784</v>
      </c>
      <c r="G577" s="115" t="s">
        <v>2008</v>
      </c>
      <c r="H577" s="116" t="s">
        <v>1785</v>
      </c>
      <c r="I577" s="115" t="s">
        <v>2009</v>
      </c>
      <c r="J577" s="116" t="s">
        <v>1786</v>
      </c>
      <c r="K577" s="115" t="s">
        <v>111</v>
      </c>
      <c r="L577" s="116"/>
      <c r="M577" s="116" t="s">
        <v>1787</v>
      </c>
      <c r="N577" s="109">
        <v>603809</v>
      </c>
      <c r="O577" s="109">
        <v>312483</v>
      </c>
    </row>
  </sheetData>
  <sheetProtection algorithmName="SHA-512" hashValue="6UC+Y93Rl1ymS4ZGnrcw8+vw27nC4KE3o8BSGguOpoi3+1B0nwwDFDztGbT3Sk6JBf/ID+Hy226e9SwJ0v2jYA==" saltValue="EXstYLRogTs5gXqxYVMzvQ==" spinCount="100000" sheet="1" objects="1" scenarios="1"/>
  <autoFilter ref="A2:O577" xr:uid="{8FE8F9D8-29FB-49C6-A8C5-2ED70A478A8F}"/>
  <sortState xmlns:xlrd2="http://schemas.microsoft.com/office/spreadsheetml/2017/richdata2" ref="A3:O577">
    <sortCondition ref="E3:E577"/>
    <sortCondition ref="F3:F577"/>
    <sortCondition ref="H3:H577"/>
    <sortCondition ref="K3:K577"/>
    <sortCondition ref="L3:L577"/>
    <sortCondition ref="M3:M577"/>
  </sortState>
  <phoneticPr fontId="5" type="noConversion"/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A6D6-22B5-49C5-B157-9A365C059410}">
  <dimension ref="B2:E11"/>
  <sheetViews>
    <sheetView workbookViewId="0">
      <selection activeCell="C14" sqref="C14"/>
    </sheetView>
  </sheetViews>
  <sheetFormatPr defaultRowHeight="14.4" x14ac:dyDescent="0.3"/>
  <cols>
    <col min="2" max="2" width="51" style="1" customWidth="1"/>
    <col min="3" max="4" width="16.77734375" customWidth="1"/>
  </cols>
  <sheetData>
    <row r="2" spans="2:5" x14ac:dyDescent="0.3">
      <c r="C2" s="18" t="s">
        <v>16</v>
      </c>
      <c r="D2" s="18" t="s">
        <v>17</v>
      </c>
      <c r="E2" s="18" t="s">
        <v>43</v>
      </c>
    </row>
    <row r="3" spans="2:5" ht="28.8" x14ac:dyDescent="0.3">
      <c r="B3" s="17" t="s">
        <v>18</v>
      </c>
      <c r="C3" s="21"/>
      <c r="D3" s="22">
        <v>2876.64</v>
      </c>
    </row>
    <row r="4" spans="2:5" ht="28.8" x14ac:dyDescent="0.3">
      <c r="B4" s="17" t="s">
        <v>19</v>
      </c>
      <c r="C4" s="18"/>
      <c r="D4" s="19">
        <v>12590.99</v>
      </c>
    </row>
    <row r="5" spans="2:5" x14ac:dyDescent="0.3">
      <c r="B5" s="17" t="s">
        <v>23</v>
      </c>
      <c r="C5" s="139">
        <v>44378</v>
      </c>
      <c r="D5" s="139">
        <v>44469</v>
      </c>
    </row>
    <row r="6" spans="2:5" ht="57.6" x14ac:dyDescent="0.3">
      <c r="B6" s="17" t="s">
        <v>20</v>
      </c>
      <c r="C6" s="18"/>
      <c r="D6" s="19">
        <v>227</v>
      </c>
    </row>
    <row r="7" spans="2:5" ht="57.6" x14ac:dyDescent="0.3">
      <c r="B7" s="17" t="s">
        <v>21</v>
      </c>
      <c r="C7" s="18"/>
      <c r="D7" s="19">
        <v>250</v>
      </c>
    </row>
    <row r="8" spans="2:5" ht="57.6" x14ac:dyDescent="0.3">
      <c r="B8" s="17" t="s">
        <v>22</v>
      </c>
      <c r="C8" s="18"/>
      <c r="D8" s="19">
        <v>23</v>
      </c>
    </row>
    <row r="9" spans="2:5" ht="43.2" x14ac:dyDescent="0.3">
      <c r="B9" s="17" t="s">
        <v>54</v>
      </c>
      <c r="C9" s="18"/>
      <c r="D9" s="19">
        <v>70</v>
      </c>
    </row>
    <row r="10" spans="2:5" ht="43.2" x14ac:dyDescent="0.3">
      <c r="B10" s="17" t="s">
        <v>55</v>
      </c>
      <c r="C10" s="18"/>
      <c r="D10" s="19">
        <v>80</v>
      </c>
    </row>
    <row r="11" spans="2:5" x14ac:dyDescent="0.3">
      <c r="B11" s="17" t="s">
        <v>42</v>
      </c>
      <c r="C11" s="18"/>
      <c r="D11" s="20">
        <v>30</v>
      </c>
      <c r="E11" s="18" t="b">
        <f>NOT(ISERROR(VLOOKUP("BŁĄD liczby PWR",'Listy punktów styku'!$B$11:$B$41,1,FALSE)))</f>
        <v>0</v>
      </c>
    </row>
  </sheetData>
  <sheetProtection algorithmName="SHA-512" hashValue="7FBoSiqb0OAh6yPI7jJ7HFKqNZWsgsFkOH+9iAd3g9CBFafnAiGhCFIhGLyQhOjJWAfqIpE2/O2hlQID01ewbA==" saltValue="xYDmNjJ3cITYJnfPgkSEK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formularz cenowy</vt:lpstr>
      <vt:lpstr>Listy punktów styku</vt:lpstr>
      <vt:lpstr>Szczegółowe dane adresowe ogł</vt:lpstr>
      <vt:lpstr>Limity</vt:lpstr>
      <vt:lpstr>data_do</vt:lpstr>
      <vt:lpstr>data_od</vt:lpstr>
      <vt:lpstr>'Listy punktów styku'!Obszar_wydruku</vt:lpstr>
      <vt:lpstr>'formularz cenowy'!Tytuły_wydruku</vt:lpstr>
      <vt:lpstr>'Szczegółowe dane adresowe ogł'!Tytuły_wydruku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Kiełbus Tomasz</cp:lastModifiedBy>
  <cp:lastPrinted>2021-02-09T00:03:37Z</cp:lastPrinted>
  <dcterms:created xsi:type="dcterms:W3CDTF">2020-01-09T14:08:58Z</dcterms:created>
  <dcterms:modified xsi:type="dcterms:W3CDTF">2021-05-14T14:44:09Z</dcterms:modified>
</cp:coreProperties>
</file>